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E:\01　栄養士会関係　USB2\102-3EER\2023.8.7　　最終原稿\★最終原稿\"/>
    </mc:Choice>
  </mc:AlternateContent>
  <xr:revisionPtr revIDLastSave="0" documentId="13_ncr:1_{98EFB50B-9927-4F4B-BCD3-91E08A25F27D}" xr6:coauthVersionLast="47" xr6:coauthVersionMax="47" xr10:uidLastSave="{00000000-0000-0000-0000-000000000000}"/>
  <bookViews>
    <workbookView xWindow="-120" yWindow="-120" windowWidth="20730" windowHeight="11040" tabRatio="848" xr2:uid="{00000000-000D-0000-FFFF-FFFF00000000}"/>
  </bookViews>
  <sheets>
    <sheet name="使用方法" sheetId="32" r:id="rId1"/>
    <sheet name="①" sheetId="35" r:id="rId2"/>
    <sheet name="②" sheetId="46" r:id="rId3"/>
    <sheet name="③" sheetId="47" r:id="rId4"/>
    <sheet name="④(1～5歳用）" sheetId="53" r:id="rId5"/>
    <sheet name="⑤(1～5歳用）" sheetId="56" r:id="rId6"/>
  </sheets>
  <definedNames>
    <definedName name="_xlnm.Print_Area" localSheetId="1">①!$A$1:$V$252</definedName>
    <definedName name="_xlnm.Print_Area" localSheetId="2">②!$A$1:$V$252</definedName>
    <definedName name="_xlnm.Print_Area" localSheetId="3">③!$A$1:$V$252</definedName>
    <definedName name="_xlnm.Print_Area" localSheetId="5">'⑤(1～5歳用）'!$A$1:$W$549</definedName>
    <definedName name="_xlnm.Print_Titles" localSheetId="1">①!$65:$72</definedName>
    <definedName name="_xlnm.Print_Titles" localSheetId="2">②!$65:$72</definedName>
    <definedName name="_xlnm.Print_Titles" localSheetId="3">③!$65:$72</definedName>
    <definedName name="再評価１">①!$V$73:$V$65536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3" i="35" l="1"/>
  <c r="G74" i="35"/>
  <c r="G75" i="35"/>
  <c r="G76" i="35"/>
  <c r="G77" i="35"/>
  <c r="G78" i="35"/>
  <c r="G79" i="35"/>
  <c r="G80" i="35"/>
  <c r="G81" i="35"/>
  <c r="G82" i="35"/>
  <c r="G83" i="35"/>
  <c r="G84" i="35"/>
  <c r="G85" i="35"/>
  <c r="G86" i="35"/>
  <c r="G87" i="35"/>
  <c r="G88" i="35"/>
  <c r="G89" i="35"/>
  <c r="G90" i="35"/>
  <c r="G91" i="35"/>
  <c r="G92" i="35"/>
  <c r="G93" i="35"/>
  <c r="G94" i="35"/>
  <c r="G95" i="35"/>
  <c r="G96" i="35"/>
  <c r="G97" i="35"/>
  <c r="G98" i="35"/>
  <c r="G99" i="35"/>
  <c r="G100" i="35"/>
  <c r="G101" i="35"/>
  <c r="G102" i="35"/>
  <c r="G103" i="35"/>
  <c r="G104" i="35"/>
  <c r="G105" i="35"/>
  <c r="G106" i="35"/>
  <c r="G107" i="35"/>
  <c r="G108" i="35"/>
  <c r="G109" i="35"/>
  <c r="G110" i="35"/>
  <c r="G111" i="35"/>
  <c r="G112" i="35"/>
  <c r="G113" i="35"/>
  <c r="G114" i="35"/>
  <c r="G115" i="35"/>
  <c r="G116" i="35"/>
  <c r="G117" i="35"/>
  <c r="G118" i="35"/>
  <c r="G119" i="35"/>
  <c r="G120" i="35"/>
  <c r="G121" i="35"/>
  <c r="G122" i="35"/>
  <c r="G123" i="35"/>
  <c r="G124" i="35"/>
  <c r="G125" i="35"/>
  <c r="G126" i="35"/>
  <c r="G127" i="35"/>
  <c r="G128" i="35"/>
  <c r="G129" i="35"/>
  <c r="G130" i="35"/>
  <c r="G131" i="35"/>
  <c r="G132" i="35"/>
  <c r="G133" i="35"/>
  <c r="G134" i="35"/>
  <c r="G135" i="35"/>
  <c r="G136" i="35"/>
  <c r="G137" i="35"/>
  <c r="G138" i="35"/>
  <c r="G139" i="35"/>
  <c r="G140" i="35"/>
  <c r="G141" i="35"/>
  <c r="G142" i="35"/>
  <c r="G143" i="35"/>
  <c r="G144" i="35"/>
  <c r="G145" i="35"/>
  <c r="G146" i="35"/>
  <c r="G147" i="35"/>
  <c r="G148" i="35"/>
  <c r="G149" i="35"/>
  <c r="G150" i="35"/>
  <c r="G151" i="35"/>
  <c r="G152" i="35"/>
  <c r="G153" i="35"/>
  <c r="G154" i="35"/>
  <c r="G155" i="35"/>
  <c r="G156" i="35"/>
  <c r="G157" i="35"/>
  <c r="G158" i="35"/>
  <c r="G159" i="35"/>
  <c r="G160" i="35"/>
  <c r="G161" i="35"/>
  <c r="G162" i="35"/>
  <c r="G163" i="35"/>
  <c r="G164" i="35"/>
  <c r="G165" i="35"/>
  <c r="G166" i="35"/>
  <c r="G167" i="35"/>
  <c r="G168" i="35"/>
  <c r="G169" i="35"/>
  <c r="G170" i="35"/>
  <c r="G171" i="35"/>
  <c r="G172" i="35"/>
  <c r="G173" i="35"/>
  <c r="G174" i="35"/>
  <c r="G175" i="35"/>
  <c r="G176" i="35"/>
  <c r="G177" i="35"/>
  <c r="G178" i="35"/>
  <c r="G179" i="35"/>
  <c r="G180" i="35"/>
  <c r="G181" i="35"/>
  <c r="G182" i="35"/>
  <c r="G183" i="35"/>
  <c r="G184" i="35"/>
  <c r="G185" i="35"/>
  <c r="G186" i="35"/>
  <c r="G187" i="35"/>
  <c r="G188" i="35"/>
  <c r="G189" i="35"/>
  <c r="G190" i="35"/>
  <c r="G191" i="35"/>
  <c r="G192" i="35"/>
  <c r="G193" i="35"/>
  <c r="G194" i="35"/>
  <c r="G195" i="35"/>
  <c r="G196" i="35"/>
  <c r="G197" i="35"/>
  <c r="G198" i="35"/>
  <c r="G199" i="35"/>
  <c r="G200" i="35"/>
  <c r="G201" i="35"/>
  <c r="P64" i="47" l="1"/>
  <c r="P64" i="46"/>
  <c r="V1072" i="47"/>
  <c r="V1071" i="47"/>
  <c r="V1070" i="47"/>
  <c r="V1069" i="47"/>
  <c r="V1068" i="47"/>
  <c r="V1067" i="47"/>
  <c r="V1066" i="47"/>
  <c r="V1065" i="47"/>
  <c r="V1064" i="47"/>
  <c r="V1063" i="47"/>
  <c r="V1062" i="47"/>
  <c r="V1061" i="47"/>
  <c r="V1060" i="47"/>
  <c r="V1059" i="47"/>
  <c r="V1058" i="47"/>
  <c r="V1057" i="47"/>
  <c r="V1056" i="47"/>
  <c r="V1055" i="47"/>
  <c r="V1054" i="47"/>
  <c r="V1053" i="47"/>
  <c r="V1052" i="47"/>
  <c r="V1051" i="47"/>
  <c r="V1050" i="47"/>
  <c r="V1049" i="47"/>
  <c r="V1048" i="47"/>
  <c r="V1047" i="47"/>
  <c r="V1046" i="47"/>
  <c r="V1045" i="47"/>
  <c r="V1044" i="47"/>
  <c r="V1043" i="47"/>
  <c r="V1042" i="47"/>
  <c r="V1041" i="47"/>
  <c r="V1040" i="47"/>
  <c r="V1039" i="47"/>
  <c r="V1038" i="47"/>
  <c r="V1037" i="47"/>
  <c r="V1036" i="47"/>
  <c r="V1035" i="47"/>
  <c r="V1034" i="47"/>
  <c r="V1033" i="47"/>
  <c r="V1032" i="47"/>
  <c r="V1031" i="47"/>
  <c r="V1030" i="47"/>
  <c r="V1029" i="47"/>
  <c r="V1028" i="47"/>
  <c r="V1027" i="47"/>
  <c r="V1026" i="47"/>
  <c r="V1025" i="47"/>
  <c r="V1024" i="47"/>
  <c r="V1023" i="47"/>
  <c r="V1022" i="47"/>
  <c r="V1021" i="47"/>
  <c r="V1020" i="47"/>
  <c r="V1019" i="47"/>
  <c r="V1018" i="47"/>
  <c r="V1017" i="47"/>
  <c r="V1016" i="47"/>
  <c r="V1015" i="47"/>
  <c r="V1014" i="47"/>
  <c r="V1013" i="47"/>
  <c r="V1012" i="47"/>
  <c r="V1011" i="47"/>
  <c r="V1010" i="47"/>
  <c r="V1009" i="47"/>
  <c r="V1008" i="47"/>
  <c r="V1007" i="47"/>
  <c r="V1006" i="47"/>
  <c r="V1005" i="47"/>
  <c r="V1004" i="47"/>
  <c r="V1003" i="47"/>
  <c r="V1002" i="47"/>
  <c r="V1001" i="47"/>
  <c r="V1000" i="47"/>
  <c r="V999" i="47"/>
  <c r="V998" i="47"/>
  <c r="V997" i="47"/>
  <c r="V996" i="47"/>
  <c r="V995" i="47"/>
  <c r="V994" i="47"/>
  <c r="V993" i="47"/>
  <c r="V992" i="47"/>
  <c r="V991" i="47"/>
  <c r="V990" i="47"/>
  <c r="V989" i="47"/>
  <c r="V988" i="47"/>
  <c r="V987" i="47"/>
  <c r="V986" i="47"/>
  <c r="V985" i="47"/>
  <c r="V984" i="47"/>
  <c r="V983" i="47"/>
  <c r="V982" i="47"/>
  <c r="V981" i="47"/>
  <c r="V980" i="47"/>
  <c r="V979" i="47"/>
  <c r="V978" i="47"/>
  <c r="V977" i="47"/>
  <c r="V976" i="47"/>
  <c r="V975" i="47"/>
  <c r="V974" i="47"/>
  <c r="V973" i="47"/>
  <c r="V972" i="47"/>
  <c r="V971" i="47"/>
  <c r="V970" i="47"/>
  <c r="V969" i="47"/>
  <c r="V968" i="47"/>
  <c r="V967" i="47"/>
  <c r="V966" i="47"/>
  <c r="V965" i="47"/>
  <c r="V964" i="47"/>
  <c r="V963" i="47"/>
  <c r="V962" i="47"/>
  <c r="V961" i="47"/>
  <c r="V960" i="47"/>
  <c r="V959" i="47"/>
  <c r="V958" i="47"/>
  <c r="V957" i="47"/>
  <c r="V956" i="47"/>
  <c r="V955" i="47"/>
  <c r="V954" i="47"/>
  <c r="V953" i="47"/>
  <c r="V952" i="47"/>
  <c r="V951" i="47"/>
  <c r="V950" i="47"/>
  <c r="V949" i="47"/>
  <c r="V948" i="47"/>
  <c r="V947" i="47"/>
  <c r="V946" i="47"/>
  <c r="V945" i="47"/>
  <c r="V944" i="47"/>
  <c r="V943" i="47"/>
  <c r="V942" i="47"/>
  <c r="V941" i="47"/>
  <c r="V940" i="47"/>
  <c r="V939" i="47"/>
  <c r="V938" i="47"/>
  <c r="V937" i="47"/>
  <c r="V936" i="47"/>
  <c r="V935" i="47"/>
  <c r="V934" i="47"/>
  <c r="V933" i="47"/>
  <c r="V932" i="47"/>
  <c r="V931" i="47"/>
  <c r="V930" i="47"/>
  <c r="V929" i="47"/>
  <c r="V928" i="47"/>
  <c r="V927" i="47"/>
  <c r="V926" i="47"/>
  <c r="V925" i="47"/>
  <c r="V924" i="47"/>
  <c r="V923" i="47"/>
  <c r="V922" i="47"/>
  <c r="V921" i="47"/>
  <c r="V920" i="47"/>
  <c r="V919" i="47"/>
  <c r="V918" i="47"/>
  <c r="V917" i="47"/>
  <c r="V916" i="47"/>
  <c r="V915" i="47"/>
  <c r="V914" i="47"/>
  <c r="V913" i="47"/>
  <c r="V912" i="47"/>
  <c r="V911" i="47"/>
  <c r="V910" i="47"/>
  <c r="V909" i="47"/>
  <c r="V908" i="47"/>
  <c r="V907" i="47"/>
  <c r="V906" i="47"/>
  <c r="V905" i="47"/>
  <c r="V904" i="47"/>
  <c r="V903" i="47"/>
  <c r="V902" i="47"/>
  <c r="V901" i="47"/>
  <c r="V900" i="47"/>
  <c r="V899" i="47"/>
  <c r="V898" i="47"/>
  <c r="V897" i="47"/>
  <c r="V896" i="47"/>
  <c r="V895" i="47"/>
  <c r="V894" i="47"/>
  <c r="V893" i="47"/>
  <c r="V892" i="47"/>
  <c r="V891" i="47"/>
  <c r="V890" i="47"/>
  <c r="V889" i="47"/>
  <c r="V888" i="47"/>
  <c r="V887" i="47"/>
  <c r="V886" i="47"/>
  <c r="V885" i="47"/>
  <c r="V884" i="47"/>
  <c r="V883" i="47"/>
  <c r="V882" i="47"/>
  <c r="V881" i="47"/>
  <c r="V880" i="47"/>
  <c r="V879" i="47"/>
  <c r="V878" i="47"/>
  <c r="V877" i="47"/>
  <c r="V876" i="47"/>
  <c r="V875" i="47"/>
  <c r="V874" i="47"/>
  <c r="V873" i="47"/>
  <c r="V872" i="47"/>
  <c r="V871" i="47"/>
  <c r="V870" i="47"/>
  <c r="V869" i="47"/>
  <c r="V868" i="47"/>
  <c r="V867" i="47"/>
  <c r="V866" i="47"/>
  <c r="V865" i="47"/>
  <c r="V864" i="47"/>
  <c r="V863" i="47"/>
  <c r="V862" i="47"/>
  <c r="V861" i="47"/>
  <c r="V860" i="47"/>
  <c r="V859" i="47"/>
  <c r="V858" i="47"/>
  <c r="V857" i="47"/>
  <c r="V856" i="47"/>
  <c r="V855" i="47"/>
  <c r="V854" i="47"/>
  <c r="V853" i="47"/>
  <c r="V852" i="47"/>
  <c r="V851" i="47"/>
  <c r="V850" i="47"/>
  <c r="V849" i="47"/>
  <c r="V848" i="47"/>
  <c r="V847" i="47"/>
  <c r="V846" i="47"/>
  <c r="V845" i="47"/>
  <c r="V844" i="47"/>
  <c r="V843" i="47"/>
  <c r="V842" i="47"/>
  <c r="V841" i="47"/>
  <c r="V840" i="47"/>
  <c r="V839" i="47"/>
  <c r="V838" i="47"/>
  <c r="V837" i="47"/>
  <c r="V836" i="47"/>
  <c r="V835" i="47"/>
  <c r="V834" i="47"/>
  <c r="V833" i="47"/>
  <c r="V832" i="47"/>
  <c r="V831" i="47"/>
  <c r="V830" i="47"/>
  <c r="V829" i="47"/>
  <c r="V828" i="47"/>
  <c r="V827" i="47"/>
  <c r="V826" i="47"/>
  <c r="V825" i="47"/>
  <c r="V824" i="47"/>
  <c r="V823" i="47"/>
  <c r="V822" i="47"/>
  <c r="V821" i="47"/>
  <c r="V820" i="47"/>
  <c r="V819" i="47"/>
  <c r="V818" i="47"/>
  <c r="V817" i="47"/>
  <c r="V816" i="47"/>
  <c r="V815" i="47"/>
  <c r="V814" i="47"/>
  <c r="V813" i="47"/>
  <c r="V812" i="47"/>
  <c r="V811" i="47"/>
  <c r="V810" i="47"/>
  <c r="V809" i="47"/>
  <c r="V808" i="47"/>
  <c r="V807" i="47"/>
  <c r="V806" i="47"/>
  <c r="V805" i="47"/>
  <c r="V804" i="47"/>
  <c r="V803" i="47"/>
  <c r="V802" i="47"/>
  <c r="V801" i="47"/>
  <c r="V800" i="47"/>
  <c r="V799" i="47"/>
  <c r="V798" i="47"/>
  <c r="V797" i="47"/>
  <c r="V796" i="47"/>
  <c r="V795" i="47"/>
  <c r="V794" i="47"/>
  <c r="V793" i="47"/>
  <c r="V792" i="47"/>
  <c r="V791" i="47"/>
  <c r="V790" i="47"/>
  <c r="V789" i="47"/>
  <c r="V788" i="47"/>
  <c r="V787" i="47"/>
  <c r="V786" i="47"/>
  <c r="V785" i="47"/>
  <c r="V784" i="47"/>
  <c r="V783" i="47"/>
  <c r="V782" i="47"/>
  <c r="V781" i="47"/>
  <c r="V780" i="47"/>
  <c r="V779" i="47"/>
  <c r="V778" i="47"/>
  <c r="V777" i="47"/>
  <c r="V776" i="47"/>
  <c r="V775" i="47"/>
  <c r="V774" i="47"/>
  <c r="V773" i="47"/>
  <c r="V772" i="47"/>
  <c r="V771" i="47"/>
  <c r="V770" i="47"/>
  <c r="V769" i="47"/>
  <c r="V768" i="47"/>
  <c r="V767" i="47"/>
  <c r="V766" i="47"/>
  <c r="V765" i="47"/>
  <c r="V764" i="47"/>
  <c r="V763" i="47"/>
  <c r="V762" i="47"/>
  <c r="V761" i="47"/>
  <c r="V760" i="47"/>
  <c r="V759" i="47"/>
  <c r="V758" i="47"/>
  <c r="V757" i="47"/>
  <c r="V756" i="47"/>
  <c r="V755" i="47"/>
  <c r="V754" i="47"/>
  <c r="V753" i="47"/>
  <c r="V752" i="47"/>
  <c r="V751" i="47"/>
  <c r="V750" i="47"/>
  <c r="V749" i="47"/>
  <c r="V748" i="47"/>
  <c r="V747" i="47"/>
  <c r="V746" i="47"/>
  <c r="V745" i="47"/>
  <c r="V744" i="47"/>
  <c r="V743" i="47"/>
  <c r="V742" i="47"/>
  <c r="V741" i="47"/>
  <c r="V740" i="47"/>
  <c r="V739" i="47"/>
  <c r="V738" i="47"/>
  <c r="V737" i="47"/>
  <c r="V736" i="47"/>
  <c r="V735" i="47"/>
  <c r="V734" i="47"/>
  <c r="V733" i="47"/>
  <c r="V732" i="47"/>
  <c r="V731" i="47"/>
  <c r="V730" i="47"/>
  <c r="V729" i="47"/>
  <c r="V728" i="47"/>
  <c r="V727" i="47"/>
  <c r="V726" i="47"/>
  <c r="V725" i="47"/>
  <c r="V724" i="47"/>
  <c r="V723" i="47"/>
  <c r="V722" i="47"/>
  <c r="V721" i="47"/>
  <c r="V720" i="47"/>
  <c r="V719" i="47"/>
  <c r="V718" i="47"/>
  <c r="V717" i="47"/>
  <c r="V716" i="47"/>
  <c r="V715" i="47"/>
  <c r="V714" i="47"/>
  <c r="V713" i="47"/>
  <c r="V712" i="47"/>
  <c r="V711" i="47"/>
  <c r="V710" i="47"/>
  <c r="V709" i="47"/>
  <c r="V708" i="47"/>
  <c r="V707" i="47"/>
  <c r="V706" i="47"/>
  <c r="V705" i="47"/>
  <c r="V704" i="47"/>
  <c r="V703" i="47"/>
  <c r="V702" i="47"/>
  <c r="V701" i="47"/>
  <c r="V700" i="47"/>
  <c r="V699" i="47"/>
  <c r="V698" i="47"/>
  <c r="V697" i="47"/>
  <c r="V696" i="47"/>
  <c r="V695" i="47"/>
  <c r="V694" i="47"/>
  <c r="V693" i="47"/>
  <c r="V692" i="47"/>
  <c r="V691" i="47"/>
  <c r="V690" i="47"/>
  <c r="V689" i="47"/>
  <c r="V688" i="47"/>
  <c r="V687" i="47"/>
  <c r="V686" i="47"/>
  <c r="V685" i="47"/>
  <c r="V684" i="47"/>
  <c r="V683" i="47"/>
  <c r="V682" i="47"/>
  <c r="V681" i="47"/>
  <c r="V680" i="47"/>
  <c r="V679" i="47"/>
  <c r="V678" i="47"/>
  <c r="V677" i="47"/>
  <c r="V676" i="47"/>
  <c r="V675" i="47"/>
  <c r="V674" i="47"/>
  <c r="V673" i="47"/>
  <c r="V672" i="47"/>
  <c r="V671" i="47"/>
  <c r="V670" i="47"/>
  <c r="V669" i="47"/>
  <c r="V668" i="47"/>
  <c r="V667" i="47"/>
  <c r="V666" i="47"/>
  <c r="V665" i="47"/>
  <c r="V664" i="47"/>
  <c r="V663" i="47"/>
  <c r="V662" i="47"/>
  <c r="V661" i="47"/>
  <c r="V660" i="47"/>
  <c r="V659" i="47"/>
  <c r="V658" i="47"/>
  <c r="V657" i="47"/>
  <c r="V656" i="47"/>
  <c r="V655" i="47"/>
  <c r="V654" i="47"/>
  <c r="V653" i="47"/>
  <c r="V652" i="47"/>
  <c r="V651" i="47"/>
  <c r="V650" i="47"/>
  <c r="V649" i="47"/>
  <c r="V648" i="47"/>
  <c r="V647" i="47"/>
  <c r="V646" i="47"/>
  <c r="V645" i="47"/>
  <c r="V644" i="47"/>
  <c r="V643" i="47"/>
  <c r="V642" i="47"/>
  <c r="V641" i="47"/>
  <c r="V640" i="47"/>
  <c r="V639" i="47"/>
  <c r="V638" i="47"/>
  <c r="V637" i="47"/>
  <c r="V636" i="47"/>
  <c r="V635" i="47"/>
  <c r="V634" i="47"/>
  <c r="V633" i="47"/>
  <c r="V632" i="47"/>
  <c r="V631" i="47"/>
  <c r="V630" i="47"/>
  <c r="V629" i="47"/>
  <c r="V628" i="47"/>
  <c r="V627" i="47"/>
  <c r="V626" i="47"/>
  <c r="V625" i="47"/>
  <c r="V624" i="47"/>
  <c r="V623" i="47"/>
  <c r="V622" i="47"/>
  <c r="V621" i="47"/>
  <c r="V620" i="47"/>
  <c r="V619" i="47"/>
  <c r="V618" i="47"/>
  <c r="V617" i="47"/>
  <c r="V616" i="47"/>
  <c r="V615" i="47"/>
  <c r="V614" i="47"/>
  <c r="V613" i="47"/>
  <c r="V612" i="47"/>
  <c r="V611" i="47"/>
  <c r="V610" i="47"/>
  <c r="V609" i="47"/>
  <c r="V608" i="47"/>
  <c r="V607" i="47"/>
  <c r="V606" i="47"/>
  <c r="V605" i="47"/>
  <c r="V604" i="47"/>
  <c r="V603" i="47"/>
  <c r="V602" i="47"/>
  <c r="V601" i="47"/>
  <c r="V600" i="47"/>
  <c r="V599" i="47"/>
  <c r="V598" i="47"/>
  <c r="V597" i="47"/>
  <c r="V596" i="47"/>
  <c r="V595" i="47"/>
  <c r="V594" i="47"/>
  <c r="V593" i="47"/>
  <c r="V592" i="47"/>
  <c r="V591" i="47"/>
  <c r="V590" i="47"/>
  <c r="V589" i="47"/>
  <c r="V588" i="47"/>
  <c r="V587" i="47"/>
  <c r="V586" i="47"/>
  <c r="V585" i="47"/>
  <c r="V584" i="47"/>
  <c r="V583" i="47"/>
  <c r="V582" i="47"/>
  <c r="V581" i="47"/>
  <c r="V580" i="47"/>
  <c r="V579" i="47"/>
  <c r="V578" i="47"/>
  <c r="V577" i="47"/>
  <c r="V576" i="47"/>
  <c r="V575" i="47"/>
  <c r="V574" i="47"/>
  <c r="V573" i="47"/>
  <c r="V572" i="47"/>
  <c r="V571" i="47"/>
  <c r="V570" i="47"/>
  <c r="V569" i="47"/>
  <c r="V568" i="47"/>
  <c r="V567" i="47"/>
  <c r="V566" i="47"/>
  <c r="V565" i="47"/>
  <c r="V564" i="47"/>
  <c r="V563" i="47"/>
  <c r="V562" i="47"/>
  <c r="V561" i="47"/>
  <c r="V560" i="47"/>
  <c r="V559" i="47"/>
  <c r="V558" i="47"/>
  <c r="V557" i="47"/>
  <c r="V556" i="47"/>
  <c r="V555" i="47"/>
  <c r="V554" i="47"/>
  <c r="V553" i="47"/>
  <c r="V552" i="47"/>
  <c r="V551" i="47"/>
  <c r="V550" i="47"/>
  <c r="V549" i="47"/>
  <c r="V548" i="47"/>
  <c r="V547" i="47"/>
  <c r="V546" i="47"/>
  <c r="V545" i="47"/>
  <c r="V544" i="47"/>
  <c r="V543" i="47"/>
  <c r="V542" i="47"/>
  <c r="V541" i="47"/>
  <c r="V540" i="47"/>
  <c r="V539" i="47"/>
  <c r="V538" i="47"/>
  <c r="V537" i="47"/>
  <c r="V536" i="47"/>
  <c r="V535" i="47"/>
  <c r="V534" i="47"/>
  <c r="V533" i="47"/>
  <c r="V532" i="47"/>
  <c r="V531" i="47"/>
  <c r="V530" i="47"/>
  <c r="V529" i="47"/>
  <c r="V528" i="47"/>
  <c r="V527" i="47"/>
  <c r="V526" i="47"/>
  <c r="V525" i="47"/>
  <c r="V524" i="47"/>
  <c r="V523" i="47"/>
  <c r="V522" i="47"/>
  <c r="V521" i="47"/>
  <c r="V520" i="47"/>
  <c r="V519" i="47"/>
  <c r="V518" i="47"/>
  <c r="V517" i="47"/>
  <c r="V516" i="47"/>
  <c r="V515" i="47"/>
  <c r="V514" i="47"/>
  <c r="V513" i="47"/>
  <c r="V512" i="47"/>
  <c r="V511" i="47"/>
  <c r="V510" i="47"/>
  <c r="V509" i="47"/>
  <c r="V508" i="47"/>
  <c r="V507" i="47"/>
  <c r="V506" i="47"/>
  <c r="V505" i="47"/>
  <c r="V504" i="47"/>
  <c r="V503" i="47"/>
  <c r="V502" i="47"/>
  <c r="V501" i="47"/>
  <c r="V500" i="47"/>
  <c r="V499" i="47"/>
  <c r="V498" i="47"/>
  <c r="V497" i="47"/>
  <c r="V496" i="47"/>
  <c r="V495" i="47"/>
  <c r="V494" i="47"/>
  <c r="V493" i="47"/>
  <c r="V492" i="47"/>
  <c r="V491" i="47"/>
  <c r="V490" i="47"/>
  <c r="V489" i="47"/>
  <c r="V488" i="47"/>
  <c r="V487" i="47"/>
  <c r="V486" i="47"/>
  <c r="V485" i="47"/>
  <c r="V484" i="47"/>
  <c r="V483" i="47"/>
  <c r="V482" i="47"/>
  <c r="V481" i="47"/>
  <c r="V480" i="47"/>
  <c r="V479" i="47"/>
  <c r="V478" i="47"/>
  <c r="V477" i="47"/>
  <c r="V476" i="47"/>
  <c r="V475" i="47"/>
  <c r="V474" i="47"/>
  <c r="V473" i="47"/>
  <c r="V472" i="47"/>
  <c r="V471" i="47"/>
  <c r="V470" i="47"/>
  <c r="V469" i="47"/>
  <c r="V468" i="47"/>
  <c r="V467" i="47"/>
  <c r="V466" i="47"/>
  <c r="V465" i="47"/>
  <c r="V464" i="47"/>
  <c r="V463" i="47"/>
  <c r="V462" i="47"/>
  <c r="V461" i="47"/>
  <c r="V460" i="47"/>
  <c r="V459" i="47"/>
  <c r="V458" i="47"/>
  <c r="V457" i="47"/>
  <c r="V456" i="47"/>
  <c r="V455" i="47"/>
  <c r="V454" i="47"/>
  <c r="V453" i="47"/>
  <c r="V452" i="47"/>
  <c r="V451" i="47"/>
  <c r="V450" i="47"/>
  <c r="V449" i="47"/>
  <c r="V448" i="47"/>
  <c r="V447" i="47"/>
  <c r="V446" i="47"/>
  <c r="V445" i="47"/>
  <c r="V444" i="47"/>
  <c r="V443" i="47"/>
  <c r="V442" i="47"/>
  <c r="V441" i="47"/>
  <c r="V440" i="47"/>
  <c r="V439" i="47"/>
  <c r="V438" i="47"/>
  <c r="V437" i="47"/>
  <c r="V436" i="47"/>
  <c r="V435" i="47"/>
  <c r="V434" i="47"/>
  <c r="V433" i="47"/>
  <c r="V432" i="47"/>
  <c r="V431" i="47"/>
  <c r="V430" i="47"/>
  <c r="V429" i="47"/>
  <c r="V428" i="47"/>
  <c r="V427" i="47"/>
  <c r="V426" i="47"/>
  <c r="V425" i="47"/>
  <c r="V424" i="47"/>
  <c r="V423" i="47"/>
  <c r="V422" i="47"/>
  <c r="V421" i="47"/>
  <c r="V420" i="47"/>
  <c r="V419" i="47"/>
  <c r="V418" i="47"/>
  <c r="V417" i="47"/>
  <c r="V416" i="47"/>
  <c r="V415" i="47"/>
  <c r="V414" i="47"/>
  <c r="V413" i="47"/>
  <c r="V412" i="47"/>
  <c r="V411" i="47"/>
  <c r="V410" i="47"/>
  <c r="V409" i="47"/>
  <c r="V408" i="47"/>
  <c r="V407" i="47"/>
  <c r="V406" i="47"/>
  <c r="V405" i="47"/>
  <c r="V404" i="47"/>
  <c r="V403" i="47"/>
  <c r="V402" i="47"/>
  <c r="V401" i="47"/>
  <c r="V400" i="47"/>
  <c r="V399" i="47"/>
  <c r="V398" i="47"/>
  <c r="V397" i="47"/>
  <c r="V396" i="47"/>
  <c r="V395" i="47"/>
  <c r="V394" i="47"/>
  <c r="V393" i="47"/>
  <c r="V392" i="47"/>
  <c r="V391" i="47"/>
  <c r="V390" i="47"/>
  <c r="V389" i="47"/>
  <c r="V388" i="47"/>
  <c r="V387" i="47"/>
  <c r="V386" i="47"/>
  <c r="V385" i="47"/>
  <c r="V384" i="47"/>
  <c r="V383" i="47"/>
  <c r="V382" i="47"/>
  <c r="V381" i="47"/>
  <c r="V380" i="47"/>
  <c r="V379" i="47"/>
  <c r="V378" i="47"/>
  <c r="V377" i="47"/>
  <c r="V376" i="47"/>
  <c r="V375" i="47"/>
  <c r="V374" i="47"/>
  <c r="V373" i="47"/>
  <c r="V372" i="47"/>
  <c r="V371" i="47"/>
  <c r="V370" i="47"/>
  <c r="V369" i="47"/>
  <c r="V368" i="47"/>
  <c r="V367" i="47"/>
  <c r="V366" i="47"/>
  <c r="V365" i="47"/>
  <c r="V364" i="47"/>
  <c r="V363" i="47"/>
  <c r="V362" i="47"/>
  <c r="V361" i="47"/>
  <c r="V360" i="47"/>
  <c r="V359" i="47"/>
  <c r="V358" i="47"/>
  <c r="V357" i="47"/>
  <c r="V356" i="47"/>
  <c r="V355" i="47"/>
  <c r="V354" i="47"/>
  <c r="V353" i="47"/>
  <c r="V352" i="47"/>
  <c r="V351" i="47"/>
  <c r="V350" i="47"/>
  <c r="V349" i="47"/>
  <c r="V348" i="47"/>
  <c r="V347" i="47"/>
  <c r="V346" i="47"/>
  <c r="V345" i="47"/>
  <c r="V344" i="47"/>
  <c r="V343" i="47"/>
  <c r="V342" i="47"/>
  <c r="V341" i="47"/>
  <c r="V340" i="47"/>
  <c r="V339" i="47"/>
  <c r="V338" i="47"/>
  <c r="V337" i="47"/>
  <c r="V336" i="47"/>
  <c r="V335" i="47"/>
  <c r="V334" i="47"/>
  <c r="V333" i="47"/>
  <c r="V332" i="47"/>
  <c r="V331" i="47"/>
  <c r="V330" i="47"/>
  <c r="V329" i="47"/>
  <c r="V328" i="47"/>
  <c r="V327" i="47"/>
  <c r="V326" i="47"/>
  <c r="V325" i="47"/>
  <c r="V324" i="47"/>
  <c r="V323" i="47"/>
  <c r="V322" i="47"/>
  <c r="V321" i="47"/>
  <c r="V320" i="47"/>
  <c r="V319" i="47"/>
  <c r="V318" i="47"/>
  <c r="V317" i="47"/>
  <c r="V316" i="47"/>
  <c r="V315" i="47"/>
  <c r="V314" i="47"/>
  <c r="V313" i="47"/>
  <c r="V312" i="47"/>
  <c r="V311" i="47"/>
  <c r="V310" i="47"/>
  <c r="V309" i="47"/>
  <c r="V308" i="47"/>
  <c r="V307" i="47"/>
  <c r="V306" i="47"/>
  <c r="V305" i="47"/>
  <c r="V304" i="47"/>
  <c r="V303" i="47"/>
  <c r="V302" i="47"/>
  <c r="V301" i="47"/>
  <c r="V300" i="47"/>
  <c r="V299" i="47"/>
  <c r="V298" i="47"/>
  <c r="V297" i="47"/>
  <c r="V296" i="47"/>
  <c r="V295" i="47"/>
  <c r="V294" i="47"/>
  <c r="V293" i="47"/>
  <c r="V292" i="47"/>
  <c r="V291" i="47"/>
  <c r="V290" i="47"/>
  <c r="V289" i="47"/>
  <c r="V288" i="47"/>
  <c r="V287" i="47"/>
  <c r="V286" i="47"/>
  <c r="V285" i="47"/>
  <c r="V284" i="47"/>
  <c r="V283" i="47"/>
  <c r="V282" i="47"/>
  <c r="V281" i="47"/>
  <c r="V280" i="47"/>
  <c r="V279" i="47"/>
  <c r="V278" i="47"/>
  <c r="V277" i="47"/>
  <c r="V276" i="47"/>
  <c r="V275" i="47"/>
  <c r="V274" i="47"/>
  <c r="V273" i="47"/>
  <c r="V272" i="47"/>
  <c r="V271" i="47"/>
  <c r="V270" i="47"/>
  <c r="V269" i="47"/>
  <c r="V268" i="47"/>
  <c r="V267" i="47"/>
  <c r="V266" i="47"/>
  <c r="V265" i="47"/>
  <c r="V264" i="47"/>
  <c r="V263" i="47"/>
  <c r="V262" i="47"/>
  <c r="V261" i="47"/>
  <c r="V260" i="47"/>
  <c r="V259" i="47"/>
  <c r="V258" i="47"/>
  <c r="V257" i="47"/>
  <c r="V256" i="47"/>
  <c r="V255" i="47"/>
  <c r="V254" i="47"/>
  <c r="V253" i="47"/>
  <c r="V252" i="47"/>
  <c r="V251" i="47"/>
  <c r="V250" i="47"/>
  <c r="V249" i="47"/>
  <c r="V248" i="47"/>
  <c r="V247" i="47"/>
  <c r="V246" i="47"/>
  <c r="V245" i="47"/>
  <c r="V244" i="47"/>
  <c r="V243" i="47"/>
  <c r="V242" i="47"/>
  <c r="V241" i="47"/>
  <c r="V240" i="47"/>
  <c r="V239" i="47"/>
  <c r="V238" i="47"/>
  <c r="V237" i="47"/>
  <c r="V236" i="47"/>
  <c r="V235" i="47"/>
  <c r="V234" i="47"/>
  <c r="V233" i="47"/>
  <c r="V232" i="47"/>
  <c r="V231" i="47"/>
  <c r="V230" i="47"/>
  <c r="V229" i="47"/>
  <c r="V228" i="47"/>
  <c r="V227" i="47"/>
  <c r="V226" i="47"/>
  <c r="V225" i="47"/>
  <c r="V224" i="47"/>
  <c r="V223" i="47"/>
  <c r="V222" i="47"/>
  <c r="V221" i="47"/>
  <c r="V220" i="47"/>
  <c r="V219" i="47"/>
  <c r="V218" i="47"/>
  <c r="V217" i="47"/>
  <c r="V216" i="47"/>
  <c r="V215" i="47"/>
  <c r="V214" i="47"/>
  <c r="V213" i="47"/>
  <c r="V212" i="47"/>
  <c r="V211" i="47"/>
  <c r="V210" i="47"/>
  <c r="V209" i="47"/>
  <c r="V208" i="47"/>
  <c r="V207" i="47"/>
  <c r="V206" i="47"/>
  <c r="V205" i="47"/>
  <c r="V204" i="47"/>
  <c r="V203" i="47"/>
  <c r="V202" i="47"/>
  <c r="V201" i="47"/>
  <c r="V200" i="47"/>
  <c r="V199" i="47"/>
  <c r="V198" i="47"/>
  <c r="V197" i="47"/>
  <c r="V196" i="47"/>
  <c r="V195" i="47"/>
  <c r="V194" i="47"/>
  <c r="V193" i="47"/>
  <c r="V192" i="47"/>
  <c r="V191" i="47"/>
  <c r="V190" i="47"/>
  <c r="V189" i="47"/>
  <c r="V188" i="47"/>
  <c r="V187" i="47"/>
  <c r="V186" i="47"/>
  <c r="V185" i="47"/>
  <c r="V184" i="47"/>
  <c r="V184" i="46"/>
  <c r="V185" i="46"/>
  <c r="V186" i="46"/>
  <c r="V187" i="46"/>
  <c r="V188" i="46"/>
  <c r="V189" i="46"/>
  <c r="V190" i="46"/>
  <c r="V191" i="46"/>
  <c r="V192" i="46"/>
  <c r="V193" i="46"/>
  <c r="V194" i="46"/>
  <c r="V195" i="46"/>
  <c r="V196" i="46"/>
  <c r="V197" i="46"/>
  <c r="V198" i="46"/>
  <c r="V199" i="46"/>
  <c r="V200" i="46"/>
  <c r="V201" i="46"/>
  <c r="V202" i="46"/>
  <c r="V203" i="46"/>
  <c r="V204" i="46"/>
  <c r="V205" i="46"/>
  <c r="V206" i="46"/>
  <c r="V207" i="46"/>
  <c r="V208" i="46"/>
  <c r="V209" i="46"/>
  <c r="V210" i="46"/>
  <c r="V211" i="46"/>
  <c r="V212" i="46"/>
  <c r="V213" i="46"/>
  <c r="V214" i="46"/>
  <c r="V215" i="46"/>
  <c r="V216" i="46"/>
  <c r="V217" i="46"/>
  <c r="V218" i="46"/>
  <c r="V219" i="46"/>
  <c r="V220" i="46"/>
  <c r="V221" i="46"/>
  <c r="V222" i="46"/>
  <c r="V223" i="46"/>
  <c r="V224" i="46"/>
  <c r="V225" i="46"/>
  <c r="V226" i="46"/>
  <c r="V227" i="46"/>
  <c r="V228" i="46"/>
  <c r="V229" i="46"/>
  <c r="V230" i="46"/>
  <c r="V231" i="46"/>
  <c r="V232" i="46"/>
  <c r="V233" i="46"/>
  <c r="V234" i="46"/>
  <c r="V235" i="46"/>
  <c r="V236" i="46"/>
  <c r="V237" i="46"/>
  <c r="V238" i="46"/>
  <c r="V239" i="46"/>
  <c r="V240" i="46"/>
  <c r="V241" i="46"/>
  <c r="V242" i="46"/>
  <c r="V243" i="46"/>
  <c r="V244" i="46"/>
  <c r="V245" i="46"/>
  <c r="V246" i="46"/>
  <c r="V247" i="46"/>
  <c r="V248" i="46"/>
  <c r="V249" i="46"/>
  <c r="V250" i="46"/>
  <c r="V251" i="46"/>
  <c r="V252" i="46"/>
  <c r="V253" i="46"/>
  <c r="V254" i="46"/>
  <c r="V255" i="46"/>
  <c r="V256" i="46"/>
  <c r="V257" i="46"/>
  <c r="V258" i="46"/>
  <c r="V259" i="46"/>
  <c r="V260" i="46"/>
  <c r="V261" i="46"/>
  <c r="V262" i="46"/>
  <c r="V263" i="46"/>
  <c r="V264" i="46"/>
  <c r="V265" i="46"/>
  <c r="V266" i="46"/>
  <c r="V267" i="46"/>
  <c r="V268" i="46"/>
  <c r="V269" i="46"/>
  <c r="V270" i="46"/>
  <c r="V271" i="46"/>
  <c r="V272" i="46"/>
  <c r="V273" i="46"/>
  <c r="V274" i="46"/>
  <c r="V275" i="46"/>
  <c r="V276" i="46"/>
  <c r="V277" i="46"/>
  <c r="V278" i="46"/>
  <c r="V279" i="46"/>
  <c r="V280" i="46"/>
  <c r="V281" i="46"/>
  <c r="V282" i="46"/>
  <c r="V283" i="46"/>
  <c r="V284" i="46"/>
  <c r="V285" i="46"/>
  <c r="V286" i="46"/>
  <c r="V287" i="46"/>
  <c r="V288" i="46"/>
  <c r="V289" i="46"/>
  <c r="V290" i="46"/>
  <c r="V291" i="46"/>
  <c r="V292" i="46"/>
  <c r="V293" i="46"/>
  <c r="V294" i="46"/>
  <c r="V295" i="46"/>
  <c r="V296" i="46"/>
  <c r="V297" i="46"/>
  <c r="V298" i="46"/>
  <c r="V299" i="46"/>
  <c r="V300" i="46"/>
  <c r="V301" i="46"/>
  <c r="V302" i="46"/>
  <c r="V303" i="46"/>
  <c r="V304" i="46"/>
  <c r="V305" i="46"/>
  <c r="V306" i="46"/>
  <c r="V307" i="46"/>
  <c r="V308" i="46"/>
  <c r="V309" i="46"/>
  <c r="V310" i="46"/>
  <c r="V311" i="46"/>
  <c r="V312" i="46"/>
  <c r="V313" i="46"/>
  <c r="V314" i="46"/>
  <c r="V315" i="46"/>
  <c r="V316" i="46"/>
  <c r="V317" i="46"/>
  <c r="V318" i="46"/>
  <c r="V319" i="46"/>
  <c r="V320" i="46"/>
  <c r="V321" i="46"/>
  <c r="V322" i="46"/>
  <c r="V323" i="46"/>
  <c r="V324" i="46"/>
  <c r="V325" i="46"/>
  <c r="V326" i="46"/>
  <c r="V327" i="46"/>
  <c r="V328" i="46"/>
  <c r="V329" i="46"/>
  <c r="V330" i="46"/>
  <c r="V331" i="46"/>
  <c r="V332" i="46"/>
  <c r="V333" i="46"/>
  <c r="V334" i="46"/>
  <c r="V335" i="46"/>
  <c r="V336" i="46"/>
  <c r="V337" i="46"/>
  <c r="V338" i="46"/>
  <c r="V339" i="46"/>
  <c r="V340" i="46"/>
  <c r="V341" i="46"/>
  <c r="V342" i="46"/>
  <c r="V343" i="46"/>
  <c r="V344" i="46"/>
  <c r="V345" i="46"/>
  <c r="V346" i="46"/>
  <c r="V347" i="46"/>
  <c r="V348" i="46"/>
  <c r="V349" i="46"/>
  <c r="V350" i="46"/>
  <c r="V351" i="46"/>
  <c r="V352" i="46"/>
  <c r="V353" i="46"/>
  <c r="V354" i="46"/>
  <c r="V355" i="46"/>
  <c r="V356" i="46"/>
  <c r="V357" i="46"/>
  <c r="V358" i="46"/>
  <c r="V359" i="46"/>
  <c r="V360" i="46"/>
  <c r="V361" i="46"/>
  <c r="V362" i="46"/>
  <c r="V363" i="46"/>
  <c r="V364" i="46"/>
  <c r="V365" i="46"/>
  <c r="V366" i="46"/>
  <c r="V367" i="46"/>
  <c r="V368" i="46"/>
  <c r="V369" i="46"/>
  <c r="V370" i="46"/>
  <c r="V371" i="46"/>
  <c r="V372" i="46"/>
  <c r="V373" i="46"/>
  <c r="V374" i="46"/>
  <c r="V375" i="46"/>
  <c r="V376" i="46"/>
  <c r="V377" i="46"/>
  <c r="V378" i="46"/>
  <c r="V379" i="46"/>
  <c r="V380" i="46"/>
  <c r="V381" i="46"/>
  <c r="V382" i="46"/>
  <c r="V383" i="46"/>
  <c r="V384" i="46"/>
  <c r="V385" i="46"/>
  <c r="V386" i="46"/>
  <c r="V387" i="46"/>
  <c r="V388" i="46"/>
  <c r="V389" i="46"/>
  <c r="V390" i="46"/>
  <c r="V391" i="46"/>
  <c r="V392" i="46"/>
  <c r="V393" i="46"/>
  <c r="V394" i="46"/>
  <c r="V395" i="46"/>
  <c r="V396" i="46"/>
  <c r="V397" i="46"/>
  <c r="V398" i="46"/>
  <c r="V399" i="46"/>
  <c r="V400" i="46"/>
  <c r="V401" i="46"/>
  <c r="V402" i="46"/>
  <c r="V403" i="46"/>
  <c r="V404" i="46"/>
  <c r="V405" i="46"/>
  <c r="V406" i="46"/>
  <c r="V407" i="46"/>
  <c r="V408" i="46"/>
  <c r="V409" i="46"/>
  <c r="V410" i="46"/>
  <c r="V411" i="46"/>
  <c r="V412" i="46"/>
  <c r="V413" i="46"/>
  <c r="V414" i="46"/>
  <c r="V415" i="46"/>
  <c r="V416" i="46"/>
  <c r="V417" i="46"/>
  <c r="V418" i="46"/>
  <c r="V419" i="46"/>
  <c r="V420" i="46"/>
  <c r="V421" i="46"/>
  <c r="V422" i="46"/>
  <c r="V423" i="46"/>
  <c r="V424" i="46"/>
  <c r="V425" i="46"/>
  <c r="V426" i="46"/>
  <c r="V427" i="46"/>
  <c r="V428" i="46"/>
  <c r="V429" i="46"/>
  <c r="V430" i="46"/>
  <c r="V431" i="46"/>
  <c r="V432" i="46"/>
  <c r="V433" i="46"/>
  <c r="V434" i="46"/>
  <c r="V435" i="46"/>
  <c r="V436" i="46"/>
  <c r="V437" i="46"/>
  <c r="V438" i="46"/>
  <c r="V439" i="46"/>
  <c r="V440" i="46"/>
  <c r="V441" i="46"/>
  <c r="V442" i="46"/>
  <c r="V443" i="46"/>
  <c r="V444" i="46"/>
  <c r="V445" i="46"/>
  <c r="V446" i="46"/>
  <c r="V447" i="46"/>
  <c r="V448" i="46"/>
  <c r="V449" i="46"/>
  <c r="V450" i="46"/>
  <c r="V451" i="46"/>
  <c r="V452" i="46"/>
  <c r="V453" i="46"/>
  <c r="V454" i="46"/>
  <c r="V455" i="46"/>
  <c r="V456" i="46"/>
  <c r="V457" i="46"/>
  <c r="V458" i="46"/>
  <c r="V459" i="46"/>
  <c r="V460" i="46"/>
  <c r="V461" i="46"/>
  <c r="V462" i="46"/>
  <c r="V463" i="46"/>
  <c r="V464" i="46"/>
  <c r="V465" i="46"/>
  <c r="V466" i="46"/>
  <c r="V467" i="46"/>
  <c r="V468" i="46"/>
  <c r="V469" i="46"/>
  <c r="V470" i="46"/>
  <c r="V471" i="46"/>
  <c r="V472" i="46"/>
  <c r="V473" i="46"/>
  <c r="V474" i="46"/>
  <c r="V475" i="46"/>
  <c r="V476" i="46"/>
  <c r="V477" i="46"/>
  <c r="V478" i="46"/>
  <c r="V479" i="46"/>
  <c r="V480" i="46"/>
  <c r="V481" i="46"/>
  <c r="V482" i="46"/>
  <c r="V483" i="46"/>
  <c r="V484" i="46"/>
  <c r="V485" i="46"/>
  <c r="V486" i="46"/>
  <c r="V487" i="46"/>
  <c r="V488" i="46"/>
  <c r="V489" i="46"/>
  <c r="V490" i="46"/>
  <c r="V491" i="46"/>
  <c r="V492" i="46"/>
  <c r="V493" i="46"/>
  <c r="V494" i="46"/>
  <c r="V495" i="46"/>
  <c r="V496" i="46"/>
  <c r="V497" i="46"/>
  <c r="V498" i="46"/>
  <c r="V499" i="46"/>
  <c r="V500" i="46"/>
  <c r="V501" i="46"/>
  <c r="V502" i="46"/>
  <c r="V503" i="46"/>
  <c r="V504" i="46"/>
  <c r="V505" i="46"/>
  <c r="V506" i="46"/>
  <c r="V507" i="46"/>
  <c r="V508" i="46"/>
  <c r="V509" i="46"/>
  <c r="V510" i="46"/>
  <c r="V511" i="46"/>
  <c r="V512" i="46"/>
  <c r="V513" i="46"/>
  <c r="V514" i="46"/>
  <c r="V515" i="46"/>
  <c r="V516" i="46"/>
  <c r="V517" i="46"/>
  <c r="V518" i="46"/>
  <c r="V519" i="46"/>
  <c r="V520" i="46"/>
  <c r="V521" i="46"/>
  <c r="V522" i="46"/>
  <c r="V523" i="46"/>
  <c r="V524" i="46"/>
  <c r="V525" i="46"/>
  <c r="V526" i="46"/>
  <c r="V527" i="46"/>
  <c r="V528" i="46"/>
  <c r="V529" i="46"/>
  <c r="V530" i="46"/>
  <c r="V531" i="46"/>
  <c r="V532" i="46"/>
  <c r="V533" i="46"/>
  <c r="V534" i="46"/>
  <c r="V535" i="46"/>
  <c r="V536" i="46"/>
  <c r="V537" i="46"/>
  <c r="V538" i="46"/>
  <c r="V539" i="46"/>
  <c r="V540" i="46"/>
  <c r="V541" i="46"/>
  <c r="V542" i="46"/>
  <c r="V543" i="46"/>
  <c r="V544" i="46"/>
  <c r="V545" i="46"/>
  <c r="V546" i="46"/>
  <c r="V547" i="46"/>
  <c r="V548" i="46"/>
  <c r="V549" i="46"/>
  <c r="V550" i="46"/>
  <c r="V551" i="46"/>
  <c r="V552" i="46"/>
  <c r="V553" i="46"/>
  <c r="V554" i="46"/>
  <c r="V555" i="46"/>
  <c r="V556" i="46"/>
  <c r="V557" i="46"/>
  <c r="V558" i="46"/>
  <c r="V559" i="46"/>
  <c r="V560" i="46"/>
  <c r="V561" i="46"/>
  <c r="V562" i="46"/>
  <c r="V563" i="46"/>
  <c r="V564" i="46"/>
  <c r="V565" i="46"/>
  <c r="V566" i="46"/>
  <c r="V567" i="46"/>
  <c r="V568" i="46"/>
  <c r="V569" i="46"/>
  <c r="V570" i="46"/>
  <c r="V571" i="46"/>
  <c r="V572" i="46"/>
  <c r="V573" i="46"/>
  <c r="V574" i="46"/>
  <c r="V575" i="46"/>
  <c r="V576" i="46"/>
  <c r="V577" i="46"/>
  <c r="V578" i="46"/>
  <c r="V579" i="46"/>
  <c r="V580" i="46"/>
  <c r="V581" i="46"/>
  <c r="V582" i="46"/>
  <c r="V583" i="46"/>
  <c r="V584" i="46"/>
  <c r="V585" i="46"/>
  <c r="V586" i="46"/>
  <c r="V587" i="46"/>
  <c r="V588" i="46"/>
  <c r="V589" i="46"/>
  <c r="V590" i="46"/>
  <c r="V591" i="46"/>
  <c r="V592" i="46"/>
  <c r="V593" i="46"/>
  <c r="V594" i="46"/>
  <c r="V595" i="46"/>
  <c r="V596" i="46"/>
  <c r="V597" i="46"/>
  <c r="V598" i="46"/>
  <c r="V599" i="46"/>
  <c r="V600" i="46"/>
  <c r="V601" i="46"/>
  <c r="V602" i="46"/>
  <c r="V603" i="46"/>
  <c r="V604" i="46"/>
  <c r="V605" i="46"/>
  <c r="V606" i="46"/>
  <c r="V607" i="46"/>
  <c r="V608" i="46"/>
  <c r="V609" i="46"/>
  <c r="V610" i="46"/>
  <c r="V611" i="46"/>
  <c r="V612" i="46"/>
  <c r="V613" i="46"/>
  <c r="V614" i="46"/>
  <c r="V615" i="46"/>
  <c r="V616" i="46"/>
  <c r="V617" i="46"/>
  <c r="V618" i="46"/>
  <c r="V619" i="46"/>
  <c r="V620" i="46"/>
  <c r="V621" i="46"/>
  <c r="V622" i="46"/>
  <c r="V623" i="46"/>
  <c r="V624" i="46"/>
  <c r="V625" i="46"/>
  <c r="V626" i="46"/>
  <c r="V627" i="46"/>
  <c r="V628" i="46"/>
  <c r="V629" i="46"/>
  <c r="V630" i="46"/>
  <c r="V631" i="46"/>
  <c r="V632" i="46"/>
  <c r="V633" i="46"/>
  <c r="V634" i="46"/>
  <c r="V635" i="46"/>
  <c r="V636" i="46"/>
  <c r="V637" i="46"/>
  <c r="V638" i="46"/>
  <c r="V639" i="46"/>
  <c r="V640" i="46"/>
  <c r="V641" i="46"/>
  <c r="V642" i="46"/>
  <c r="V643" i="46"/>
  <c r="V644" i="46"/>
  <c r="V645" i="46"/>
  <c r="V646" i="46"/>
  <c r="V647" i="46"/>
  <c r="V648" i="46"/>
  <c r="V649" i="46"/>
  <c r="V650" i="46"/>
  <c r="V651" i="46"/>
  <c r="V652" i="46"/>
  <c r="V653" i="46"/>
  <c r="V654" i="46"/>
  <c r="V655" i="46"/>
  <c r="V656" i="46"/>
  <c r="V657" i="46"/>
  <c r="V658" i="46"/>
  <c r="V659" i="46"/>
  <c r="V660" i="46"/>
  <c r="V661" i="46"/>
  <c r="V662" i="46"/>
  <c r="V663" i="46"/>
  <c r="V664" i="46"/>
  <c r="V665" i="46"/>
  <c r="V666" i="46"/>
  <c r="V667" i="46"/>
  <c r="V668" i="46"/>
  <c r="V669" i="46"/>
  <c r="V670" i="46"/>
  <c r="V671" i="46"/>
  <c r="V672" i="46"/>
  <c r="V673" i="46"/>
  <c r="V674" i="46"/>
  <c r="V675" i="46"/>
  <c r="V676" i="46"/>
  <c r="V677" i="46"/>
  <c r="V678" i="46"/>
  <c r="V679" i="46"/>
  <c r="V680" i="46"/>
  <c r="V681" i="46"/>
  <c r="V682" i="46"/>
  <c r="V683" i="46"/>
  <c r="V684" i="46"/>
  <c r="V685" i="46"/>
  <c r="V686" i="46"/>
  <c r="V687" i="46"/>
  <c r="V688" i="46"/>
  <c r="V689" i="46"/>
  <c r="V690" i="46"/>
  <c r="V691" i="46"/>
  <c r="V692" i="46"/>
  <c r="V693" i="46"/>
  <c r="V694" i="46"/>
  <c r="V695" i="46"/>
  <c r="V696" i="46"/>
  <c r="V697" i="46"/>
  <c r="V698" i="46"/>
  <c r="V699" i="46"/>
  <c r="V700" i="46"/>
  <c r="V701" i="46"/>
  <c r="V702" i="46"/>
  <c r="V703" i="46"/>
  <c r="V704" i="46"/>
  <c r="V705" i="46"/>
  <c r="V706" i="46"/>
  <c r="V707" i="46"/>
  <c r="V708" i="46"/>
  <c r="V709" i="46"/>
  <c r="V710" i="46"/>
  <c r="V711" i="46"/>
  <c r="V712" i="46"/>
  <c r="V713" i="46"/>
  <c r="V714" i="46"/>
  <c r="V715" i="46"/>
  <c r="V716" i="46"/>
  <c r="V717" i="46"/>
  <c r="V718" i="46"/>
  <c r="V719" i="46"/>
  <c r="V720" i="46"/>
  <c r="V721" i="46"/>
  <c r="V722" i="46"/>
  <c r="V723" i="46"/>
  <c r="V724" i="46"/>
  <c r="V725" i="46"/>
  <c r="V726" i="46"/>
  <c r="V727" i="46"/>
  <c r="V728" i="46"/>
  <c r="V729" i="46"/>
  <c r="V730" i="46"/>
  <c r="V731" i="46"/>
  <c r="V732" i="46"/>
  <c r="V733" i="46"/>
  <c r="V734" i="46"/>
  <c r="V735" i="46"/>
  <c r="V736" i="46"/>
  <c r="V737" i="46"/>
  <c r="V738" i="46"/>
  <c r="V739" i="46"/>
  <c r="V740" i="46"/>
  <c r="V741" i="46"/>
  <c r="V742" i="46"/>
  <c r="V743" i="46"/>
  <c r="V744" i="46"/>
  <c r="V745" i="46"/>
  <c r="V746" i="46"/>
  <c r="V747" i="46"/>
  <c r="V748" i="46"/>
  <c r="V749" i="46"/>
  <c r="V750" i="46"/>
  <c r="V751" i="46"/>
  <c r="V752" i="46"/>
  <c r="V753" i="46"/>
  <c r="V754" i="46"/>
  <c r="V755" i="46"/>
  <c r="V756" i="46"/>
  <c r="V757" i="46"/>
  <c r="V758" i="46"/>
  <c r="V759" i="46"/>
  <c r="V760" i="46"/>
  <c r="V761" i="46"/>
  <c r="V762" i="46"/>
  <c r="V763" i="46"/>
  <c r="V764" i="46"/>
  <c r="V765" i="46"/>
  <c r="V766" i="46"/>
  <c r="V767" i="46"/>
  <c r="V768" i="46"/>
  <c r="V769" i="46"/>
  <c r="V770" i="46"/>
  <c r="V771" i="46"/>
  <c r="V772" i="46"/>
  <c r="V773" i="46"/>
  <c r="V774" i="46"/>
  <c r="V775" i="46"/>
  <c r="V776" i="46"/>
  <c r="V777" i="46"/>
  <c r="V778" i="46"/>
  <c r="V779" i="46"/>
  <c r="V780" i="46"/>
  <c r="V781" i="46"/>
  <c r="V782" i="46"/>
  <c r="V783" i="46"/>
  <c r="V784" i="46"/>
  <c r="V785" i="46"/>
  <c r="V786" i="46"/>
  <c r="V787" i="46"/>
  <c r="V788" i="46"/>
  <c r="V789" i="46"/>
  <c r="V790" i="46"/>
  <c r="V791" i="46"/>
  <c r="V792" i="46"/>
  <c r="V793" i="46"/>
  <c r="V794" i="46"/>
  <c r="V795" i="46"/>
  <c r="V796" i="46"/>
  <c r="V797" i="46"/>
  <c r="V798" i="46"/>
  <c r="V799" i="46"/>
  <c r="V800" i="46"/>
  <c r="V801" i="46"/>
  <c r="V802" i="46"/>
  <c r="V803" i="46"/>
  <c r="V804" i="46"/>
  <c r="V805" i="46"/>
  <c r="V806" i="46"/>
  <c r="V807" i="46"/>
  <c r="V808" i="46"/>
  <c r="V809" i="46"/>
  <c r="V810" i="46"/>
  <c r="V811" i="46"/>
  <c r="V812" i="46"/>
  <c r="V813" i="46"/>
  <c r="V814" i="46"/>
  <c r="V815" i="46"/>
  <c r="V816" i="46"/>
  <c r="V817" i="46"/>
  <c r="V818" i="46"/>
  <c r="V819" i="46"/>
  <c r="V820" i="46"/>
  <c r="V821" i="46"/>
  <c r="V822" i="46"/>
  <c r="V823" i="46"/>
  <c r="V824" i="46"/>
  <c r="V825" i="46"/>
  <c r="V826" i="46"/>
  <c r="V827" i="46"/>
  <c r="V828" i="46"/>
  <c r="V829" i="46"/>
  <c r="V830" i="46"/>
  <c r="V831" i="46"/>
  <c r="V832" i="46"/>
  <c r="V833" i="46"/>
  <c r="V834" i="46"/>
  <c r="V835" i="46"/>
  <c r="V836" i="46"/>
  <c r="V837" i="46"/>
  <c r="V838" i="46"/>
  <c r="V839" i="46"/>
  <c r="V840" i="46"/>
  <c r="V841" i="46"/>
  <c r="V842" i="46"/>
  <c r="V843" i="46"/>
  <c r="V844" i="46"/>
  <c r="V845" i="46"/>
  <c r="V846" i="46"/>
  <c r="V847" i="46"/>
  <c r="V848" i="46"/>
  <c r="V849" i="46"/>
  <c r="V850" i="46"/>
  <c r="V851" i="46"/>
  <c r="V852" i="46"/>
  <c r="V853" i="46"/>
  <c r="V854" i="46"/>
  <c r="V855" i="46"/>
  <c r="V856" i="46"/>
  <c r="V857" i="46"/>
  <c r="V858" i="46"/>
  <c r="V859" i="46"/>
  <c r="V860" i="46"/>
  <c r="V861" i="46"/>
  <c r="V862" i="46"/>
  <c r="V863" i="46"/>
  <c r="V864" i="46"/>
  <c r="V865" i="46"/>
  <c r="V866" i="46"/>
  <c r="V867" i="46"/>
  <c r="V868" i="46"/>
  <c r="V869" i="46"/>
  <c r="V870" i="46"/>
  <c r="V871" i="46"/>
  <c r="V872" i="46"/>
  <c r="V873" i="46"/>
  <c r="V874" i="46"/>
  <c r="V875" i="46"/>
  <c r="V876" i="46"/>
  <c r="V877" i="46"/>
  <c r="V878" i="46"/>
  <c r="V879" i="46"/>
  <c r="V880" i="46"/>
  <c r="V881" i="46"/>
  <c r="V882" i="46"/>
  <c r="V883" i="46"/>
  <c r="V884" i="46"/>
  <c r="V885" i="46"/>
  <c r="V886" i="46"/>
  <c r="V887" i="46"/>
  <c r="V888" i="46"/>
  <c r="V889" i="46"/>
  <c r="V890" i="46"/>
  <c r="V891" i="46"/>
  <c r="V892" i="46"/>
  <c r="V893" i="46"/>
  <c r="V894" i="46"/>
  <c r="V895" i="46"/>
  <c r="V896" i="46"/>
  <c r="V897" i="46"/>
  <c r="V898" i="46"/>
  <c r="V899" i="46"/>
  <c r="V900" i="46"/>
  <c r="V901" i="46"/>
  <c r="V902" i="46"/>
  <c r="V903" i="46"/>
  <c r="V904" i="46"/>
  <c r="V905" i="46"/>
  <c r="V906" i="46"/>
  <c r="V907" i="46"/>
  <c r="V908" i="46"/>
  <c r="V909" i="46"/>
  <c r="V910" i="46"/>
  <c r="V911" i="46"/>
  <c r="V912" i="46"/>
  <c r="V913" i="46"/>
  <c r="V914" i="46"/>
  <c r="V915" i="46"/>
  <c r="V916" i="46"/>
  <c r="V917" i="46"/>
  <c r="V918" i="46"/>
  <c r="V919" i="46"/>
  <c r="V920" i="46"/>
  <c r="V921" i="46"/>
  <c r="V922" i="46"/>
  <c r="V923" i="46"/>
  <c r="V924" i="46"/>
  <c r="V925" i="46"/>
  <c r="V926" i="46"/>
  <c r="V927" i="46"/>
  <c r="V928" i="46"/>
  <c r="V929" i="46"/>
  <c r="V930" i="46"/>
  <c r="V931" i="46"/>
  <c r="V932" i="46"/>
  <c r="V933" i="46"/>
  <c r="V934" i="46"/>
  <c r="V935" i="46"/>
  <c r="V936" i="46"/>
  <c r="V937" i="46"/>
  <c r="V938" i="46"/>
  <c r="V939" i="46"/>
  <c r="V940" i="46"/>
  <c r="V941" i="46"/>
  <c r="V942" i="46"/>
  <c r="V943" i="46"/>
  <c r="V944" i="46"/>
  <c r="V945" i="46"/>
  <c r="V946" i="46"/>
  <c r="V947" i="46"/>
  <c r="V948" i="46"/>
  <c r="V949" i="46"/>
  <c r="V950" i="46"/>
  <c r="V951" i="46"/>
  <c r="V952" i="46"/>
  <c r="V953" i="46"/>
  <c r="V954" i="46"/>
  <c r="V955" i="46"/>
  <c r="V956" i="46"/>
  <c r="V957" i="46"/>
  <c r="V958" i="46"/>
  <c r="V959" i="46"/>
  <c r="V960" i="46"/>
  <c r="V961" i="46"/>
  <c r="V962" i="46"/>
  <c r="V963" i="46"/>
  <c r="V964" i="46"/>
  <c r="V965" i="46"/>
  <c r="V966" i="46"/>
  <c r="V967" i="46"/>
  <c r="V968" i="46"/>
  <c r="V969" i="46"/>
  <c r="V970" i="46"/>
  <c r="V971" i="46"/>
  <c r="V972" i="46"/>
  <c r="V973" i="46"/>
  <c r="V974" i="46"/>
  <c r="V975" i="46"/>
  <c r="V976" i="46"/>
  <c r="V977" i="46"/>
  <c r="V978" i="46"/>
  <c r="V979" i="46"/>
  <c r="V980" i="46"/>
  <c r="V981" i="46"/>
  <c r="V982" i="46"/>
  <c r="V983" i="46"/>
  <c r="V984" i="46"/>
  <c r="V985" i="46"/>
  <c r="V986" i="46"/>
  <c r="V987" i="46"/>
  <c r="V988" i="46"/>
  <c r="V989" i="46"/>
  <c r="V990" i="46"/>
  <c r="V991" i="46"/>
  <c r="V992" i="46"/>
  <c r="V993" i="46"/>
  <c r="V994" i="46"/>
  <c r="V995" i="46"/>
  <c r="V996" i="46"/>
  <c r="V997" i="46"/>
  <c r="V998" i="46"/>
  <c r="V999" i="46"/>
  <c r="V1000" i="46"/>
  <c r="V1001" i="46"/>
  <c r="V1002" i="46"/>
  <c r="V1003" i="46"/>
  <c r="V1004" i="46"/>
  <c r="V1005" i="46"/>
  <c r="V1006" i="46"/>
  <c r="V1007" i="46"/>
  <c r="V1008" i="46"/>
  <c r="V1009" i="46"/>
  <c r="V1010" i="46"/>
  <c r="V1011" i="46"/>
  <c r="V1012" i="46"/>
  <c r="V1013" i="46"/>
  <c r="V1014" i="46"/>
  <c r="V1015" i="46"/>
  <c r="V1016" i="46"/>
  <c r="V1017" i="46"/>
  <c r="V1018" i="46"/>
  <c r="V1019" i="46"/>
  <c r="V1020" i="46"/>
  <c r="V1021" i="46"/>
  <c r="V1022" i="46"/>
  <c r="V1023" i="46"/>
  <c r="V1024" i="46"/>
  <c r="V1025" i="46"/>
  <c r="V1026" i="46"/>
  <c r="V1027" i="46"/>
  <c r="V1028" i="46"/>
  <c r="V1029" i="46"/>
  <c r="V1030" i="46"/>
  <c r="V1031" i="46"/>
  <c r="V1032" i="46"/>
  <c r="V1033" i="46"/>
  <c r="V1034" i="46"/>
  <c r="V1035" i="46"/>
  <c r="V1036" i="46"/>
  <c r="V1037" i="46"/>
  <c r="V1038" i="46"/>
  <c r="V1039" i="46"/>
  <c r="V1040" i="46"/>
  <c r="V1041" i="46"/>
  <c r="V1042" i="46"/>
  <c r="V1043" i="46"/>
  <c r="V1044" i="46"/>
  <c r="V1045" i="46"/>
  <c r="V1046" i="46"/>
  <c r="V1047" i="46"/>
  <c r="V1048" i="46"/>
  <c r="V1049" i="46"/>
  <c r="V1050" i="46"/>
  <c r="V1051" i="46"/>
  <c r="V1052" i="46"/>
  <c r="V1053" i="46"/>
  <c r="V1054" i="46"/>
  <c r="V1055" i="46"/>
  <c r="V1056" i="46"/>
  <c r="V1057" i="46"/>
  <c r="V1058" i="46"/>
  <c r="V1059" i="46"/>
  <c r="V1060" i="46"/>
  <c r="V1061" i="46"/>
  <c r="V1062" i="46"/>
  <c r="V1063" i="46"/>
  <c r="V1064" i="46"/>
  <c r="V1065" i="46"/>
  <c r="V1066" i="46"/>
  <c r="V1067" i="46"/>
  <c r="V1068" i="46"/>
  <c r="V1069" i="46"/>
  <c r="V1070" i="46"/>
  <c r="V1071" i="46"/>
  <c r="V1072" i="46"/>
  <c r="V184" i="35"/>
  <c r="V185" i="35"/>
  <c r="V186" i="35"/>
  <c r="V187" i="35"/>
  <c r="V188" i="35"/>
  <c r="V189" i="35"/>
  <c r="V190" i="35"/>
  <c r="V191" i="35"/>
  <c r="V192" i="35"/>
  <c r="V193" i="35"/>
  <c r="V194" i="35"/>
  <c r="V195" i="35"/>
  <c r="V196" i="35"/>
  <c r="V197" i="35"/>
  <c r="V198" i="35"/>
  <c r="V199" i="35"/>
  <c r="V200" i="35"/>
  <c r="V201" i="35"/>
  <c r="V202" i="35"/>
  <c r="V203" i="35"/>
  <c r="V204" i="35"/>
  <c r="V205" i="35"/>
  <c r="V206" i="35"/>
  <c r="V207" i="35"/>
  <c r="V208" i="35"/>
  <c r="V209" i="35"/>
  <c r="V210" i="35"/>
  <c r="V211" i="35"/>
  <c r="V212" i="35"/>
  <c r="V213" i="35"/>
  <c r="V214" i="35"/>
  <c r="V215" i="35"/>
  <c r="V216" i="35"/>
  <c r="V217" i="35"/>
  <c r="V218" i="35"/>
  <c r="V219" i="35"/>
  <c r="V220" i="35"/>
  <c r="V221" i="35"/>
  <c r="V222" i="35"/>
  <c r="V223" i="35"/>
  <c r="V224" i="35"/>
  <c r="V225" i="35"/>
  <c r="V226" i="35"/>
  <c r="V227" i="35"/>
  <c r="V228" i="35"/>
  <c r="V229" i="35"/>
  <c r="V230" i="35"/>
  <c r="V231" i="35"/>
  <c r="V232" i="35"/>
  <c r="V233" i="35"/>
  <c r="V234" i="35"/>
  <c r="V235" i="35"/>
  <c r="V236" i="35"/>
  <c r="V237" i="35"/>
  <c r="V238" i="35"/>
  <c r="V239" i="35"/>
  <c r="V240" i="35"/>
  <c r="V241" i="35"/>
  <c r="V242" i="35"/>
  <c r="V243" i="35"/>
  <c r="V244" i="35"/>
  <c r="V245" i="35"/>
  <c r="V246" i="35"/>
  <c r="V247" i="35"/>
  <c r="V248" i="35"/>
  <c r="V249" i="35"/>
  <c r="V250" i="35"/>
  <c r="V251" i="35"/>
  <c r="V252" i="35"/>
  <c r="V253" i="35"/>
  <c r="V254" i="35"/>
  <c r="V255" i="35"/>
  <c r="V256" i="35"/>
  <c r="V257" i="35"/>
  <c r="V258" i="35"/>
  <c r="V259" i="35"/>
  <c r="V260" i="35"/>
  <c r="V261" i="35"/>
  <c r="V262" i="35"/>
  <c r="V263" i="35"/>
  <c r="V264" i="35"/>
  <c r="V265" i="35"/>
  <c r="V266" i="35"/>
  <c r="V267" i="35"/>
  <c r="V268" i="35"/>
  <c r="V269" i="35"/>
  <c r="V270" i="35"/>
  <c r="V271" i="35"/>
  <c r="V272" i="35"/>
  <c r="V273" i="35"/>
  <c r="V274" i="35"/>
  <c r="V275" i="35"/>
  <c r="V276" i="35"/>
  <c r="V277" i="35"/>
  <c r="V278" i="35"/>
  <c r="V279" i="35"/>
  <c r="V280" i="35"/>
  <c r="V281" i="35"/>
  <c r="V282" i="35"/>
  <c r="V283" i="35"/>
  <c r="V284" i="35"/>
  <c r="V285" i="35"/>
  <c r="V286" i="35"/>
  <c r="V287" i="35"/>
  <c r="V288" i="35"/>
  <c r="V289" i="35"/>
  <c r="V290" i="35"/>
  <c r="V291" i="35"/>
  <c r="V292" i="35"/>
  <c r="V293" i="35"/>
  <c r="V294" i="35"/>
  <c r="V295" i="35"/>
  <c r="V296" i="35"/>
  <c r="V297" i="35"/>
  <c r="V298" i="35"/>
  <c r="V299" i="35"/>
  <c r="V300" i="35"/>
  <c r="V301" i="35"/>
  <c r="V302" i="35"/>
  <c r="V303" i="35"/>
  <c r="V304" i="35"/>
  <c r="V305" i="35"/>
  <c r="V306" i="35"/>
  <c r="V307" i="35"/>
  <c r="V308" i="35"/>
  <c r="V309" i="35"/>
  <c r="V310" i="35"/>
  <c r="V311" i="35"/>
  <c r="V312" i="35"/>
  <c r="V313" i="35"/>
  <c r="V314" i="35"/>
  <c r="V315" i="35"/>
  <c r="V316" i="35"/>
  <c r="V317" i="35"/>
  <c r="V318" i="35"/>
  <c r="V319" i="35"/>
  <c r="V320" i="35"/>
  <c r="V321" i="35"/>
  <c r="V322" i="35"/>
  <c r="V323" i="35"/>
  <c r="V324" i="35"/>
  <c r="V325" i="35"/>
  <c r="V326" i="35"/>
  <c r="V327" i="35"/>
  <c r="V328" i="35"/>
  <c r="V329" i="35"/>
  <c r="V330" i="35"/>
  <c r="V331" i="35"/>
  <c r="V332" i="35"/>
  <c r="V333" i="35"/>
  <c r="V334" i="35"/>
  <c r="V335" i="35"/>
  <c r="V336" i="35"/>
  <c r="V337" i="35"/>
  <c r="V338" i="35"/>
  <c r="V339" i="35"/>
  <c r="V340" i="35"/>
  <c r="V341" i="35"/>
  <c r="V342" i="35"/>
  <c r="V343" i="35"/>
  <c r="V344" i="35"/>
  <c r="V345" i="35"/>
  <c r="V346" i="35"/>
  <c r="V347" i="35"/>
  <c r="V348" i="35"/>
  <c r="V349" i="35"/>
  <c r="V350" i="35"/>
  <c r="V351" i="35"/>
  <c r="V352" i="35"/>
  <c r="V353" i="35"/>
  <c r="V354" i="35"/>
  <c r="V355" i="35"/>
  <c r="V356" i="35"/>
  <c r="V357" i="35"/>
  <c r="V358" i="35"/>
  <c r="V359" i="35"/>
  <c r="V360" i="35"/>
  <c r="V361" i="35"/>
  <c r="V362" i="35"/>
  <c r="V363" i="35"/>
  <c r="V364" i="35"/>
  <c r="V365" i="35"/>
  <c r="V366" i="35"/>
  <c r="V367" i="35"/>
  <c r="V368" i="35"/>
  <c r="V369" i="35"/>
  <c r="V370" i="35"/>
  <c r="V371" i="35"/>
  <c r="V372" i="35"/>
  <c r="V373" i="35"/>
  <c r="V374" i="35"/>
  <c r="V375" i="35"/>
  <c r="V376" i="35"/>
  <c r="V377" i="35"/>
  <c r="V378" i="35"/>
  <c r="V379" i="35"/>
  <c r="V380" i="35"/>
  <c r="V381" i="35"/>
  <c r="V382" i="35"/>
  <c r="V383" i="35"/>
  <c r="V384" i="35"/>
  <c r="V385" i="35"/>
  <c r="V386" i="35"/>
  <c r="V387" i="35"/>
  <c r="V388" i="35"/>
  <c r="V389" i="35"/>
  <c r="V390" i="35"/>
  <c r="V391" i="35"/>
  <c r="V392" i="35"/>
  <c r="V393" i="35"/>
  <c r="V394" i="35"/>
  <c r="V395" i="35"/>
  <c r="V396" i="35"/>
  <c r="V397" i="35"/>
  <c r="V398" i="35"/>
  <c r="V399" i="35"/>
  <c r="V400" i="35"/>
  <c r="V401" i="35"/>
  <c r="V402" i="35"/>
  <c r="V403" i="35"/>
  <c r="V404" i="35"/>
  <c r="V405" i="35"/>
  <c r="V406" i="35"/>
  <c r="V407" i="35"/>
  <c r="V408" i="35"/>
  <c r="V409" i="35"/>
  <c r="V410" i="35"/>
  <c r="V411" i="35"/>
  <c r="V412" i="35"/>
  <c r="V413" i="35"/>
  <c r="V414" i="35"/>
  <c r="V415" i="35"/>
  <c r="V416" i="35"/>
  <c r="V417" i="35"/>
  <c r="V418" i="35"/>
  <c r="V419" i="35"/>
  <c r="V420" i="35"/>
  <c r="V421" i="35"/>
  <c r="V422" i="35"/>
  <c r="V423" i="35"/>
  <c r="V424" i="35"/>
  <c r="V425" i="35"/>
  <c r="V426" i="35"/>
  <c r="V427" i="35"/>
  <c r="V428" i="35"/>
  <c r="V429" i="35"/>
  <c r="V430" i="35"/>
  <c r="V431" i="35"/>
  <c r="V432" i="35"/>
  <c r="V433" i="35"/>
  <c r="V434" i="35"/>
  <c r="V435" i="35"/>
  <c r="V436" i="35"/>
  <c r="V437" i="35"/>
  <c r="V438" i="35"/>
  <c r="V439" i="35"/>
  <c r="V440" i="35"/>
  <c r="V441" i="35"/>
  <c r="V442" i="35"/>
  <c r="V443" i="35"/>
  <c r="V444" i="35"/>
  <c r="V445" i="35"/>
  <c r="V446" i="35"/>
  <c r="V447" i="35"/>
  <c r="V448" i="35"/>
  <c r="V449" i="35"/>
  <c r="V450" i="35"/>
  <c r="V451" i="35"/>
  <c r="V452" i="35"/>
  <c r="V453" i="35"/>
  <c r="V454" i="35"/>
  <c r="V455" i="35"/>
  <c r="V456" i="35"/>
  <c r="V457" i="35"/>
  <c r="V458" i="35"/>
  <c r="V459" i="35"/>
  <c r="V460" i="35"/>
  <c r="V461" i="35"/>
  <c r="V462" i="35"/>
  <c r="V463" i="35"/>
  <c r="V464" i="35"/>
  <c r="V465" i="35"/>
  <c r="V466" i="35"/>
  <c r="V467" i="35"/>
  <c r="V468" i="35"/>
  <c r="V469" i="35"/>
  <c r="V470" i="35"/>
  <c r="V471" i="35"/>
  <c r="V472" i="35"/>
  <c r="V473" i="35"/>
  <c r="V474" i="35"/>
  <c r="V475" i="35"/>
  <c r="V476" i="35"/>
  <c r="V477" i="35"/>
  <c r="V478" i="35"/>
  <c r="V479" i="35"/>
  <c r="V480" i="35"/>
  <c r="V481" i="35"/>
  <c r="V482" i="35"/>
  <c r="V483" i="35"/>
  <c r="V484" i="35"/>
  <c r="V485" i="35"/>
  <c r="V486" i="35"/>
  <c r="V487" i="35"/>
  <c r="V488" i="35"/>
  <c r="V489" i="35"/>
  <c r="V490" i="35"/>
  <c r="V491" i="35"/>
  <c r="V492" i="35"/>
  <c r="V493" i="35"/>
  <c r="V494" i="35"/>
  <c r="V495" i="35"/>
  <c r="V496" i="35"/>
  <c r="V497" i="35"/>
  <c r="V498" i="35"/>
  <c r="V499" i="35"/>
  <c r="V500" i="35"/>
  <c r="V501" i="35"/>
  <c r="V502" i="35"/>
  <c r="V503" i="35"/>
  <c r="V504" i="35"/>
  <c r="V505" i="35"/>
  <c r="V506" i="35"/>
  <c r="V507" i="35"/>
  <c r="V508" i="35"/>
  <c r="V509" i="35"/>
  <c r="V510" i="35"/>
  <c r="V511" i="35"/>
  <c r="V512" i="35"/>
  <c r="V513" i="35"/>
  <c r="V514" i="35"/>
  <c r="V515" i="35"/>
  <c r="V516" i="35"/>
  <c r="V517" i="35"/>
  <c r="V518" i="35"/>
  <c r="V519" i="35"/>
  <c r="V520" i="35"/>
  <c r="V521" i="35"/>
  <c r="V522" i="35"/>
  <c r="V523" i="35"/>
  <c r="V524" i="35"/>
  <c r="V525" i="35"/>
  <c r="V526" i="35"/>
  <c r="V527" i="35"/>
  <c r="V528" i="35"/>
  <c r="V529" i="35"/>
  <c r="V530" i="35"/>
  <c r="V531" i="35"/>
  <c r="V532" i="35"/>
  <c r="V533" i="35"/>
  <c r="V534" i="35"/>
  <c r="V535" i="35"/>
  <c r="V536" i="35"/>
  <c r="V537" i="35"/>
  <c r="V538" i="35"/>
  <c r="V539" i="35"/>
  <c r="V540" i="35"/>
  <c r="V541" i="35"/>
  <c r="V542" i="35"/>
  <c r="V543" i="35"/>
  <c r="V544" i="35"/>
  <c r="V545" i="35"/>
  <c r="V546" i="35"/>
  <c r="V547" i="35"/>
  <c r="V548" i="35"/>
  <c r="V549" i="35"/>
  <c r="V550" i="35"/>
  <c r="V551" i="35"/>
  <c r="V552" i="35"/>
  <c r="V553" i="35"/>
  <c r="V554" i="35"/>
  <c r="V555" i="35"/>
  <c r="V556" i="35"/>
  <c r="V557" i="35"/>
  <c r="V558" i="35"/>
  <c r="V559" i="35"/>
  <c r="V560" i="35"/>
  <c r="V561" i="35"/>
  <c r="V562" i="35"/>
  <c r="V563" i="35"/>
  <c r="V564" i="35"/>
  <c r="V565" i="35"/>
  <c r="V566" i="35"/>
  <c r="V567" i="35"/>
  <c r="V568" i="35"/>
  <c r="V569" i="35"/>
  <c r="V570" i="35"/>
  <c r="V571" i="35"/>
  <c r="V572" i="35"/>
  <c r="V573" i="35"/>
  <c r="V574" i="35"/>
  <c r="V575" i="35"/>
  <c r="V576" i="35"/>
  <c r="V577" i="35"/>
  <c r="V578" i="35"/>
  <c r="V579" i="35"/>
  <c r="V580" i="35"/>
  <c r="V581" i="35"/>
  <c r="V582" i="35"/>
  <c r="V583" i="35"/>
  <c r="V584" i="35"/>
  <c r="V585" i="35"/>
  <c r="V586" i="35"/>
  <c r="V587" i="35"/>
  <c r="V588" i="35"/>
  <c r="V589" i="35"/>
  <c r="V590" i="35"/>
  <c r="V591" i="35"/>
  <c r="V592" i="35"/>
  <c r="V593" i="35"/>
  <c r="V594" i="35"/>
  <c r="V595" i="35"/>
  <c r="V596" i="35"/>
  <c r="V597" i="35"/>
  <c r="V598" i="35"/>
  <c r="V599" i="35"/>
  <c r="V600" i="35"/>
  <c r="V601" i="35"/>
  <c r="V602" i="35"/>
  <c r="V603" i="35"/>
  <c r="V604" i="35"/>
  <c r="V605" i="35"/>
  <c r="V606" i="35"/>
  <c r="V607" i="35"/>
  <c r="V608" i="35"/>
  <c r="V609" i="35"/>
  <c r="V610" i="35"/>
  <c r="V611" i="35"/>
  <c r="V612" i="35"/>
  <c r="V613" i="35"/>
  <c r="V614" i="35"/>
  <c r="V615" i="35"/>
  <c r="V616" i="35"/>
  <c r="V617" i="35"/>
  <c r="V618" i="35"/>
  <c r="V619" i="35"/>
  <c r="V620" i="35"/>
  <c r="V621" i="35"/>
  <c r="V622" i="35"/>
  <c r="V623" i="35"/>
  <c r="V624" i="35"/>
  <c r="V625" i="35"/>
  <c r="V626" i="35"/>
  <c r="V627" i="35"/>
  <c r="V628" i="35"/>
  <c r="V629" i="35"/>
  <c r="V630" i="35"/>
  <c r="V631" i="35"/>
  <c r="V632" i="35"/>
  <c r="V633" i="35"/>
  <c r="V634" i="35"/>
  <c r="V635" i="35"/>
  <c r="V636" i="35"/>
  <c r="V637" i="35"/>
  <c r="V638" i="35"/>
  <c r="V639" i="35"/>
  <c r="V640" i="35"/>
  <c r="V641" i="35"/>
  <c r="V642" i="35"/>
  <c r="V643" i="35"/>
  <c r="V644" i="35"/>
  <c r="V645" i="35"/>
  <c r="V646" i="35"/>
  <c r="V647" i="35"/>
  <c r="V648" i="35"/>
  <c r="V649" i="35"/>
  <c r="V650" i="35"/>
  <c r="V651" i="35"/>
  <c r="V652" i="35"/>
  <c r="V653" i="35"/>
  <c r="V654" i="35"/>
  <c r="V655" i="35"/>
  <c r="V656" i="35"/>
  <c r="V657" i="35"/>
  <c r="V658" i="35"/>
  <c r="V659" i="35"/>
  <c r="V660" i="35"/>
  <c r="V661" i="35"/>
  <c r="V662" i="35"/>
  <c r="V663" i="35"/>
  <c r="V664" i="35"/>
  <c r="V665" i="35"/>
  <c r="V666" i="35"/>
  <c r="V667" i="35"/>
  <c r="V668" i="35"/>
  <c r="V669" i="35"/>
  <c r="V670" i="35"/>
  <c r="V671" i="35"/>
  <c r="V672" i="35"/>
  <c r="V673" i="35"/>
  <c r="V674" i="35"/>
  <c r="V675" i="35"/>
  <c r="V676" i="35"/>
  <c r="V677" i="35"/>
  <c r="V678" i="35"/>
  <c r="V679" i="35"/>
  <c r="V680" i="35"/>
  <c r="V681" i="35"/>
  <c r="V682" i="35"/>
  <c r="V683" i="35"/>
  <c r="V684" i="35"/>
  <c r="V685" i="35"/>
  <c r="V686" i="35"/>
  <c r="V687" i="35"/>
  <c r="V688" i="35"/>
  <c r="V689" i="35"/>
  <c r="V690" i="35"/>
  <c r="V691" i="35"/>
  <c r="V692" i="35"/>
  <c r="V693" i="35"/>
  <c r="V694" i="35"/>
  <c r="V695" i="35"/>
  <c r="V696" i="35"/>
  <c r="V697" i="35"/>
  <c r="V698" i="35"/>
  <c r="V699" i="35"/>
  <c r="V700" i="35"/>
  <c r="V701" i="35"/>
  <c r="V702" i="35"/>
  <c r="V703" i="35"/>
  <c r="V704" i="35"/>
  <c r="V705" i="35"/>
  <c r="V706" i="35"/>
  <c r="V707" i="35"/>
  <c r="V708" i="35"/>
  <c r="V709" i="35"/>
  <c r="V710" i="35"/>
  <c r="V711" i="35"/>
  <c r="V712" i="35"/>
  <c r="V713" i="35"/>
  <c r="V714" i="35"/>
  <c r="V715" i="35"/>
  <c r="V716" i="35"/>
  <c r="V717" i="35"/>
  <c r="V718" i="35"/>
  <c r="V719" i="35"/>
  <c r="V720" i="35"/>
  <c r="V721" i="35"/>
  <c r="V722" i="35"/>
  <c r="V723" i="35"/>
  <c r="V724" i="35"/>
  <c r="V725" i="35"/>
  <c r="V726" i="35"/>
  <c r="V727" i="35"/>
  <c r="V728" i="35"/>
  <c r="V729" i="35"/>
  <c r="V730" i="35"/>
  <c r="V731" i="35"/>
  <c r="V732" i="35"/>
  <c r="V733" i="35"/>
  <c r="V734" i="35"/>
  <c r="V735" i="35"/>
  <c r="V736" i="35"/>
  <c r="V737" i="35"/>
  <c r="V738" i="35"/>
  <c r="V739" i="35"/>
  <c r="V740" i="35"/>
  <c r="V741" i="35"/>
  <c r="V742" i="35"/>
  <c r="V743" i="35"/>
  <c r="V744" i="35"/>
  <c r="V745" i="35"/>
  <c r="V746" i="35"/>
  <c r="V747" i="35"/>
  <c r="V748" i="35"/>
  <c r="V749" i="35"/>
  <c r="V750" i="35"/>
  <c r="V751" i="35"/>
  <c r="V752" i="35"/>
  <c r="V753" i="35"/>
  <c r="V754" i="35"/>
  <c r="V755" i="35"/>
  <c r="V756" i="35"/>
  <c r="V757" i="35"/>
  <c r="V758" i="35"/>
  <c r="V759" i="35"/>
  <c r="V760" i="35"/>
  <c r="V761" i="35"/>
  <c r="V762" i="35"/>
  <c r="V763" i="35"/>
  <c r="V764" i="35"/>
  <c r="V765" i="35"/>
  <c r="V766" i="35"/>
  <c r="V767" i="35"/>
  <c r="V768" i="35"/>
  <c r="V769" i="35"/>
  <c r="V770" i="35"/>
  <c r="V771" i="35"/>
  <c r="V772" i="35"/>
  <c r="V773" i="35"/>
  <c r="V774" i="35"/>
  <c r="V775" i="35"/>
  <c r="V776" i="35"/>
  <c r="V777" i="35"/>
  <c r="V778" i="35"/>
  <c r="V779" i="35"/>
  <c r="V780" i="35"/>
  <c r="V781" i="35"/>
  <c r="V782" i="35"/>
  <c r="V783" i="35"/>
  <c r="V784" i="35"/>
  <c r="V785" i="35"/>
  <c r="V786" i="35"/>
  <c r="V787" i="35"/>
  <c r="V788" i="35"/>
  <c r="V789" i="35"/>
  <c r="V790" i="35"/>
  <c r="V791" i="35"/>
  <c r="V792" i="35"/>
  <c r="V793" i="35"/>
  <c r="V794" i="35"/>
  <c r="V795" i="35"/>
  <c r="V796" i="35"/>
  <c r="V797" i="35"/>
  <c r="V798" i="35"/>
  <c r="V799" i="35"/>
  <c r="V800" i="35"/>
  <c r="V801" i="35"/>
  <c r="V802" i="35"/>
  <c r="V803" i="35"/>
  <c r="V804" i="35"/>
  <c r="V805" i="35"/>
  <c r="V806" i="35"/>
  <c r="V807" i="35"/>
  <c r="V808" i="35"/>
  <c r="V809" i="35"/>
  <c r="V810" i="35"/>
  <c r="V811" i="35"/>
  <c r="V812" i="35"/>
  <c r="V813" i="35"/>
  <c r="V814" i="35"/>
  <c r="V815" i="35"/>
  <c r="V816" i="35"/>
  <c r="V817" i="35"/>
  <c r="V818" i="35"/>
  <c r="V819" i="35"/>
  <c r="V820" i="35"/>
  <c r="V821" i="35"/>
  <c r="V822" i="35"/>
  <c r="V823" i="35"/>
  <c r="V824" i="35"/>
  <c r="V825" i="35"/>
  <c r="V826" i="35"/>
  <c r="V827" i="35"/>
  <c r="V828" i="35"/>
  <c r="V829" i="35"/>
  <c r="V830" i="35"/>
  <c r="V831" i="35"/>
  <c r="V832" i="35"/>
  <c r="V833" i="35"/>
  <c r="V834" i="35"/>
  <c r="V835" i="35"/>
  <c r="V836" i="35"/>
  <c r="V837" i="35"/>
  <c r="V838" i="35"/>
  <c r="V839" i="35"/>
  <c r="V840" i="35"/>
  <c r="V841" i="35"/>
  <c r="V842" i="35"/>
  <c r="V843" i="35"/>
  <c r="V844" i="35"/>
  <c r="V845" i="35"/>
  <c r="V846" i="35"/>
  <c r="V847" i="35"/>
  <c r="V848" i="35"/>
  <c r="V849" i="35"/>
  <c r="V850" i="35"/>
  <c r="V851" i="35"/>
  <c r="V852" i="35"/>
  <c r="V853" i="35"/>
  <c r="V854" i="35"/>
  <c r="V855" i="35"/>
  <c r="V856" i="35"/>
  <c r="V857" i="35"/>
  <c r="V858" i="35"/>
  <c r="V859" i="35"/>
  <c r="V860" i="35"/>
  <c r="V861" i="35"/>
  <c r="V862" i="35"/>
  <c r="V863" i="35"/>
  <c r="V864" i="35"/>
  <c r="V865" i="35"/>
  <c r="V866" i="35"/>
  <c r="V867" i="35"/>
  <c r="V868" i="35"/>
  <c r="V869" i="35"/>
  <c r="V870" i="35"/>
  <c r="V871" i="35"/>
  <c r="V872" i="35"/>
  <c r="V873" i="35"/>
  <c r="V874" i="35"/>
  <c r="V875" i="35"/>
  <c r="V876" i="35"/>
  <c r="V877" i="35"/>
  <c r="V878" i="35"/>
  <c r="V879" i="35"/>
  <c r="V880" i="35"/>
  <c r="V881" i="35"/>
  <c r="V882" i="35"/>
  <c r="V883" i="35"/>
  <c r="V884" i="35"/>
  <c r="V885" i="35"/>
  <c r="V886" i="35"/>
  <c r="V887" i="35"/>
  <c r="V888" i="35"/>
  <c r="V889" i="35"/>
  <c r="V890" i="35"/>
  <c r="V891" i="35"/>
  <c r="V892" i="35"/>
  <c r="V893" i="35"/>
  <c r="V894" i="35"/>
  <c r="V895" i="35"/>
  <c r="V896" i="35"/>
  <c r="V897" i="35"/>
  <c r="V898" i="35"/>
  <c r="V899" i="35"/>
  <c r="V900" i="35"/>
  <c r="V901" i="35"/>
  <c r="V902" i="35"/>
  <c r="V903" i="35"/>
  <c r="V904" i="35"/>
  <c r="V905" i="35"/>
  <c r="V906" i="35"/>
  <c r="V907" i="35"/>
  <c r="V908" i="35"/>
  <c r="V909" i="35"/>
  <c r="V910" i="35"/>
  <c r="V911" i="35"/>
  <c r="V912" i="35"/>
  <c r="V913" i="35"/>
  <c r="V914" i="35"/>
  <c r="V915" i="35"/>
  <c r="V916" i="35"/>
  <c r="V917" i="35"/>
  <c r="V918" i="35"/>
  <c r="V919" i="35"/>
  <c r="V920" i="35"/>
  <c r="V921" i="35"/>
  <c r="V922" i="35"/>
  <c r="V923" i="35"/>
  <c r="V924" i="35"/>
  <c r="V925" i="35"/>
  <c r="V926" i="35"/>
  <c r="V927" i="35"/>
  <c r="V928" i="35"/>
  <c r="V929" i="35"/>
  <c r="V930" i="35"/>
  <c r="V931" i="35"/>
  <c r="V932" i="35"/>
  <c r="V933" i="35"/>
  <c r="V934" i="35"/>
  <c r="V935" i="35"/>
  <c r="V936" i="35"/>
  <c r="V937" i="35"/>
  <c r="V938" i="35"/>
  <c r="V939" i="35"/>
  <c r="V940" i="35"/>
  <c r="V941" i="35"/>
  <c r="V942" i="35"/>
  <c r="V943" i="35"/>
  <c r="V944" i="35"/>
  <c r="V945" i="35"/>
  <c r="V946" i="35"/>
  <c r="V947" i="35"/>
  <c r="V948" i="35"/>
  <c r="V949" i="35"/>
  <c r="V950" i="35"/>
  <c r="V951" i="35"/>
  <c r="V952" i="35"/>
  <c r="V953" i="35"/>
  <c r="V954" i="35"/>
  <c r="V955" i="35"/>
  <c r="V956" i="35"/>
  <c r="V957" i="35"/>
  <c r="V958" i="35"/>
  <c r="V959" i="35"/>
  <c r="V960" i="35"/>
  <c r="V961" i="35"/>
  <c r="V962" i="35"/>
  <c r="V963" i="35"/>
  <c r="V964" i="35"/>
  <c r="V965" i="35"/>
  <c r="V966" i="35"/>
  <c r="V967" i="35"/>
  <c r="V968" i="35"/>
  <c r="V969" i="35"/>
  <c r="V970" i="35"/>
  <c r="V971" i="35"/>
  <c r="V972" i="35"/>
  <c r="V973" i="35"/>
  <c r="V974" i="35"/>
  <c r="V975" i="35"/>
  <c r="V976" i="35"/>
  <c r="V977" i="35"/>
  <c r="V978" i="35"/>
  <c r="V979" i="35"/>
  <c r="V980" i="35"/>
  <c r="V981" i="35"/>
  <c r="V982" i="35"/>
  <c r="V983" i="35"/>
  <c r="V984" i="35"/>
  <c r="V985" i="35"/>
  <c r="V986" i="35"/>
  <c r="V987" i="35"/>
  <c r="V988" i="35"/>
  <c r="V989" i="35"/>
  <c r="V990" i="35"/>
  <c r="V991" i="35"/>
  <c r="V992" i="35"/>
  <c r="V993" i="35"/>
  <c r="V994" i="35"/>
  <c r="V995" i="35"/>
  <c r="V996" i="35"/>
  <c r="V997" i="35"/>
  <c r="V998" i="35"/>
  <c r="V999" i="35"/>
  <c r="V1000" i="35"/>
  <c r="V1001" i="35"/>
  <c r="V1002" i="35"/>
  <c r="V1003" i="35"/>
  <c r="V1004" i="35"/>
  <c r="V1005" i="35"/>
  <c r="V1006" i="35"/>
  <c r="V1007" i="35"/>
  <c r="V1008" i="35"/>
  <c r="V1009" i="35"/>
  <c r="V1010" i="35"/>
  <c r="V1011" i="35"/>
  <c r="V1012" i="35"/>
  <c r="V1013" i="35"/>
  <c r="V1014" i="35"/>
  <c r="V1015" i="35"/>
  <c r="V1016" i="35"/>
  <c r="V1017" i="35"/>
  <c r="V1018" i="35"/>
  <c r="V1019" i="35"/>
  <c r="V1020" i="35"/>
  <c r="V1021" i="35"/>
  <c r="V1022" i="35"/>
  <c r="V1023" i="35"/>
  <c r="V1024" i="35"/>
  <c r="V1025" i="35"/>
  <c r="V1026" i="35"/>
  <c r="V1027" i="35"/>
  <c r="V1028" i="35"/>
  <c r="V1029" i="35"/>
  <c r="V1030" i="35"/>
  <c r="V1031" i="35"/>
  <c r="V1032" i="35"/>
  <c r="V1033" i="35"/>
  <c r="V1034" i="35"/>
  <c r="V1035" i="35"/>
  <c r="V1036" i="35"/>
  <c r="V1037" i="35"/>
  <c r="V1038" i="35"/>
  <c r="V1039" i="35"/>
  <c r="V1040" i="35"/>
  <c r="V1041" i="35"/>
  <c r="V1042" i="35"/>
  <c r="V1043" i="35"/>
  <c r="V1044" i="35"/>
  <c r="V1045" i="35"/>
  <c r="V1046" i="35"/>
  <c r="V1047" i="35"/>
  <c r="V1048" i="35"/>
  <c r="V1049" i="35"/>
  <c r="V1050" i="35"/>
  <c r="V1051" i="35"/>
  <c r="V1052" i="35"/>
  <c r="V1053" i="35"/>
  <c r="V1054" i="35"/>
  <c r="V1055" i="35"/>
  <c r="V1056" i="35"/>
  <c r="V1057" i="35"/>
  <c r="V1058" i="35"/>
  <c r="V1059" i="35"/>
  <c r="V1060" i="35"/>
  <c r="V1061" i="35"/>
  <c r="V1062" i="35"/>
  <c r="V1063" i="35"/>
  <c r="V1064" i="35"/>
  <c r="V1065" i="35"/>
  <c r="V1066" i="35"/>
  <c r="V1067" i="35"/>
  <c r="V1068" i="35"/>
  <c r="V1069" i="35"/>
  <c r="V1070" i="35"/>
  <c r="V1071" i="35"/>
  <c r="V1072" i="35"/>
  <c r="U1072" i="46"/>
  <c r="T1072" i="46"/>
  <c r="S1072" i="46"/>
  <c r="R1072" i="46"/>
  <c r="Q1072" i="46"/>
  <c r="P1072" i="46"/>
  <c r="O1072" i="46"/>
  <c r="N1072" i="46"/>
  <c r="L1072" i="46"/>
  <c r="K1072" i="46"/>
  <c r="J1072" i="46"/>
  <c r="H1072" i="46"/>
  <c r="G1072" i="46"/>
  <c r="U1071" i="46"/>
  <c r="T1071" i="46"/>
  <c r="S1071" i="46"/>
  <c r="R1071" i="46"/>
  <c r="Q1071" i="46"/>
  <c r="P1071" i="46"/>
  <c r="O1071" i="46"/>
  <c r="N1071" i="46"/>
  <c r="L1071" i="46" s="1"/>
  <c r="K1071" i="46"/>
  <c r="J1071" i="46"/>
  <c r="H1071" i="46"/>
  <c r="G1071" i="46"/>
  <c r="U1070" i="46"/>
  <c r="T1070" i="46"/>
  <c r="S1070" i="46"/>
  <c r="R1070" i="46"/>
  <c r="Q1070" i="46"/>
  <c r="P1070" i="46"/>
  <c r="O1070" i="46"/>
  <c r="N1070" i="46"/>
  <c r="L1070" i="46" s="1"/>
  <c r="K1070" i="46"/>
  <c r="J1070" i="46"/>
  <c r="H1070" i="46"/>
  <c r="G1070" i="46"/>
  <c r="U1069" i="46"/>
  <c r="T1069" i="46"/>
  <c r="S1069" i="46"/>
  <c r="R1069" i="46"/>
  <c r="Q1069" i="46"/>
  <c r="P1069" i="46"/>
  <c r="O1069" i="46"/>
  <c r="N1069" i="46"/>
  <c r="L1069" i="46" s="1"/>
  <c r="K1069" i="46"/>
  <c r="J1069" i="46"/>
  <c r="H1069" i="46"/>
  <c r="G1069" i="46"/>
  <c r="U1068" i="46"/>
  <c r="T1068" i="46"/>
  <c r="S1068" i="46"/>
  <c r="R1068" i="46"/>
  <c r="Q1068" i="46"/>
  <c r="P1068" i="46"/>
  <c r="O1068" i="46"/>
  <c r="N1068" i="46"/>
  <c r="L1068" i="46"/>
  <c r="K1068" i="46"/>
  <c r="J1068" i="46"/>
  <c r="H1068" i="46"/>
  <c r="G1068" i="46"/>
  <c r="I1068" i="46" s="1"/>
  <c r="U1067" i="46"/>
  <c r="T1067" i="46"/>
  <c r="S1067" i="46"/>
  <c r="R1067" i="46"/>
  <c r="Q1067" i="46"/>
  <c r="P1067" i="46"/>
  <c r="O1067" i="46"/>
  <c r="N1067" i="46"/>
  <c r="L1067" i="46" s="1"/>
  <c r="K1067" i="46"/>
  <c r="J1067" i="46"/>
  <c r="H1067" i="46"/>
  <c r="G1067" i="46"/>
  <c r="U1066" i="46"/>
  <c r="T1066" i="46"/>
  <c r="S1066" i="46"/>
  <c r="R1066" i="46"/>
  <c r="Q1066" i="46"/>
  <c r="P1066" i="46"/>
  <c r="O1066" i="46"/>
  <c r="N1066" i="46"/>
  <c r="L1066" i="46" s="1"/>
  <c r="K1066" i="46"/>
  <c r="J1066" i="46"/>
  <c r="H1066" i="46"/>
  <c r="G1066" i="46"/>
  <c r="U1065" i="46"/>
  <c r="T1065" i="46"/>
  <c r="S1065" i="46"/>
  <c r="R1065" i="46"/>
  <c r="Q1065" i="46"/>
  <c r="P1065" i="46"/>
  <c r="O1065" i="46"/>
  <c r="N1065" i="46"/>
  <c r="L1065" i="46" s="1"/>
  <c r="K1065" i="46"/>
  <c r="J1065" i="46"/>
  <c r="H1065" i="46"/>
  <c r="G1065" i="46"/>
  <c r="U1064" i="46"/>
  <c r="T1064" i="46"/>
  <c r="S1064" i="46"/>
  <c r="R1064" i="46"/>
  <c r="Q1064" i="46"/>
  <c r="P1064" i="46"/>
  <c r="O1064" i="46"/>
  <c r="N1064" i="46"/>
  <c r="L1064" i="46" s="1"/>
  <c r="K1064" i="46"/>
  <c r="J1064" i="46"/>
  <c r="H1064" i="46"/>
  <c r="G1064" i="46"/>
  <c r="I1064" i="46" s="1"/>
  <c r="U1063" i="46"/>
  <c r="T1063" i="46"/>
  <c r="S1063" i="46"/>
  <c r="R1063" i="46"/>
  <c r="Q1063" i="46"/>
  <c r="P1063" i="46"/>
  <c r="O1063" i="46"/>
  <c r="N1063" i="46"/>
  <c r="L1063" i="46" s="1"/>
  <c r="K1063" i="46"/>
  <c r="J1063" i="46"/>
  <c r="H1063" i="46"/>
  <c r="G1063" i="46"/>
  <c r="U1062" i="46"/>
  <c r="T1062" i="46"/>
  <c r="S1062" i="46"/>
  <c r="R1062" i="46"/>
  <c r="Q1062" i="46"/>
  <c r="P1062" i="46"/>
  <c r="O1062" i="46"/>
  <c r="N1062" i="46"/>
  <c r="L1062" i="46" s="1"/>
  <c r="K1062" i="46"/>
  <c r="J1062" i="46"/>
  <c r="H1062" i="46"/>
  <c r="G1062" i="46"/>
  <c r="I1062" i="46" s="1"/>
  <c r="U1061" i="46"/>
  <c r="T1061" i="46"/>
  <c r="S1061" i="46"/>
  <c r="R1061" i="46"/>
  <c r="Q1061" i="46"/>
  <c r="P1061" i="46"/>
  <c r="O1061" i="46"/>
  <c r="N1061" i="46"/>
  <c r="L1061" i="46" s="1"/>
  <c r="K1061" i="46"/>
  <c r="J1061" i="46"/>
  <c r="H1061" i="46"/>
  <c r="G1061" i="46"/>
  <c r="U1060" i="46"/>
  <c r="T1060" i="46"/>
  <c r="S1060" i="46"/>
  <c r="R1060" i="46"/>
  <c r="Q1060" i="46"/>
  <c r="P1060" i="46"/>
  <c r="O1060" i="46"/>
  <c r="N1060" i="46"/>
  <c r="L1060" i="46" s="1"/>
  <c r="K1060" i="46"/>
  <c r="J1060" i="46"/>
  <c r="H1060" i="46"/>
  <c r="G1060" i="46"/>
  <c r="U1059" i="46"/>
  <c r="T1059" i="46"/>
  <c r="S1059" i="46"/>
  <c r="R1059" i="46"/>
  <c r="Q1059" i="46"/>
  <c r="P1059" i="46"/>
  <c r="O1059" i="46"/>
  <c r="N1059" i="46"/>
  <c r="L1059" i="46" s="1"/>
  <c r="K1059" i="46"/>
  <c r="J1059" i="46"/>
  <c r="H1059" i="46"/>
  <c r="G1059" i="46"/>
  <c r="I1059" i="46" s="1"/>
  <c r="U1058" i="46"/>
  <c r="T1058" i="46"/>
  <c r="S1058" i="46"/>
  <c r="R1058" i="46"/>
  <c r="Q1058" i="46"/>
  <c r="P1058" i="46"/>
  <c r="O1058" i="46"/>
  <c r="N1058" i="46"/>
  <c r="L1058" i="46" s="1"/>
  <c r="K1058" i="46"/>
  <c r="J1058" i="46"/>
  <c r="H1058" i="46"/>
  <c r="G1058" i="46"/>
  <c r="I1058" i="46" s="1"/>
  <c r="U1057" i="46"/>
  <c r="T1057" i="46"/>
  <c r="S1057" i="46"/>
  <c r="R1057" i="46"/>
  <c r="Q1057" i="46"/>
  <c r="P1057" i="46"/>
  <c r="O1057" i="46"/>
  <c r="N1057" i="46"/>
  <c r="L1057" i="46" s="1"/>
  <c r="K1057" i="46"/>
  <c r="J1057" i="46"/>
  <c r="H1057" i="46"/>
  <c r="G1057" i="46"/>
  <c r="I1057" i="46" s="1"/>
  <c r="U1056" i="46"/>
  <c r="T1056" i="46"/>
  <c r="S1056" i="46"/>
  <c r="R1056" i="46"/>
  <c r="Q1056" i="46"/>
  <c r="P1056" i="46"/>
  <c r="O1056" i="46"/>
  <c r="N1056" i="46"/>
  <c r="L1056" i="46"/>
  <c r="K1056" i="46"/>
  <c r="J1056" i="46"/>
  <c r="H1056" i="46"/>
  <c r="G1056" i="46"/>
  <c r="U1055" i="46"/>
  <c r="T1055" i="46"/>
  <c r="S1055" i="46"/>
  <c r="R1055" i="46"/>
  <c r="Q1055" i="46"/>
  <c r="P1055" i="46"/>
  <c r="O1055" i="46"/>
  <c r="N1055" i="46"/>
  <c r="L1055" i="46" s="1"/>
  <c r="K1055" i="46"/>
  <c r="J1055" i="46"/>
  <c r="H1055" i="46"/>
  <c r="G1055" i="46"/>
  <c r="I1055" i="46" s="1"/>
  <c r="U1054" i="46"/>
  <c r="T1054" i="46"/>
  <c r="S1054" i="46"/>
  <c r="R1054" i="46"/>
  <c r="Q1054" i="46"/>
  <c r="P1054" i="46"/>
  <c r="O1054" i="46"/>
  <c r="N1054" i="46"/>
  <c r="L1054" i="46" s="1"/>
  <c r="K1054" i="46"/>
  <c r="J1054" i="46"/>
  <c r="H1054" i="46"/>
  <c r="I1054" i="46" s="1"/>
  <c r="G1054" i="46"/>
  <c r="U1053" i="46"/>
  <c r="T1053" i="46"/>
  <c r="S1053" i="46"/>
  <c r="R1053" i="46"/>
  <c r="Q1053" i="46"/>
  <c r="P1053" i="46"/>
  <c r="O1053" i="46"/>
  <c r="N1053" i="46"/>
  <c r="L1053" i="46" s="1"/>
  <c r="K1053" i="46"/>
  <c r="J1053" i="46"/>
  <c r="H1053" i="46"/>
  <c r="G1053" i="46"/>
  <c r="U1052" i="46"/>
  <c r="T1052" i="46"/>
  <c r="S1052" i="46"/>
  <c r="R1052" i="46"/>
  <c r="Q1052" i="46"/>
  <c r="P1052" i="46"/>
  <c r="O1052" i="46"/>
  <c r="N1052" i="46"/>
  <c r="L1052" i="46" s="1"/>
  <c r="K1052" i="46"/>
  <c r="J1052" i="46"/>
  <c r="H1052" i="46"/>
  <c r="G1052" i="46"/>
  <c r="U1051" i="46"/>
  <c r="T1051" i="46"/>
  <c r="S1051" i="46"/>
  <c r="R1051" i="46"/>
  <c r="Q1051" i="46"/>
  <c r="P1051" i="46"/>
  <c r="O1051" i="46"/>
  <c r="N1051" i="46"/>
  <c r="L1051" i="46" s="1"/>
  <c r="K1051" i="46"/>
  <c r="J1051" i="46"/>
  <c r="H1051" i="46"/>
  <c r="G1051" i="46"/>
  <c r="I1051" i="46" s="1"/>
  <c r="U1050" i="46"/>
  <c r="T1050" i="46"/>
  <c r="S1050" i="46"/>
  <c r="R1050" i="46"/>
  <c r="Q1050" i="46"/>
  <c r="P1050" i="46"/>
  <c r="O1050" i="46"/>
  <c r="N1050" i="46"/>
  <c r="L1050" i="46" s="1"/>
  <c r="K1050" i="46"/>
  <c r="J1050" i="46"/>
  <c r="H1050" i="46"/>
  <c r="G1050" i="46"/>
  <c r="I1050" i="46" s="1"/>
  <c r="U1049" i="46"/>
  <c r="T1049" i="46"/>
  <c r="S1049" i="46"/>
  <c r="R1049" i="46"/>
  <c r="Q1049" i="46"/>
  <c r="P1049" i="46"/>
  <c r="O1049" i="46"/>
  <c r="N1049" i="46"/>
  <c r="L1049" i="46" s="1"/>
  <c r="K1049" i="46"/>
  <c r="J1049" i="46"/>
  <c r="H1049" i="46"/>
  <c r="G1049" i="46"/>
  <c r="U1048" i="46"/>
  <c r="T1048" i="46"/>
  <c r="S1048" i="46"/>
  <c r="R1048" i="46"/>
  <c r="Q1048" i="46"/>
  <c r="P1048" i="46"/>
  <c r="O1048" i="46"/>
  <c r="N1048" i="46"/>
  <c r="L1048" i="46" s="1"/>
  <c r="K1048" i="46"/>
  <c r="J1048" i="46"/>
  <c r="H1048" i="46"/>
  <c r="G1048" i="46"/>
  <c r="U1047" i="46"/>
  <c r="T1047" i="46"/>
  <c r="S1047" i="46"/>
  <c r="R1047" i="46"/>
  <c r="Q1047" i="46"/>
  <c r="P1047" i="46"/>
  <c r="O1047" i="46"/>
  <c r="N1047" i="46"/>
  <c r="L1047" i="46" s="1"/>
  <c r="K1047" i="46"/>
  <c r="J1047" i="46"/>
  <c r="H1047" i="46"/>
  <c r="G1047" i="46"/>
  <c r="U1046" i="46"/>
  <c r="T1046" i="46"/>
  <c r="S1046" i="46"/>
  <c r="R1046" i="46"/>
  <c r="Q1046" i="46"/>
  <c r="P1046" i="46"/>
  <c r="O1046" i="46"/>
  <c r="N1046" i="46"/>
  <c r="L1046" i="46"/>
  <c r="K1046" i="46"/>
  <c r="J1046" i="46"/>
  <c r="H1046" i="46"/>
  <c r="G1046" i="46"/>
  <c r="I1046" i="46" s="1"/>
  <c r="U1045" i="46"/>
  <c r="T1045" i="46"/>
  <c r="S1045" i="46"/>
  <c r="R1045" i="46"/>
  <c r="Q1045" i="46"/>
  <c r="P1045" i="46"/>
  <c r="O1045" i="46"/>
  <c r="N1045" i="46"/>
  <c r="L1045" i="46" s="1"/>
  <c r="K1045" i="46"/>
  <c r="J1045" i="46"/>
  <c r="H1045" i="46"/>
  <c r="G1045" i="46"/>
  <c r="I1045" i="46" s="1"/>
  <c r="U1044" i="46"/>
  <c r="T1044" i="46"/>
  <c r="S1044" i="46"/>
  <c r="R1044" i="46"/>
  <c r="Q1044" i="46"/>
  <c r="P1044" i="46"/>
  <c r="O1044" i="46"/>
  <c r="N1044" i="46"/>
  <c r="L1044" i="46" s="1"/>
  <c r="K1044" i="46"/>
  <c r="J1044" i="46"/>
  <c r="H1044" i="46"/>
  <c r="G1044" i="46"/>
  <c r="U1043" i="46"/>
  <c r="T1043" i="46"/>
  <c r="S1043" i="46"/>
  <c r="R1043" i="46"/>
  <c r="Q1043" i="46"/>
  <c r="P1043" i="46"/>
  <c r="O1043" i="46"/>
  <c r="N1043" i="46"/>
  <c r="L1043" i="46" s="1"/>
  <c r="K1043" i="46"/>
  <c r="J1043" i="46"/>
  <c r="H1043" i="46"/>
  <c r="I1043" i="46" s="1"/>
  <c r="G1043" i="46"/>
  <c r="U1042" i="46"/>
  <c r="T1042" i="46"/>
  <c r="S1042" i="46"/>
  <c r="R1042" i="46"/>
  <c r="Q1042" i="46"/>
  <c r="P1042" i="46"/>
  <c r="O1042" i="46"/>
  <c r="N1042" i="46"/>
  <c r="L1042" i="46" s="1"/>
  <c r="K1042" i="46"/>
  <c r="J1042" i="46"/>
  <c r="H1042" i="46"/>
  <c r="G1042" i="46"/>
  <c r="I1042" i="46" s="1"/>
  <c r="U1041" i="46"/>
  <c r="T1041" i="46"/>
  <c r="S1041" i="46"/>
  <c r="R1041" i="46"/>
  <c r="Q1041" i="46"/>
  <c r="P1041" i="46"/>
  <c r="O1041" i="46"/>
  <c r="N1041" i="46"/>
  <c r="L1041" i="46" s="1"/>
  <c r="K1041" i="46"/>
  <c r="J1041" i="46"/>
  <c r="H1041" i="46"/>
  <c r="G1041" i="46"/>
  <c r="U1040" i="46"/>
  <c r="T1040" i="46"/>
  <c r="S1040" i="46"/>
  <c r="R1040" i="46"/>
  <c r="Q1040" i="46"/>
  <c r="P1040" i="46"/>
  <c r="O1040" i="46"/>
  <c r="N1040" i="46"/>
  <c r="L1040" i="46" s="1"/>
  <c r="K1040" i="46"/>
  <c r="J1040" i="46"/>
  <c r="H1040" i="46"/>
  <c r="G1040" i="46"/>
  <c r="I1040" i="46" s="1"/>
  <c r="U1039" i="46"/>
  <c r="T1039" i="46"/>
  <c r="S1039" i="46"/>
  <c r="R1039" i="46"/>
  <c r="Q1039" i="46"/>
  <c r="P1039" i="46"/>
  <c r="O1039" i="46"/>
  <c r="N1039" i="46"/>
  <c r="L1039" i="46" s="1"/>
  <c r="K1039" i="46"/>
  <c r="J1039" i="46"/>
  <c r="H1039" i="46"/>
  <c r="G1039" i="46"/>
  <c r="U1038" i="46"/>
  <c r="T1038" i="46"/>
  <c r="S1038" i="46"/>
  <c r="R1038" i="46"/>
  <c r="Q1038" i="46"/>
  <c r="P1038" i="46"/>
  <c r="O1038" i="46"/>
  <c r="N1038" i="46"/>
  <c r="L1038" i="46" s="1"/>
  <c r="K1038" i="46"/>
  <c r="J1038" i="46"/>
  <c r="H1038" i="46"/>
  <c r="G1038" i="46"/>
  <c r="U1037" i="46"/>
  <c r="T1037" i="46"/>
  <c r="S1037" i="46"/>
  <c r="R1037" i="46"/>
  <c r="Q1037" i="46"/>
  <c r="P1037" i="46"/>
  <c r="O1037" i="46"/>
  <c r="N1037" i="46"/>
  <c r="L1037" i="46" s="1"/>
  <c r="K1037" i="46"/>
  <c r="J1037" i="46"/>
  <c r="H1037" i="46"/>
  <c r="I1037" i="46" s="1"/>
  <c r="G1037" i="46"/>
  <c r="U1036" i="46"/>
  <c r="T1036" i="46"/>
  <c r="S1036" i="46"/>
  <c r="R1036" i="46"/>
  <c r="Q1036" i="46"/>
  <c r="P1036" i="46"/>
  <c r="O1036" i="46"/>
  <c r="N1036" i="46"/>
  <c r="L1036" i="46" s="1"/>
  <c r="K1036" i="46"/>
  <c r="J1036" i="46"/>
  <c r="H1036" i="46"/>
  <c r="G1036" i="46"/>
  <c r="U1035" i="46"/>
  <c r="T1035" i="46"/>
  <c r="S1035" i="46"/>
  <c r="R1035" i="46"/>
  <c r="Q1035" i="46"/>
  <c r="P1035" i="46"/>
  <c r="O1035" i="46"/>
  <c r="N1035" i="46"/>
  <c r="L1035" i="46" s="1"/>
  <c r="K1035" i="46"/>
  <c r="J1035" i="46"/>
  <c r="H1035" i="46"/>
  <c r="G1035" i="46"/>
  <c r="U1034" i="46"/>
  <c r="T1034" i="46"/>
  <c r="S1034" i="46"/>
  <c r="R1034" i="46"/>
  <c r="Q1034" i="46"/>
  <c r="P1034" i="46"/>
  <c r="O1034" i="46"/>
  <c r="N1034" i="46"/>
  <c r="L1034" i="46" s="1"/>
  <c r="K1034" i="46"/>
  <c r="J1034" i="46"/>
  <c r="H1034" i="46"/>
  <c r="G1034" i="46"/>
  <c r="U1033" i="46"/>
  <c r="T1033" i="46"/>
  <c r="S1033" i="46"/>
  <c r="R1033" i="46"/>
  <c r="Q1033" i="46"/>
  <c r="P1033" i="46"/>
  <c r="O1033" i="46"/>
  <c r="N1033" i="46"/>
  <c r="L1033" i="46" s="1"/>
  <c r="K1033" i="46"/>
  <c r="J1033" i="46"/>
  <c r="H1033" i="46"/>
  <c r="G1033" i="46"/>
  <c r="U1032" i="46"/>
  <c r="T1032" i="46"/>
  <c r="S1032" i="46"/>
  <c r="R1032" i="46"/>
  <c r="Q1032" i="46"/>
  <c r="P1032" i="46"/>
  <c r="O1032" i="46"/>
  <c r="N1032" i="46"/>
  <c r="L1032" i="46" s="1"/>
  <c r="K1032" i="46"/>
  <c r="J1032" i="46"/>
  <c r="H1032" i="46"/>
  <c r="G1032" i="46"/>
  <c r="U1031" i="46"/>
  <c r="T1031" i="46"/>
  <c r="S1031" i="46"/>
  <c r="R1031" i="46"/>
  <c r="Q1031" i="46"/>
  <c r="P1031" i="46"/>
  <c r="O1031" i="46"/>
  <c r="N1031" i="46"/>
  <c r="L1031" i="46" s="1"/>
  <c r="K1031" i="46"/>
  <c r="J1031" i="46"/>
  <c r="H1031" i="46"/>
  <c r="G1031" i="46"/>
  <c r="U1030" i="46"/>
  <c r="T1030" i="46"/>
  <c r="S1030" i="46"/>
  <c r="R1030" i="46"/>
  <c r="Q1030" i="46"/>
  <c r="P1030" i="46"/>
  <c r="O1030" i="46"/>
  <c r="N1030" i="46"/>
  <c r="L1030" i="46" s="1"/>
  <c r="K1030" i="46"/>
  <c r="J1030" i="46"/>
  <c r="H1030" i="46"/>
  <c r="G1030" i="46"/>
  <c r="U1029" i="46"/>
  <c r="T1029" i="46"/>
  <c r="S1029" i="46"/>
  <c r="R1029" i="46"/>
  <c r="Q1029" i="46"/>
  <c r="P1029" i="46"/>
  <c r="O1029" i="46"/>
  <c r="N1029" i="46"/>
  <c r="L1029" i="46" s="1"/>
  <c r="K1029" i="46"/>
  <c r="J1029" i="46"/>
  <c r="H1029" i="46"/>
  <c r="G1029" i="46"/>
  <c r="I1029" i="46" s="1"/>
  <c r="U1028" i="46"/>
  <c r="T1028" i="46"/>
  <c r="S1028" i="46"/>
  <c r="R1028" i="46"/>
  <c r="Q1028" i="46"/>
  <c r="P1028" i="46"/>
  <c r="O1028" i="46"/>
  <c r="N1028" i="46"/>
  <c r="L1028" i="46"/>
  <c r="K1028" i="46"/>
  <c r="J1028" i="46"/>
  <c r="H1028" i="46"/>
  <c r="G1028" i="46"/>
  <c r="I1028" i="46" s="1"/>
  <c r="U1027" i="46"/>
  <c r="T1027" i="46"/>
  <c r="S1027" i="46"/>
  <c r="R1027" i="46"/>
  <c r="Q1027" i="46"/>
  <c r="P1027" i="46"/>
  <c r="O1027" i="46"/>
  <c r="N1027" i="46"/>
  <c r="L1027" i="46" s="1"/>
  <c r="K1027" i="46"/>
  <c r="J1027" i="46"/>
  <c r="H1027" i="46"/>
  <c r="G1027" i="46"/>
  <c r="I1027" i="46" s="1"/>
  <c r="U1026" i="46"/>
  <c r="T1026" i="46"/>
  <c r="S1026" i="46"/>
  <c r="R1026" i="46"/>
  <c r="Q1026" i="46"/>
  <c r="P1026" i="46"/>
  <c r="O1026" i="46"/>
  <c r="N1026" i="46"/>
  <c r="L1026" i="46"/>
  <c r="K1026" i="46"/>
  <c r="J1026" i="46"/>
  <c r="H1026" i="46"/>
  <c r="G1026" i="46"/>
  <c r="U1025" i="46"/>
  <c r="T1025" i="46"/>
  <c r="S1025" i="46"/>
  <c r="R1025" i="46"/>
  <c r="Q1025" i="46"/>
  <c r="P1025" i="46"/>
  <c r="O1025" i="46"/>
  <c r="N1025" i="46"/>
  <c r="L1025" i="46" s="1"/>
  <c r="K1025" i="46"/>
  <c r="J1025" i="46"/>
  <c r="H1025" i="46"/>
  <c r="G1025" i="46"/>
  <c r="I1025" i="46" s="1"/>
  <c r="U1024" i="46"/>
  <c r="T1024" i="46"/>
  <c r="S1024" i="46"/>
  <c r="R1024" i="46"/>
  <c r="Q1024" i="46"/>
  <c r="P1024" i="46"/>
  <c r="O1024" i="46"/>
  <c r="N1024" i="46"/>
  <c r="L1024" i="46" s="1"/>
  <c r="K1024" i="46"/>
  <c r="J1024" i="46"/>
  <c r="H1024" i="46"/>
  <c r="G1024" i="46"/>
  <c r="U1023" i="46"/>
  <c r="T1023" i="46"/>
  <c r="S1023" i="46"/>
  <c r="R1023" i="46"/>
  <c r="Q1023" i="46"/>
  <c r="P1023" i="46"/>
  <c r="O1023" i="46"/>
  <c r="N1023" i="46"/>
  <c r="L1023" i="46" s="1"/>
  <c r="K1023" i="46"/>
  <c r="J1023" i="46"/>
  <c r="H1023" i="46"/>
  <c r="G1023" i="46"/>
  <c r="U1022" i="46"/>
  <c r="T1022" i="46"/>
  <c r="S1022" i="46"/>
  <c r="R1022" i="46"/>
  <c r="Q1022" i="46"/>
  <c r="P1022" i="46"/>
  <c r="O1022" i="46"/>
  <c r="N1022" i="46"/>
  <c r="L1022" i="46" s="1"/>
  <c r="K1022" i="46"/>
  <c r="J1022" i="46"/>
  <c r="H1022" i="46"/>
  <c r="I1022" i="46" s="1"/>
  <c r="G1022" i="46"/>
  <c r="U1021" i="46"/>
  <c r="T1021" i="46"/>
  <c r="S1021" i="46"/>
  <c r="R1021" i="46"/>
  <c r="Q1021" i="46"/>
  <c r="P1021" i="46"/>
  <c r="O1021" i="46"/>
  <c r="N1021" i="46"/>
  <c r="L1021" i="46" s="1"/>
  <c r="K1021" i="46"/>
  <c r="J1021" i="46"/>
  <c r="H1021" i="46"/>
  <c r="G1021" i="46"/>
  <c r="I1021" i="46" s="1"/>
  <c r="U1020" i="46"/>
  <c r="T1020" i="46"/>
  <c r="S1020" i="46"/>
  <c r="R1020" i="46"/>
  <c r="Q1020" i="46"/>
  <c r="P1020" i="46"/>
  <c r="O1020" i="46"/>
  <c r="N1020" i="46"/>
  <c r="L1020" i="46" s="1"/>
  <c r="K1020" i="46"/>
  <c r="J1020" i="46"/>
  <c r="H1020" i="46"/>
  <c r="G1020" i="46"/>
  <c r="I1020" i="46" s="1"/>
  <c r="U1019" i="46"/>
  <c r="T1019" i="46"/>
  <c r="S1019" i="46"/>
  <c r="R1019" i="46"/>
  <c r="Q1019" i="46"/>
  <c r="P1019" i="46"/>
  <c r="O1019" i="46"/>
  <c r="N1019" i="46"/>
  <c r="L1019" i="46" s="1"/>
  <c r="K1019" i="46"/>
  <c r="J1019" i="46"/>
  <c r="H1019" i="46"/>
  <c r="G1019" i="46"/>
  <c r="U1018" i="46"/>
  <c r="T1018" i="46"/>
  <c r="S1018" i="46"/>
  <c r="R1018" i="46"/>
  <c r="Q1018" i="46"/>
  <c r="P1018" i="46"/>
  <c r="O1018" i="46"/>
  <c r="N1018" i="46"/>
  <c r="L1018" i="46" s="1"/>
  <c r="K1018" i="46"/>
  <c r="J1018" i="46"/>
  <c r="H1018" i="46"/>
  <c r="G1018" i="46"/>
  <c r="I1018" i="46" s="1"/>
  <c r="U1017" i="46"/>
  <c r="T1017" i="46"/>
  <c r="S1017" i="46"/>
  <c r="R1017" i="46"/>
  <c r="Q1017" i="46"/>
  <c r="P1017" i="46"/>
  <c r="O1017" i="46"/>
  <c r="N1017" i="46"/>
  <c r="L1017" i="46" s="1"/>
  <c r="K1017" i="46"/>
  <c r="J1017" i="46"/>
  <c r="H1017" i="46"/>
  <c r="G1017" i="46"/>
  <c r="U1016" i="46"/>
  <c r="T1016" i="46"/>
  <c r="S1016" i="46"/>
  <c r="R1016" i="46"/>
  <c r="Q1016" i="46"/>
  <c r="P1016" i="46"/>
  <c r="O1016" i="46"/>
  <c r="N1016" i="46"/>
  <c r="L1016" i="46" s="1"/>
  <c r="K1016" i="46"/>
  <c r="J1016" i="46"/>
  <c r="H1016" i="46"/>
  <c r="G1016" i="46"/>
  <c r="U1015" i="46"/>
  <c r="T1015" i="46"/>
  <c r="S1015" i="46"/>
  <c r="R1015" i="46"/>
  <c r="Q1015" i="46"/>
  <c r="P1015" i="46"/>
  <c r="O1015" i="46"/>
  <c r="N1015" i="46"/>
  <c r="L1015" i="46" s="1"/>
  <c r="K1015" i="46"/>
  <c r="J1015" i="46"/>
  <c r="H1015" i="46"/>
  <c r="G1015" i="46"/>
  <c r="I1015" i="46" s="1"/>
  <c r="U1014" i="46"/>
  <c r="T1014" i="46"/>
  <c r="S1014" i="46"/>
  <c r="R1014" i="46"/>
  <c r="Q1014" i="46"/>
  <c r="P1014" i="46"/>
  <c r="O1014" i="46"/>
  <c r="N1014" i="46"/>
  <c r="L1014" i="46" s="1"/>
  <c r="K1014" i="46"/>
  <c r="J1014" i="46"/>
  <c r="H1014" i="46"/>
  <c r="G1014" i="46"/>
  <c r="U1013" i="46"/>
  <c r="T1013" i="46"/>
  <c r="S1013" i="46"/>
  <c r="R1013" i="46"/>
  <c r="Q1013" i="46"/>
  <c r="P1013" i="46"/>
  <c r="O1013" i="46"/>
  <c r="N1013" i="46"/>
  <c r="L1013" i="46" s="1"/>
  <c r="K1013" i="46"/>
  <c r="J1013" i="46"/>
  <c r="H1013" i="46"/>
  <c r="G1013" i="46"/>
  <c r="U1012" i="46"/>
  <c r="T1012" i="46"/>
  <c r="S1012" i="46"/>
  <c r="R1012" i="46"/>
  <c r="Q1012" i="46"/>
  <c r="P1012" i="46"/>
  <c r="O1012" i="46"/>
  <c r="N1012" i="46"/>
  <c r="L1012" i="46" s="1"/>
  <c r="K1012" i="46"/>
  <c r="J1012" i="46"/>
  <c r="H1012" i="46"/>
  <c r="G1012" i="46"/>
  <c r="I1012" i="46" s="1"/>
  <c r="U1011" i="46"/>
  <c r="T1011" i="46"/>
  <c r="S1011" i="46"/>
  <c r="R1011" i="46"/>
  <c r="Q1011" i="46"/>
  <c r="P1011" i="46"/>
  <c r="O1011" i="46"/>
  <c r="N1011" i="46"/>
  <c r="L1011" i="46" s="1"/>
  <c r="K1011" i="46"/>
  <c r="J1011" i="46"/>
  <c r="H1011" i="46"/>
  <c r="G1011" i="46"/>
  <c r="U1010" i="46"/>
  <c r="T1010" i="46"/>
  <c r="S1010" i="46"/>
  <c r="R1010" i="46"/>
  <c r="Q1010" i="46"/>
  <c r="P1010" i="46"/>
  <c r="O1010" i="46"/>
  <c r="N1010" i="46"/>
  <c r="L1010" i="46" s="1"/>
  <c r="K1010" i="46"/>
  <c r="J1010" i="46"/>
  <c r="H1010" i="46"/>
  <c r="G1010" i="46"/>
  <c r="U1009" i="46"/>
  <c r="T1009" i="46"/>
  <c r="S1009" i="46"/>
  <c r="R1009" i="46"/>
  <c r="Q1009" i="46"/>
  <c r="P1009" i="46"/>
  <c r="O1009" i="46"/>
  <c r="N1009" i="46"/>
  <c r="L1009" i="46" s="1"/>
  <c r="K1009" i="46"/>
  <c r="J1009" i="46"/>
  <c r="H1009" i="46"/>
  <c r="G1009" i="46"/>
  <c r="U1008" i="46"/>
  <c r="T1008" i="46"/>
  <c r="S1008" i="46"/>
  <c r="R1008" i="46"/>
  <c r="Q1008" i="46"/>
  <c r="P1008" i="46"/>
  <c r="O1008" i="46"/>
  <c r="N1008" i="46"/>
  <c r="L1008" i="46" s="1"/>
  <c r="K1008" i="46"/>
  <c r="J1008" i="46"/>
  <c r="H1008" i="46"/>
  <c r="G1008" i="46"/>
  <c r="U1007" i="46"/>
  <c r="T1007" i="46"/>
  <c r="S1007" i="46"/>
  <c r="R1007" i="46"/>
  <c r="Q1007" i="46"/>
  <c r="P1007" i="46"/>
  <c r="O1007" i="46"/>
  <c r="N1007" i="46"/>
  <c r="L1007" i="46" s="1"/>
  <c r="K1007" i="46"/>
  <c r="J1007" i="46"/>
  <c r="H1007" i="46"/>
  <c r="I1007" i="46" s="1"/>
  <c r="G1007" i="46"/>
  <c r="U1006" i="46"/>
  <c r="T1006" i="46"/>
  <c r="S1006" i="46"/>
  <c r="R1006" i="46"/>
  <c r="Q1006" i="46"/>
  <c r="P1006" i="46"/>
  <c r="O1006" i="46"/>
  <c r="N1006" i="46"/>
  <c r="L1006" i="46" s="1"/>
  <c r="K1006" i="46"/>
  <c r="J1006" i="46"/>
  <c r="H1006" i="46"/>
  <c r="G1006" i="46"/>
  <c r="I1006" i="46" s="1"/>
  <c r="U1005" i="46"/>
  <c r="T1005" i="46"/>
  <c r="S1005" i="46"/>
  <c r="R1005" i="46"/>
  <c r="Q1005" i="46"/>
  <c r="P1005" i="46"/>
  <c r="O1005" i="46"/>
  <c r="N1005" i="46"/>
  <c r="L1005" i="46" s="1"/>
  <c r="K1005" i="46"/>
  <c r="J1005" i="46"/>
  <c r="H1005" i="46"/>
  <c r="G1005" i="46"/>
  <c r="U1004" i="46"/>
  <c r="T1004" i="46"/>
  <c r="S1004" i="46"/>
  <c r="R1004" i="46"/>
  <c r="Q1004" i="46"/>
  <c r="P1004" i="46"/>
  <c r="O1004" i="46"/>
  <c r="N1004" i="46"/>
  <c r="L1004" i="46" s="1"/>
  <c r="K1004" i="46"/>
  <c r="J1004" i="46"/>
  <c r="H1004" i="46"/>
  <c r="G1004" i="46"/>
  <c r="I1004" i="46" s="1"/>
  <c r="U1003" i="46"/>
  <c r="T1003" i="46"/>
  <c r="S1003" i="46"/>
  <c r="R1003" i="46"/>
  <c r="Q1003" i="46"/>
  <c r="P1003" i="46"/>
  <c r="O1003" i="46"/>
  <c r="N1003" i="46"/>
  <c r="L1003" i="46" s="1"/>
  <c r="K1003" i="46"/>
  <c r="J1003" i="46"/>
  <c r="H1003" i="46"/>
  <c r="G1003" i="46"/>
  <c r="U1002" i="46"/>
  <c r="T1002" i="46"/>
  <c r="S1002" i="46"/>
  <c r="R1002" i="46"/>
  <c r="Q1002" i="46"/>
  <c r="P1002" i="46"/>
  <c r="O1002" i="46"/>
  <c r="N1002" i="46"/>
  <c r="L1002" i="46" s="1"/>
  <c r="K1002" i="46"/>
  <c r="J1002" i="46"/>
  <c r="H1002" i="46"/>
  <c r="G1002" i="46"/>
  <c r="I1002" i="46" s="1"/>
  <c r="U1001" i="46"/>
  <c r="T1001" i="46"/>
  <c r="S1001" i="46"/>
  <c r="R1001" i="46"/>
  <c r="Q1001" i="46"/>
  <c r="P1001" i="46"/>
  <c r="O1001" i="46"/>
  <c r="N1001" i="46"/>
  <c r="L1001" i="46" s="1"/>
  <c r="K1001" i="46"/>
  <c r="J1001" i="46"/>
  <c r="H1001" i="46"/>
  <c r="G1001" i="46"/>
  <c r="U1000" i="46"/>
  <c r="T1000" i="46"/>
  <c r="S1000" i="46"/>
  <c r="R1000" i="46"/>
  <c r="Q1000" i="46"/>
  <c r="P1000" i="46"/>
  <c r="O1000" i="46"/>
  <c r="N1000" i="46"/>
  <c r="L1000" i="46" s="1"/>
  <c r="K1000" i="46"/>
  <c r="J1000" i="46"/>
  <c r="H1000" i="46"/>
  <c r="G1000" i="46"/>
  <c r="I1000" i="46" s="1"/>
  <c r="U999" i="46"/>
  <c r="T999" i="46"/>
  <c r="S999" i="46"/>
  <c r="R999" i="46"/>
  <c r="Q999" i="46"/>
  <c r="P999" i="46"/>
  <c r="O999" i="46"/>
  <c r="N999" i="46"/>
  <c r="L999" i="46" s="1"/>
  <c r="K999" i="46"/>
  <c r="J999" i="46"/>
  <c r="H999" i="46"/>
  <c r="G999" i="46"/>
  <c r="U998" i="46"/>
  <c r="T998" i="46"/>
  <c r="S998" i="46"/>
  <c r="R998" i="46"/>
  <c r="Q998" i="46"/>
  <c r="P998" i="46"/>
  <c r="O998" i="46"/>
  <c r="N998" i="46"/>
  <c r="L998" i="46" s="1"/>
  <c r="K998" i="46"/>
  <c r="J998" i="46"/>
  <c r="H998" i="46"/>
  <c r="G998" i="46"/>
  <c r="U997" i="46"/>
  <c r="T997" i="46"/>
  <c r="S997" i="46"/>
  <c r="R997" i="46"/>
  <c r="Q997" i="46"/>
  <c r="P997" i="46"/>
  <c r="O997" i="46"/>
  <c r="N997" i="46"/>
  <c r="L997" i="46" s="1"/>
  <c r="K997" i="46"/>
  <c r="J997" i="46"/>
  <c r="H997" i="46"/>
  <c r="G997" i="46"/>
  <c r="U996" i="46"/>
  <c r="T996" i="46"/>
  <c r="S996" i="46"/>
  <c r="R996" i="46"/>
  <c r="Q996" i="46"/>
  <c r="P996" i="46"/>
  <c r="O996" i="46"/>
  <c r="N996" i="46"/>
  <c r="L996" i="46"/>
  <c r="K996" i="46"/>
  <c r="J996" i="46"/>
  <c r="H996" i="46"/>
  <c r="G996" i="46"/>
  <c r="I996" i="46" s="1"/>
  <c r="U995" i="46"/>
  <c r="T995" i="46"/>
  <c r="S995" i="46"/>
  <c r="R995" i="46"/>
  <c r="Q995" i="46"/>
  <c r="P995" i="46"/>
  <c r="O995" i="46"/>
  <c r="N995" i="46"/>
  <c r="L995" i="46" s="1"/>
  <c r="K995" i="46"/>
  <c r="J995" i="46"/>
  <c r="H995" i="46"/>
  <c r="G995" i="46"/>
  <c r="U994" i="46"/>
  <c r="T994" i="46"/>
  <c r="S994" i="46"/>
  <c r="R994" i="46"/>
  <c r="Q994" i="46"/>
  <c r="P994" i="46"/>
  <c r="O994" i="46"/>
  <c r="N994" i="46"/>
  <c r="L994" i="46" s="1"/>
  <c r="K994" i="46"/>
  <c r="J994" i="46"/>
  <c r="H994" i="46"/>
  <c r="G994" i="46"/>
  <c r="I994" i="46"/>
  <c r="U993" i="46"/>
  <c r="T993" i="46"/>
  <c r="S993" i="46"/>
  <c r="R993" i="46"/>
  <c r="Q993" i="46"/>
  <c r="P993" i="46"/>
  <c r="O993" i="46"/>
  <c r="N993" i="46"/>
  <c r="L993" i="46" s="1"/>
  <c r="K993" i="46"/>
  <c r="J993" i="46"/>
  <c r="H993" i="46"/>
  <c r="G993" i="46"/>
  <c r="U992" i="46"/>
  <c r="T992" i="46"/>
  <c r="S992" i="46"/>
  <c r="R992" i="46"/>
  <c r="Q992" i="46"/>
  <c r="P992" i="46"/>
  <c r="O992" i="46"/>
  <c r="N992" i="46"/>
  <c r="L992" i="46" s="1"/>
  <c r="K992" i="46"/>
  <c r="J992" i="46"/>
  <c r="H992" i="46"/>
  <c r="G992" i="46"/>
  <c r="U991" i="46"/>
  <c r="T991" i="46"/>
  <c r="S991" i="46"/>
  <c r="R991" i="46"/>
  <c r="Q991" i="46"/>
  <c r="P991" i="46"/>
  <c r="O991" i="46"/>
  <c r="N991" i="46"/>
  <c r="L991" i="46" s="1"/>
  <c r="K991" i="46"/>
  <c r="J991" i="46"/>
  <c r="H991" i="46"/>
  <c r="G991" i="46"/>
  <c r="U990" i="46"/>
  <c r="T990" i="46"/>
  <c r="S990" i="46"/>
  <c r="R990" i="46"/>
  <c r="Q990" i="46"/>
  <c r="P990" i="46"/>
  <c r="O990" i="46"/>
  <c r="N990" i="46"/>
  <c r="L990" i="46" s="1"/>
  <c r="K990" i="46"/>
  <c r="J990" i="46"/>
  <c r="H990" i="46"/>
  <c r="G990" i="46"/>
  <c r="U989" i="46"/>
  <c r="T989" i="46"/>
  <c r="S989" i="46"/>
  <c r="R989" i="46"/>
  <c r="Q989" i="46"/>
  <c r="P989" i="46"/>
  <c r="O989" i="46"/>
  <c r="N989" i="46"/>
  <c r="L989" i="46" s="1"/>
  <c r="K989" i="46"/>
  <c r="J989" i="46"/>
  <c r="H989" i="46"/>
  <c r="G989" i="46"/>
  <c r="U988" i="46"/>
  <c r="T988" i="46"/>
  <c r="S988" i="46"/>
  <c r="R988" i="46"/>
  <c r="Q988" i="46"/>
  <c r="P988" i="46"/>
  <c r="O988" i="46"/>
  <c r="N988" i="46"/>
  <c r="L988" i="46" s="1"/>
  <c r="K988" i="46"/>
  <c r="J988" i="46"/>
  <c r="H988" i="46"/>
  <c r="G988" i="46"/>
  <c r="U987" i="46"/>
  <c r="T987" i="46"/>
  <c r="S987" i="46"/>
  <c r="R987" i="46"/>
  <c r="Q987" i="46"/>
  <c r="P987" i="46"/>
  <c r="O987" i="46"/>
  <c r="N987" i="46"/>
  <c r="L987" i="46" s="1"/>
  <c r="K987" i="46"/>
  <c r="J987" i="46"/>
  <c r="H987" i="46"/>
  <c r="G987" i="46"/>
  <c r="I987" i="46" s="1"/>
  <c r="U986" i="46"/>
  <c r="T986" i="46"/>
  <c r="S986" i="46"/>
  <c r="R986" i="46"/>
  <c r="Q986" i="46"/>
  <c r="P986" i="46"/>
  <c r="O986" i="46"/>
  <c r="N986" i="46"/>
  <c r="L986" i="46" s="1"/>
  <c r="K986" i="46"/>
  <c r="J986" i="46"/>
  <c r="H986" i="46"/>
  <c r="G986" i="46"/>
  <c r="U985" i="46"/>
  <c r="T985" i="46"/>
  <c r="S985" i="46"/>
  <c r="R985" i="46"/>
  <c r="Q985" i="46"/>
  <c r="P985" i="46"/>
  <c r="O985" i="46"/>
  <c r="N985" i="46"/>
  <c r="L985" i="46" s="1"/>
  <c r="K985" i="46"/>
  <c r="J985" i="46"/>
  <c r="H985" i="46"/>
  <c r="G985" i="46"/>
  <c r="U984" i="46"/>
  <c r="T984" i="46"/>
  <c r="S984" i="46"/>
  <c r="R984" i="46"/>
  <c r="Q984" i="46"/>
  <c r="P984" i="46"/>
  <c r="O984" i="46"/>
  <c r="N984" i="46"/>
  <c r="L984" i="46" s="1"/>
  <c r="K984" i="46"/>
  <c r="J984" i="46"/>
  <c r="H984" i="46"/>
  <c r="G984" i="46"/>
  <c r="U983" i="46"/>
  <c r="T983" i="46"/>
  <c r="S983" i="46"/>
  <c r="R983" i="46"/>
  <c r="Q983" i="46"/>
  <c r="P983" i="46"/>
  <c r="O983" i="46"/>
  <c r="N983" i="46"/>
  <c r="L983" i="46" s="1"/>
  <c r="K983" i="46"/>
  <c r="J983" i="46"/>
  <c r="H983" i="46"/>
  <c r="G983" i="46"/>
  <c r="U982" i="46"/>
  <c r="T982" i="46"/>
  <c r="S982" i="46"/>
  <c r="R982" i="46"/>
  <c r="Q982" i="46"/>
  <c r="P982" i="46"/>
  <c r="O982" i="46"/>
  <c r="N982" i="46"/>
  <c r="L982" i="46" s="1"/>
  <c r="K982" i="46"/>
  <c r="J982" i="46"/>
  <c r="H982" i="46"/>
  <c r="G982" i="46"/>
  <c r="U981" i="46"/>
  <c r="T981" i="46"/>
  <c r="S981" i="46"/>
  <c r="R981" i="46"/>
  <c r="Q981" i="46"/>
  <c r="P981" i="46"/>
  <c r="O981" i="46"/>
  <c r="N981" i="46"/>
  <c r="L981" i="46" s="1"/>
  <c r="K981" i="46"/>
  <c r="J981" i="46"/>
  <c r="H981" i="46"/>
  <c r="G981" i="46"/>
  <c r="U980" i="46"/>
  <c r="T980" i="46"/>
  <c r="S980" i="46"/>
  <c r="R980" i="46"/>
  <c r="Q980" i="46"/>
  <c r="P980" i="46"/>
  <c r="O980" i="46"/>
  <c r="N980" i="46"/>
  <c r="L980" i="46" s="1"/>
  <c r="K980" i="46"/>
  <c r="J980" i="46"/>
  <c r="H980" i="46"/>
  <c r="G980" i="46"/>
  <c r="U979" i="46"/>
  <c r="T979" i="46"/>
  <c r="S979" i="46"/>
  <c r="R979" i="46"/>
  <c r="Q979" i="46"/>
  <c r="P979" i="46"/>
  <c r="O979" i="46"/>
  <c r="N979" i="46"/>
  <c r="L979" i="46" s="1"/>
  <c r="K979" i="46"/>
  <c r="J979" i="46"/>
  <c r="H979" i="46"/>
  <c r="G979" i="46"/>
  <c r="U978" i="46"/>
  <c r="T978" i="46"/>
  <c r="S978" i="46"/>
  <c r="R978" i="46"/>
  <c r="Q978" i="46"/>
  <c r="P978" i="46"/>
  <c r="O978" i="46"/>
  <c r="N978" i="46"/>
  <c r="L978" i="46" s="1"/>
  <c r="K978" i="46"/>
  <c r="J978" i="46"/>
  <c r="H978" i="46"/>
  <c r="G978" i="46"/>
  <c r="U977" i="46"/>
  <c r="T977" i="46"/>
  <c r="S977" i="46"/>
  <c r="R977" i="46"/>
  <c r="Q977" i="46"/>
  <c r="P977" i="46"/>
  <c r="O977" i="46"/>
  <c r="N977" i="46"/>
  <c r="L977" i="46" s="1"/>
  <c r="K977" i="46"/>
  <c r="J977" i="46"/>
  <c r="H977" i="46"/>
  <c r="G977" i="46"/>
  <c r="U976" i="46"/>
  <c r="T976" i="46"/>
  <c r="S976" i="46"/>
  <c r="R976" i="46"/>
  <c r="Q976" i="46"/>
  <c r="P976" i="46"/>
  <c r="O976" i="46"/>
  <c r="N976" i="46"/>
  <c r="L976" i="46" s="1"/>
  <c r="K976" i="46"/>
  <c r="J976" i="46"/>
  <c r="H976" i="46"/>
  <c r="I976" i="46" s="1"/>
  <c r="G976" i="46"/>
  <c r="U975" i="46"/>
  <c r="T975" i="46"/>
  <c r="S975" i="46"/>
  <c r="R975" i="46"/>
  <c r="Q975" i="46"/>
  <c r="P975" i="46"/>
  <c r="O975" i="46"/>
  <c r="N975" i="46"/>
  <c r="L975" i="46" s="1"/>
  <c r="K975" i="46"/>
  <c r="J975" i="46"/>
  <c r="H975" i="46"/>
  <c r="G975" i="46"/>
  <c r="I975" i="46" s="1"/>
  <c r="U974" i="46"/>
  <c r="T974" i="46"/>
  <c r="S974" i="46"/>
  <c r="R974" i="46"/>
  <c r="Q974" i="46"/>
  <c r="P974" i="46"/>
  <c r="O974" i="46"/>
  <c r="N974" i="46"/>
  <c r="L974" i="46"/>
  <c r="K974" i="46"/>
  <c r="J974" i="46"/>
  <c r="H974" i="46"/>
  <c r="G974" i="46"/>
  <c r="U973" i="46"/>
  <c r="T973" i="46"/>
  <c r="S973" i="46"/>
  <c r="R973" i="46"/>
  <c r="Q973" i="46"/>
  <c r="P973" i="46"/>
  <c r="O973" i="46"/>
  <c r="N973" i="46"/>
  <c r="L973" i="46" s="1"/>
  <c r="K973" i="46"/>
  <c r="J973" i="46"/>
  <c r="H973" i="46"/>
  <c r="G973" i="46"/>
  <c r="I973" i="46" s="1"/>
  <c r="U972" i="46"/>
  <c r="T972" i="46"/>
  <c r="S972" i="46"/>
  <c r="R972" i="46"/>
  <c r="Q972" i="46"/>
  <c r="P972" i="46"/>
  <c r="O972" i="46"/>
  <c r="N972" i="46"/>
  <c r="L972" i="46" s="1"/>
  <c r="K972" i="46"/>
  <c r="J972" i="46"/>
  <c r="H972" i="46"/>
  <c r="G972" i="46"/>
  <c r="U971" i="46"/>
  <c r="T971" i="46"/>
  <c r="S971" i="46"/>
  <c r="R971" i="46"/>
  <c r="Q971" i="46"/>
  <c r="P971" i="46"/>
  <c r="O971" i="46"/>
  <c r="N971" i="46"/>
  <c r="L971" i="46" s="1"/>
  <c r="K971" i="46"/>
  <c r="J971" i="46"/>
  <c r="H971" i="46"/>
  <c r="G971" i="46"/>
  <c r="U970" i="46"/>
  <c r="T970" i="46"/>
  <c r="S970" i="46"/>
  <c r="R970" i="46"/>
  <c r="Q970" i="46"/>
  <c r="P970" i="46"/>
  <c r="O970" i="46"/>
  <c r="N970" i="46"/>
  <c r="L970" i="46" s="1"/>
  <c r="K970" i="46"/>
  <c r="J970" i="46"/>
  <c r="H970" i="46"/>
  <c r="G970" i="46"/>
  <c r="U969" i="46"/>
  <c r="T969" i="46"/>
  <c r="S969" i="46"/>
  <c r="R969" i="46"/>
  <c r="Q969" i="46"/>
  <c r="P969" i="46"/>
  <c r="O969" i="46"/>
  <c r="N969" i="46"/>
  <c r="L969" i="46" s="1"/>
  <c r="K969" i="46"/>
  <c r="J969" i="46"/>
  <c r="H969" i="46"/>
  <c r="G969" i="46"/>
  <c r="I969" i="46"/>
  <c r="U968" i="46"/>
  <c r="T968" i="46"/>
  <c r="S968" i="46"/>
  <c r="R968" i="46"/>
  <c r="Q968" i="46"/>
  <c r="P968" i="46"/>
  <c r="O968" i="46"/>
  <c r="N968" i="46"/>
  <c r="L968" i="46" s="1"/>
  <c r="K968" i="46"/>
  <c r="J968" i="46"/>
  <c r="H968" i="46"/>
  <c r="G968" i="46"/>
  <c r="U967" i="46"/>
  <c r="T967" i="46"/>
  <c r="S967" i="46"/>
  <c r="R967" i="46"/>
  <c r="Q967" i="46"/>
  <c r="P967" i="46"/>
  <c r="O967" i="46"/>
  <c r="N967" i="46"/>
  <c r="L967" i="46" s="1"/>
  <c r="K967" i="46"/>
  <c r="J967" i="46"/>
  <c r="H967" i="46"/>
  <c r="G967" i="46"/>
  <c r="I967" i="46" s="1"/>
  <c r="U966" i="46"/>
  <c r="T966" i="46"/>
  <c r="S966" i="46"/>
  <c r="R966" i="46"/>
  <c r="Q966" i="46"/>
  <c r="P966" i="46"/>
  <c r="O966" i="46"/>
  <c r="N966" i="46"/>
  <c r="L966" i="46" s="1"/>
  <c r="K966" i="46"/>
  <c r="J966" i="46"/>
  <c r="H966" i="46"/>
  <c r="G966" i="46"/>
  <c r="U965" i="46"/>
  <c r="T965" i="46"/>
  <c r="S965" i="46"/>
  <c r="R965" i="46"/>
  <c r="Q965" i="46"/>
  <c r="P965" i="46"/>
  <c r="O965" i="46"/>
  <c r="N965" i="46"/>
  <c r="L965" i="46" s="1"/>
  <c r="K965" i="46"/>
  <c r="J965" i="46"/>
  <c r="H965" i="46"/>
  <c r="G965" i="46"/>
  <c r="I965" i="46" s="1"/>
  <c r="U964" i="46"/>
  <c r="T964" i="46"/>
  <c r="S964" i="46"/>
  <c r="R964" i="46"/>
  <c r="Q964" i="46"/>
  <c r="P964" i="46"/>
  <c r="O964" i="46"/>
  <c r="N964" i="46"/>
  <c r="L964" i="46"/>
  <c r="K964" i="46"/>
  <c r="J964" i="46"/>
  <c r="H964" i="46"/>
  <c r="G964" i="46"/>
  <c r="I964" i="46" s="1"/>
  <c r="U963" i="46"/>
  <c r="T963" i="46"/>
  <c r="S963" i="46"/>
  <c r="R963" i="46"/>
  <c r="Q963" i="46"/>
  <c r="P963" i="46"/>
  <c r="O963" i="46"/>
  <c r="N963" i="46"/>
  <c r="L963" i="46" s="1"/>
  <c r="K963" i="46"/>
  <c r="J963" i="46"/>
  <c r="H963" i="46"/>
  <c r="G963" i="46"/>
  <c r="I963" i="46" s="1"/>
  <c r="U962" i="46"/>
  <c r="T962" i="46"/>
  <c r="S962" i="46"/>
  <c r="R962" i="46"/>
  <c r="Q962" i="46"/>
  <c r="P962" i="46"/>
  <c r="O962" i="46"/>
  <c r="N962" i="46"/>
  <c r="L962" i="46"/>
  <c r="K962" i="46"/>
  <c r="J962" i="46"/>
  <c r="H962" i="46"/>
  <c r="G962" i="46"/>
  <c r="I962" i="46" s="1"/>
  <c r="U961" i="46"/>
  <c r="T961" i="46"/>
  <c r="S961" i="46"/>
  <c r="R961" i="46"/>
  <c r="Q961" i="46"/>
  <c r="P961" i="46"/>
  <c r="O961" i="46"/>
  <c r="N961" i="46"/>
  <c r="L961" i="46" s="1"/>
  <c r="K961" i="46"/>
  <c r="J961" i="46"/>
  <c r="H961" i="46"/>
  <c r="G961" i="46"/>
  <c r="I961" i="46" s="1"/>
  <c r="U960" i="46"/>
  <c r="T960" i="46"/>
  <c r="S960" i="46"/>
  <c r="R960" i="46"/>
  <c r="Q960" i="46"/>
  <c r="P960" i="46"/>
  <c r="O960" i="46"/>
  <c r="N960" i="46"/>
  <c r="L960" i="46"/>
  <c r="K960" i="46"/>
  <c r="J960" i="46"/>
  <c r="H960" i="46"/>
  <c r="G960" i="46"/>
  <c r="I960" i="46" s="1"/>
  <c r="U959" i="46"/>
  <c r="T959" i="46"/>
  <c r="S959" i="46"/>
  <c r="R959" i="46"/>
  <c r="Q959" i="46"/>
  <c r="P959" i="46"/>
  <c r="O959" i="46"/>
  <c r="N959" i="46"/>
  <c r="L959" i="46" s="1"/>
  <c r="K959" i="46"/>
  <c r="J959" i="46"/>
  <c r="H959" i="46"/>
  <c r="G959" i="46"/>
  <c r="U958" i="46"/>
  <c r="T958" i="46"/>
  <c r="S958" i="46"/>
  <c r="R958" i="46"/>
  <c r="Q958" i="46"/>
  <c r="P958" i="46"/>
  <c r="O958" i="46"/>
  <c r="N958" i="46"/>
  <c r="L958" i="46" s="1"/>
  <c r="K958" i="46"/>
  <c r="J958" i="46"/>
  <c r="H958" i="46"/>
  <c r="G958" i="46"/>
  <c r="I958" i="46" s="1"/>
  <c r="U957" i="46"/>
  <c r="T957" i="46"/>
  <c r="S957" i="46"/>
  <c r="R957" i="46"/>
  <c r="Q957" i="46"/>
  <c r="P957" i="46"/>
  <c r="O957" i="46"/>
  <c r="N957" i="46"/>
  <c r="L957" i="46" s="1"/>
  <c r="K957" i="46"/>
  <c r="J957" i="46"/>
  <c r="H957" i="46"/>
  <c r="G957" i="46"/>
  <c r="U956" i="46"/>
  <c r="T956" i="46"/>
  <c r="S956" i="46"/>
  <c r="R956" i="46"/>
  <c r="Q956" i="46"/>
  <c r="P956" i="46"/>
  <c r="O956" i="46"/>
  <c r="N956" i="46"/>
  <c r="L956" i="46" s="1"/>
  <c r="K956" i="46"/>
  <c r="J956" i="46"/>
  <c r="H956" i="46"/>
  <c r="G956" i="46"/>
  <c r="I956" i="46"/>
  <c r="U955" i="46"/>
  <c r="T955" i="46"/>
  <c r="S955" i="46"/>
  <c r="R955" i="46"/>
  <c r="Q955" i="46"/>
  <c r="P955" i="46"/>
  <c r="O955" i="46"/>
  <c r="N955" i="46"/>
  <c r="L955" i="46"/>
  <c r="K955" i="46"/>
  <c r="J955" i="46"/>
  <c r="H955" i="46"/>
  <c r="G955" i="46"/>
  <c r="I955" i="46" s="1"/>
  <c r="U954" i="46"/>
  <c r="T954" i="46"/>
  <c r="S954" i="46"/>
  <c r="R954" i="46"/>
  <c r="Q954" i="46"/>
  <c r="P954" i="46"/>
  <c r="O954" i="46"/>
  <c r="N954" i="46"/>
  <c r="L954" i="46" s="1"/>
  <c r="K954" i="46"/>
  <c r="J954" i="46"/>
  <c r="H954" i="46"/>
  <c r="G954" i="46"/>
  <c r="I954" i="46" s="1"/>
  <c r="U953" i="46"/>
  <c r="T953" i="46"/>
  <c r="S953" i="46"/>
  <c r="R953" i="46"/>
  <c r="Q953" i="46"/>
  <c r="P953" i="46"/>
  <c r="O953" i="46"/>
  <c r="N953" i="46"/>
  <c r="L953" i="46"/>
  <c r="K953" i="46"/>
  <c r="J953" i="46"/>
  <c r="H953" i="46"/>
  <c r="G953" i="46"/>
  <c r="U952" i="46"/>
  <c r="T952" i="46"/>
  <c r="S952" i="46"/>
  <c r="R952" i="46"/>
  <c r="Q952" i="46"/>
  <c r="P952" i="46"/>
  <c r="O952" i="46"/>
  <c r="N952" i="46"/>
  <c r="L952" i="46"/>
  <c r="K952" i="46"/>
  <c r="J952" i="46"/>
  <c r="H952" i="46"/>
  <c r="G952" i="46"/>
  <c r="U951" i="46"/>
  <c r="T951" i="46"/>
  <c r="S951" i="46"/>
  <c r="R951" i="46"/>
  <c r="Q951" i="46"/>
  <c r="P951" i="46"/>
  <c r="O951" i="46"/>
  <c r="N951" i="46"/>
  <c r="L951" i="46" s="1"/>
  <c r="K951" i="46"/>
  <c r="J951" i="46"/>
  <c r="H951" i="46"/>
  <c r="G951" i="46"/>
  <c r="I951" i="46" s="1"/>
  <c r="U950" i="46"/>
  <c r="T950" i="46"/>
  <c r="S950" i="46"/>
  <c r="R950" i="46"/>
  <c r="Q950" i="46"/>
  <c r="P950" i="46"/>
  <c r="O950" i="46"/>
  <c r="N950" i="46"/>
  <c r="L950" i="46" s="1"/>
  <c r="K950" i="46"/>
  <c r="J950" i="46"/>
  <c r="H950" i="46"/>
  <c r="I950" i="46" s="1"/>
  <c r="G950" i="46"/>
  <c r="U949" i="46"/>
  <c r="T949" i="46"/>
  <c r="S949" i="46"/>
  <c r="R949" i="46"/>
  <c r="Q949" i="46"/>
  <c r="P949" i="46"/>
  <c r="O949" i="46"/>
  <c r="N949" i="46"/>
  <c r="L949" i="46" s="1"/>
  <c r="K949" i="46"/>
  <c r="J949" i="46"/>
  <c r="H949" i="46"/>
  <c r="G949" i="46"/>
  <c r="I949" i="46" s="1"/>
  <c r="U948" i="46"/>
  <c r="T948" i="46"/>
  <c r="S948" i="46"/>
  <c r="R948" i="46"/>
  <c r="Q948" i="46"/>
  <c r="P948" i="46"/>
  <c r="O948" i="46"/>
  <c r="N948" i="46"/>
  <c r="L948" i="46"/>
  <c r="K948" i="46"/>
  <c r="J948" i="46"/>
  <c r="H948" i="46"/>
  <c r="G948" i="46"/>
  <c r="I948" i="46" s="1"/>
  <c r="U947" i="46"/>
  <c r="T947" i="46"/>
  <c r="S947" i="46"/>
  <c r="R947" i="46"/>
  <c r="Q947" i="46"/>
  <c r="P947" i="46"/>
  <c r="O947" i="46"/>
  <c r="N947" i="46"/>
  <c r="L947" i="46"/>
  <c r="K947" i="46"/>
  <c r="J947" i="46"/>
  <c r="H947" i="46"/>
  <c r="G947" i="46"/>
  <c r="U946" i="46"/>
  <c r="T946" i="46"/>
  <c r="S946" i="46"/>
  <c r="R946" i="46"/>
  <c r="Q946" i="46"/>
  <c r="P946" i="46"/>
  <c r="O946" i="46"/>
  <c r="N946" i="46"/>
  <c r="L946" i="46"/>
  <c r="K946" i="46"/>
  <c r="J946" i="46"/>
  <c r="H946" i="46"/>
  <c r="G946" i="46"/>
  <c r="I946" i="46" s="1"/>
  <c r="U945" i="46"/>
  <c r="T945" i="46"/>
  <c r="S945" i="46"/>
  <c r="R945" i="46"/>
  <c r="Q945" i="46"/>
  <c r="P945" i="46"/>
  <c r="O945" i="46"/>
  <c r="N945" i="46"/>
  <c r="L945" i="46"/>
  <c r="K945" i="46"/>
  <c r="J945" i="46"/>
  <c r="H945" i="46"/>
  <c r="G945" i="46"/>
  <c r="U944" i="46"/>
  <c r="T944" i="46"/>
  <c r="S944" i="46"/>
  <c r="R944" i="46"/>
  <c r="Q944" i="46"/>
  <c r="P944" i="46"/>
  <c r="O944" i="46"/>
  <c r="N944" i="46"/>
  <c r="L944" i="46" s="1"/>
  <c r="K944" i="46"/>
  <c r="J944" i="46"/>
  <c r="H944" i="46"/>
  <c r="G944" i="46"/>
  <c r="U943" i="46"/>
  <c r="T943" i="46"/>
  <c r="S943" i="46"/>
  <c r="R943" i="46"/>
  <c r="Q943" i="46"/>
  <c r="P943" i="46"/>
  <c r="O943" i="46"/>
  <c r="N943" i="46"/>
  <c r="L943" i="46" s="1"/>
  <c r="K943" i="46"/>
  <c r="J943" i="46"/>
  <c r="H943" i="46"/>
  <c r="G943" i="46"/>
  <c r="U942" i="46"/>
  <c r="T942" i="46"/>
  <c r="S942" i="46"/>
  <c r="R942" i="46"/>
  <c r="Q942" i="46"/>
  <c r="P942" i="46"/>
  <c r="O942" i="46"/>
  <c r="N942" i="46"/>
  <c r="L942" i="46" s="1"/>
  <c r="K942" i="46"/>
  <c r="J942" i="46"/>
  <c r="H942" i="46"/>
  <c r="G942" i="46"/>
  <c r="I942" i="46" s="1"/>
  <c r="U941" i="46"/>
  <c r="T941" i="46"/>
  <c r="S941" i="46"/>
  <c r="R941" i="46"/>
  <c r="Q941" i="46"/>
  <c r="P941" i="46"/>
  <c r="O941" i="46"/>
  <c r="N941" i="46"/>
  <c r="L941" i="46"/>
  <c r="K941" i="46"/>
  <c r="J941" i="46"/>
  <c r="H941" i="46"/>
  <c r="G941" i="46"/>
  <c r="I941" i="46" s="1"/>
  <c r="U940" i="46"/>
  <c r="T940" i="46"/>
  <c r="S940" i="46"/>
  <c r="R940" i="46"/>
  <c r="Q940" i="46"/>
  <c r="P940" i="46"/>
  <c r="O940" i="46"/>
  <c r="N940" i="46"/>
  <c r="L940" i="46" s="1"/>
  <c r="K940" i="46"/>
  <c r="J940" i="46"/>
  <c r="H940" i="46"/>
  <c r="G940" i="46"/>
  <c r="U939" i="46"/>
  <c r="T939" i="46"/>
  <c r="S939" i="46"/>
  <c r="R939" i="46"/>
  <c r="Q939" i="46"/>
  <c r="P939" i="46"/>
  <c r="O939" i="46"/>
  <c r="N939" i="46"/>
  <c r="L939" i="46" s="1"/>
  <c r="K939" i="46"/>
  <c r="J939" i="46"/>
  <c r="H939" i="46"/>
  <c r="G939" i="46"/>
  <c r="I939" i="46" s="1"/>
  <c r="U938" i="46"/>
  <c r="T938" i="46"/>
  <c r="S938" i="46"/>
  <c r="R938" i="46"/>
  <c r="Q938" i="46"/>
  <c r="P938" i="46"/>
  <c r="O938" i="46"/>
  <c r="N938" i="46"/>
  <c r="L938" i="46" s="1"/>
  <c r="K938" i="46"/>
  <c r="J938" i="46"/>
  <c r="H938" i="46"/>
  <c r="G938" i="46"/>
  <c r="U937" i="46"/>
  <c r="T937" i="46"/>
  <c r="S937" i="46"/>
  <c r="R937" i="46"/>
  <c r="Q937" i="46"/>
  <c r="P937" i="46"/>
  <c r="O937" i="46"/>
  <c r="N937" i="46"/>
  <c r="L937" i="46" s="1"/>
  <c r="K937" i="46"/>
  <c r="J937" i="46"/>
  <c r="H937" i="46"/>
  <c r="G937" i="46"/>
  <c r="U936" i="46"/>
  <c r="T936" i="46"/>
  <c r="S936" i="46"/>
  <c r="R936" i="46"/>
  <c r="Q936" i="46"/>
  <c r="P936" i="46"/>
  <c r="O936" i="46"/>
  <c r="N936" i="46"/>
  <c r="L936" i="46" s="1"/>
  <c r="K936" i="46"/>
  <c r="J936" i="46"/>
  <c r="H936" i="46"/>
  <c r="G936" i="46"/>
  <c r="U935" i="46"/>
  <c r="T935" i="46"/>
  <c r="S935" i="46"/>
  <c r="R935" i="46"/>
  <c r="Q935" i="46"/>
  <c r="P935" i="46"/>
  <c r="O935" i="46"/>
  <c r="N935" i="46"/>
  <c r="L935" i="46" s="1"/>
  <c r="K935" i="46"/>
  <c r="J935" i="46"/>
  <c r="H935" i="46"/>
  <c r="I935" i="46" s="1"/>
  <c r="G935" i="46"/>
  <c r="U934" i="46"/>
  <c r="T934" i="46"/>
  <c r="S934" i="46"/>
  <c r="R934" i="46"/>
  <c r="Q934" i="46"/>
  <c r="P934" i="46"/>
  <c r="O934" i="46"/>
  <c r="N934" i="46"/>
  <c r="L934" i="46" s="1"/>
  <c r="K934" i="46"/>
  <c r="J934" i="46"/>
  <c r="H934" i="46"/>
  <c r="I934" i="46" s="1"/>
  <c r="G934" i="46"/>
  <c r="U933" i="46"/>
  <c r="T933" i="46"/>
  <c r="S933" i="46"/>
  <c r="R933" i="46"/>
  <c r="Q933" i="46"/>
  <c r="P933" i="46"/>
  <c r="O933" i="46"/>
  <c r="N933" i="46"/>
  <c r="L933" i="46" s="1"/>
  <c r="K933" i="46"/>
  <c r="J933" i="46"/>
  <c r="H933" i="46"/>
  <c r="G933" i="46"/>
  <c r="U932" i="46"/>
  <c r="T932" i="46"/>
  <c r="S932" i="46"/>
  <c r="R932" i="46"/>
  <c r="Q932" i="46"/>
  <c r="P932" i="46"/>
  <c r="O932" i="46"/>
  <c r="N932" i="46"/>
  <c r="L932" i="46"/>
  <c r="K932" i="46"/>
  <c r="J932" i="46"/>
  <c r="H932" i="46"/>
  <c r="G932" i="46"/>
  <c r="U931" i="46"/>
  <c r="T931" i="46"/>
  <c r="S931" i="46"/>
  <c r="R931" i="46"/>
  <c r="Q931" i="46"/>
  <c r="P931" i="46"/>
  <c r="O931" i="46"/>
  <c r="N931" i="46"/>
  <c r="L931" i="46" s="1"/>
  <c r="K931" i="46"/>
  <c r="J931" i="46"/>
  <c r="H931" i="46"/>
  <c r="G931" i="46"/>
  <c r="I931" i="46" s="1"/>
  <c r="U930" i="46"/>
  <c r="T930" i="46"/>
  <c r="S930" i="46"/>
  <c r="R930" i="46"/>
  <c r="Q930" i="46"/>
  <c r="P930" i="46"/>
  <c r="O930" i="46"/>
  <c r="N930" i="46"/>
  <c r="L930" i="46" s="1"/>
  <c r="K930" i="46"/>
  <c r="J930" i="46"/>
  <c r="H930" i="46"/>
  <c r="G930" i="46"/>
  <c r="I930" i="46" s="1"/>
  <c r="U929" i="46"/>
  <c r="T929" i="46"/>
  <c r="S929" i="46"/>
  <c r="R929" i="46"/>
  <c r="Q929" i="46"/>
  <c r="P929" i="46"/>
  <c r="O929" i="46"/>
  <c r="N929" i="46"/>
  <c r="L929" i="46" s="1"/>
  <c r="K929" i="46"/>
  <c r="J929" i="46"/>
  <c r="H929" i="46"/>
  <c r="G929" i="46"/>
  <c r="U928" i="46"/>
  <c r="T928" i="46"/>
  <c r="S928" i="46"/>
  <c r="R928" i="46"/>
  <c r="Q928" i="46"/>
  <c r="P928" i="46"/>
  <c r="O928" i="46"/>
  <c r="N928" i="46"/>
  <c r="L928" i="46" s="1"/>
  <c r="K928" i="46"/>
  <c r="J928" i="46"/>
  <c r="H928" i="46"/>
  <c r="G928" i="46"/>
  <c r="I928" i="46" s="1"/>
  <c r="U927" i="46"/>
  <c r="T927" i="46"/>
  <c r="S927" i="46"/>
  <c r="R927" i="46"/>
  <c r="Q927" i="46"/>
  <c r="P927" i="46"/>
  <c r="O927" i="46"/>
  <c r="N927" i="46"/>
  <c r="L927" i="46" s="1"/>
  <c r="K927" i="46"/>
  <c r="J927" i="46"/>
  <c r="H927" i="46"/>
  <c r="G927" i="46"/>
  <c r="U926" i="46"/>
  <c r="T926" i="46"/>
  <c r="S926" i="46"/>
  <c r="R926" i="46"/>
  <c r="Q926" i="46"/>
  <c r="P926" i="46"/>
  <c r="O926" i="46"/>
  <c r="N926" i="46"/>
  <c r="L926" i="46" s="1"/>
  <c r="K926" i="46"/>
  <c r="J926" i="46"/>
  <c r="H926" i="46"/>
  <c r="G926" i="46"/>
  <c r="U925" i="46"/>
  <c r="T925" i="46"/>
  <c r="S925" i="46"/>
  <c r="R925" i="46"/>
  <c r="Q925" i="46"/>
  <c r="P925" i="46"/>
  <c r="O925" i="46"/>
  <c r="N925" i="46"/>
  <c r="L925" i="46"/>
  <c r="K925" i="46"/>
  <c r="J925" i="46"/>
  <c r="H925" i="46"/>
  <c r="G925" i="46"/>
  <c r="I925" i="46" s="1"/>
  <c r="U924" i="46"/>
  <c r="T924" i="46"/>
  <c r="S924" i="46"/>
  <c r="R924" i="46"/>
  <c r="Q924" i="46"/>
  <c r="P924" i="46"/>
  <c r="O924" i="46"/>
  <c r="N924" i="46"/>
  <c r="L924" i="46" s="1"/>
  <c r="K924" i="46"/>
  <c r="J924" i="46"/>
  <c r="H924" i="46"/>
  <c r="G924" i="46"/>
  <c r="I924" i="46" s="1"/>
  <c r="U923" i="46"/>
  <c r="T923" i="46"/>
  <c r="S923" i="46"/>
  <c r="R923" i="46"/>
  <c r="Q923" i="46"/>
  <c r="P923" i="46"/>
  <c r="O923" i="46"/>
  <c r="N923" i="46"/>
  <c r="L923" i="46"/>
  <c r="K923" i="46"/>
  <c r="J923" i="46"/>
  <c r="H923" i="46"/>
  <c r="G923" i="46"/>
  <c r="U922" i="46"/>
  <c r="T922" i="46"/>
  <c r="S922" i="46"/>
  <c r="R922" i="46"/>
  <c r="Q922" i="46"/>
  <c r="P922" i="46"/>
  <c r="O922" i="46"/>
  <c r="N922" i="46"/>
  <c r="L922" i="46" s="1"/>
  <c r="K922" i="46"/>
  <c r="J922" i="46"/>
  <c r="H922" i="46"/>
  <c r="G922" i="46"/>
  <c r="I922" i="46" s="1"/>
  <c r="U921" i="46"/>
  <c r="T921" i="46"/>
  <c r="S921" i="46"/>
  <c r="R921" i="46"/>
  <c r="Q921" i="46"/>
  <c r="P921" i="46"/>
  <c r="O921" i="46"/>
  <c r="N921" i="46"/>
  <c r="L921" i="46" s="1"/>
  <c r="K921" i="46"/>
  <c r="J921" i="46"/>
  <c r="H921" i="46"/>
  <c r="I921" i="46" s="1"/>
  <c r="G921" i="46"/>
  <c r="U920" i="46"/>
  <c r="T920" i="46"/>
  <c r="S920" i="46"/>
  <c r="R920" i="46"/>
  <c r="Q920" i="46"/>
  <c r="P920" i="46"/>
  <c r="O920" i="46"/>
  <c r="N920" i="46"/>
  <c r="L920" i="46"/>
  <c r="K920" i="46"/>
  <c r="J920" i="46"/>
  <c r="H920" i="46"/>
  <c r="G920" i="46"/>
  <c r="I920" i="46" s="1"/>
  <c r="U919" i="46"/>
  <c r="T919" i="46"/>
  <c r="S919" i="46"/>
  <c r="R919" i="46"/>
  <c r="Q919" i="46"/>
  <c r="P919" i="46"/>
  <c r="O919" i="46"/>
  <c r="N919" i="46"/>
  <c r="L919" i="46" s="1"/>
  <c r="K919" i="46"/>
  <c r="J919" i="46"/>
  <c r="H919" i="46"/>
  <c r="G919" i="46"/>
  <c r="U918" i="46"/>
  <c r="T918" i="46"/>
  <c r="S918" i="46"/>
  <c r="R918" i="46"/>
  <c r="Q918" i="46"/>
  <c r="P918" i="46"/>
  <c r="O918" i="46"/>
  <c r="N918" i="46"/>
  <c r="L918" i="46" s="1"/>
  <c r="K918" i="46"/>
  <c r="J918" i="46"/>
  <c r="H918" i="46"/>
  <c r="G918" i="46"/>
  <c r="U917" i="46"/>
  <c r="T917" i="46"/>
  <c r="S917" i="46"/>
  <c r="R917" i="46"/>
  <c r="Q917" i="46"/>
  <c r="P917" i="46"/>
  <c r="O917" i="46"/>
  <c r="N917" i="46"/>
  <c r="L917" i="46"/>
  <c r="K917" i="46"/>
  <c r="J917" i="46"/>
  <c r="H917" i="46"/>
  <c r="G917" i="46"/>
  <c r="I917" i="46" s="1"/>
  <c r="U916" i="46"/>
  <c r="T916" i="46"/>
  <c r="S916" i="46"/>
  <c r="R916" i="46"/>
  <c r="Q916" i="46"/>
  <c r="P916" i="46"/>
  <c r="O916" i="46"/>
  <c r="N916" i="46"/>
  <c r="L916" i="46"/>
  <c r="K916" i="46"/>
  <c r="J916" i="46"/>
  <c r="H916" i="46"/>
  <c r="G916" i="46"/>
  <c r="U915" i="46"/>
  <c r="T915" i="46"/>
  <c r="S915" i="46"/>
  <c r="R915" i="46"/>
  <c r="Q915" i="46"/>
  <c r="P915" i="46"/>
  <c r="O915" i="46"/>
  <c r="N915" i="46"/>
  <c r="L915" i="46" s="1"/>
  <c r="K915" i="46"/>
  <c r="J915" i="46"/>
  <c r="H915" i="46"/>
  <c r="G915" i="46"/>
  <c r="I915" i="46" s="1"/>
  <c r="U914" i="46"/>
  <c r="T914" i="46"/>
  <c r="S914" i="46"/>
  <c r="R914" i="46"/>
  <c r="Q914" i="46"/>
  <c r="P914" i="46"/>
  <c r="O914" i="46"/>
  <c r="N914" i="46"/>
  <c r="L914" i="46" s="1"/>
  <c r="K914" i="46"/>
  <c r="J914" i="46"/>
  <c r="H914" i="46"/>
  <c r="G914" i="46"/>
  <c r="U913" i="46"/>
  <c r="T913" i="46"/>
  <c r="S913" i="46"/>
  <c r="R913" i="46"/>
  <c r="Q913" i="46"/>
  <c r="P913" i="46"/>
  <c r="O913" i="46"/>
  <c r="N913" i="46"/>
  <c r="L913" i="46" s="1"/>
  <c r="K913" i="46"/>
  <c r="J913" i="46"/>
  <c r="H913" i="46"/>
  <c r="G913" i="46"/>
  <c r="I913" i="46" s="1"/>
  <c r="U912" i="46"/>
  <c r="T912" i="46"/>
  <c r="S912" i="46"/>
  <c r="R912" i="46"/>
  <c r="Q912" i="46"/>
  <c r="P912" i="46"/>
  <c r="O912" i="46"/>
  <c r="N912" i="46"/>
  <c r="L912" i="46" s="1"/>
  <c r="K912" i="46"/>
  <c r="J912" i="46"/>
  <c r="H912" i="46"/>
  <c r="I912" i="46" s="1"/>
  <c r="G912" i="46"/>
  <c r="U911" i="46"/>
  <c r="T911" i="46"/>
  <c r="S911" i="46"/>
  <c r="R911" i="46"/>
  <c r="Q911" i="46"/>
  <c r="P911" i="46"/>
  <c r="O911" i="46"/>
  <c r="N911" i="46"/>
  <c r="L911" i="46" s="1"/>
  <c r="K911" i="46"/>
  <c r="J911" i="46"/>
  <c r="H911" i="46"/>
  <c r="G911" i="46"/>
  <c r="I911" i="46" s="1"/>
  <c r="U910" i="46"/>
  <c r="T910" i="46"/>
  <c r="S910" i="46"/>
  <c r="R910" i="46"/>
  <c r="Q910" i="46"/>
  <c r="P910" i="46"/>
  <c r="O910" i="46"/>
  <c r="N910" i="46"/>
  <c r="L910" i="46" s="1"/>
  <c r="K910" i="46"/>
  <c r="J910" i="46"/>
  <c r="H910" i="46"/>
  <c r="G910" i="46"/>
  <c r="U909" i="46"/>
  <c r="T909" i="46"/>
  <c r="S909" i="46"/>
  <c r="R909" i="46"/>
  <c r="Q909" i="46"/>
  <c r="P909" i="46"/>
  <c r="O909" i="46"/>
  <c r="N909" i="46"/>
  <c r="L909" i="46" s="1"/>
  <c r="K909" i="46"/>
  <c r="J909" i="46"/>
  <c r="H909" i="46"/>
  <c r="G909" i="46"/>
  <c r="U908" i="46"/>
  <c r="T908" i="46"/>
  <c r="S908" i="46"/>
  <c r="R908" i="46"/>
  <c r="Q908" i="46"/>
  <c r="P908" i="46"/>
  <c r="O908" i="46"/>
  <c r="N908" i="46"/>
  <c r="L908" i="46" s="1"/>
  <c r="K908" i="46"/>
  <c r="J908" i="46"/>
  <c r="H908" i="46"/>
  <c r="G908" i="46"/>
  <c r="U907" i="46"/>
  <c r="T907" i="46"/>
  <c r="S907" i="46"/>
  <c r="R907" i="46"/>
  <c r="Q907" i="46"/>
  <c r="P907" i="46"/>
  <c r="O907" i="46"/>
  <c r="N907" i="46"/>
  <c r="L907" i="46" s="1"/>
  <c r="K907" i="46"/>
  <c r="J907" i="46"/>
  <c r="H907" i="46"/>
  <c r="I907" i="46" s="1"/>
  <c r="G907" i="46"/>
  <c r="U906" i="46"/>
  <c r="T906" i="46"/>
  <c r="S906" i="46"/>
  <c r="R906" i="46"/>
  <c r="Q906" i="46"/>
  <c r="P906" i="46"/>
  <c r="O906" i="46"/>
  <c r="N906" i="46"/>
  <c r="L906" i="46" s="1"/>
  <c r="K906" i="46"/>
  <c r="J906" i="46"/>
  <c r="H906" i="46"/>
  <c r="G906" i="46"/>
  <c r="U905" i="46"/>
  <c r="T905" i="46"/>
  <c r="S905" i="46"/>
  <c r="R905" i="46"/>
  <c r="Q905" i="46"/>
  <c r="P905" i="46"/>
  <c r="O905" i="46"/>
  <c r="N905" i="46"/>
  <c r="L905" i="46" s="1"/>
  <c r="K905" i="46"/>
  <c r="J905" i="46"/>
  <c r="H905" i="46"/>
  <c r="G905" i="46"/>
  <c r="U904" i="46"/>
  <c r="T904" i="46"/>
  <c r="S904" i="46"/>
  <c r="R904" i="46"/>
  <c r="Q904" i="46"/>
  <c r="P904" i="46"/>
  <c r="O904" i="46"/>
  <c r="N904" i="46"/>
  <c r="L904" i="46"/>
  <c r="K904" i="46"/>
  <c r="J904" i="46"/>
  <c r="H904" i="46"/>
  <c r="G904" i="46"/>
  <c r="I904" i="46" s="1"/>
  <c r="U903" i="46"/>
  <c r="T903" i="46"/>
  <c r="S903" i="46"/>
  <c r="R903" i="46"/>
  <c r="Q903" i="46"/>
  <c r="P903" i="46"/>
  <c r="O903" i="46"/>
  <c r="N903" i="46"/>
  <c r="L903" i="46" s="1"/>
  <c r="K903" i="46"/>
  <c r="J903" i="46"/>
  <c r="H903" i="46"/>
  <c r="G903" i="46"/>
  <c r="I903" i="46" s="1"/>
  <c r="U902" i="46"/>
  <c r="T902" i="46"/>
  <c r="S902" i="46"/>
  <c r="R902" i="46"/>
  <c r="Q902" i="46"/>
  <c r="P902" i="46"/>
  <c r="O902" i="46"/>
  <c r="N902" i="46"/>
  <c r="L902" i="46" s="1"/>
  <c r="K902" i="46"/>
  <c r="J902" i="46"/>
  <c r="H902" i="46"/>
  <c r="G902" i="46"/>
  <c r="I902" i="46" s="1"/>
  <c r="U901" i="46"/>
  <c r="T901" i="46"/>
  <c r="S901" i="46"/>
  <c r="R901" i="46"/>
  <c r="Q901" i="46"/>
  <c r="P901" i="46"/>
  <c r="O901" i="46"/>
  <c r="N901" i="46"/>
  <c r="L901" i="46"/>
  <c r="K901" i="46"/>
  <c r="J901" i="46"/>
  <c r="H901" i="46"/>
  <c r="G901" i="46"/>
  <c r="U900" i="46"/>
  <c r="T900" i="46"/>
  <c r="S900" i="46"/>
  <c r="R900" i="46"/>
  <c r="Q900" i="46"/>
  <c r="P900" i="46"/>
  <c r="O900" i="46"/>
  <c r="N900" i="46"/>
  <c r="L900" i="46" s="1"/>
  <c r="K900" i="46"/>
  <c r="J900" i="46"/>
  <c r="H900" i="46"/>
  <c r="G900" i="46"/>
  <c r="U899" i="46"/>
  <c r="T899" i="46"/>
  <c r="S899" i="46"/>
  <c r="R899" i="46"/>
  <c r="Q899" i="46"/>
  <c r="P899" i="46"/>
  <c r="O899" i="46"/>
  <c r="N899" i="46"/>
  <c r="L899" i="46"/>
  <c r="K899" i="46"/>
  <c r="J899" i="46"/>
  <c r="H899" i="46"/>
  <c r="G899" i="46"/>
  <c r="U898" i="46"/>
  <c r="T898" i="46"/>
  <c r="S898" i="46"/>
  <c r="R898" i="46"/>
  <c r="Q898" i="46"/>
  <c r="P898" i="46"/>
  <c r="O898" i="46"/>
  <c r="N898" i="46"/>
  <c r="L898" i="46" s="1"/>
  <c r="K898" i="46"/>
  <c r="J898" i="46"/>
  <c r="H898" i="46"/>
  <c r="G898" i="46"/>
  <c r="U897" i="46"/>
  <c r="T897" i="46"/>
  <c r="S897" i="46"/>
  <c r="R897" i="46"/>
  <c r="Q897" i="46"/>
  <c r="P897" i="46"/>
  <c r="O897" i="46"/>
  <c r="N897" i="46"/>
  <c r="L897" i="46" s="1"/>
  <c r="K897" i="46"/>
  <c r="J897" i="46"/>
  <c r="H897" i="46"/>
  <c r="G897" i="46"/>
  <c r="U896" i="46"/>
  <c r="T896" i="46"/>
  <c r="S896" i="46"/>
  <c r="R896" i="46"/>
  <c r="Q896" i="46"/>
  <c r="P896" i="46"/>
  <c r="O896" i="46"/>
  <c r="N896" i="46"/>
  <c r="L896" i="46" s="1"/>
  <c r="K896" i="46"/>
  <c r="J896" i="46"/>
  <c r="H896" i="46"/>
  <c r="G896" i="46"/>
  <c r="I896" i="46" s="1"/>
  <c r="U895" i="46"/>
  <c r="T895" i="46"/>
  <c r="S895" i="46"/>
  <c r="R895" i="46"/>
  <c r="Q895" i="46"/>
  <c r="P895" i="46"/>
  <c r="O895" i="46"/>
  <c r="N895" i="46"/>
  <c r="L895" i="46" s="1"/>
  <c r="K895" i="46"/>
  <c r="J895" i="46"/>
  <c r="H895" i="46"/>
  <c r="G895" i="46"/>
  <c r="U894" i="46"/>
  <c r="T894" i="46"/>
  <c r="S894" i="46"/>
  <c r="R894" i="46"/>
  <c r="Q894" i="46"/>
  <c r="P894" i="46"/>
  <c r="O894" i="46"/>
  <c r="N894" i="46"/>
  <c r="L894" i="46" s="1"/>
  <c r="K894" i="46"/>
  <c r="J894" i="46"/>
  <c r="H894" i="46"/>
  <c r="G894" i="46"/>
  <c r="U893" i="46"/>
  <c r="T893" i="46"/>
  <c r="S893" i="46"/>
  <c r="R893" i="46"/>
  <c r="Q893" i="46"/>
  <c r="P893" i="46"/>
  <c r="O893" i="46"/>
  <c r="N893" i="46"/>
  <c r="L893" i="46" s="1"/>
  <c r="K893" i="46"/>
  <c r="J893" i="46"/>
  <c r="H893" i="46"/>
  <c r="I893" i="46" s="1"/>
  <c r="G893" i="46"/>
  <c r="U892" i="46"/>
  <c r="T892" i="46"/>
  <c r="S892" i="46"/>
  <c r="R892" i="46"/>
  <c r="Q892" i="46"/>
  <c r="P892" i="46"/>
  <c r="O892" i="46"/>
  <c r="N892" i="46"/>
  <c r="L892" i="46" s="1"/>
  <c r="K892" i="46"/>
  <c r="J892" i="46"/>
  <c r="H892" i="46"/>
  <c r="G892" i="46"/>
  <c r="U891" i="46"/>
  <c r="T891" i="46"/>
  <c r="S891" i="46"/>
  <c r="R891" i="46"/>
  <c r="Q891" i="46"/>
  <c r="P891" i="46"/>
  <c r="O891" i="46"/>
  <c r="N891" i="46"/>
  <c r="L891" i="46" s="1"/>
  <c r="K891" i="46"/>
  <c r="J891" i="46"/>
  <c r="H891" i="46"/>
  <c r="G891" i="46"/>
  <c r="U890" i="46"/>
  <c r="T890" i="46"/>
  <c r="S890" i="46"/>
  <c r="R890" i="46"/>
  <c r="Q890" i="46"/>
  <c r="P890" i="46"/>
  <c r="O890" i="46"/>
  <c r="N890" i="46"/>
  <c r="L890" i="46" s="1"/>
  <c r="K890" i="46"/>
  <c r="J890" i="46"/>
  <c r="H890" i="46"/>
  <c r="I890" i="46" s="1"/>
  <c r="G890" i="46"/>
  <c r="U889" i="46"/>
  <c r="T889" i="46"/>
  <c r="S889" i="46"/>
  <c r="R889" i="46"/>
  <c r="Q889" i="46"/>
  <c r="P889" i="46"/>
  <c r="O889" i="46"/>
  <c r="N889" i="46"/>
  <c r="L889" i="46" s="1"/>
  <c r="K889" i="46"/>
  <c r="J889" i="46"/>
  <c r="H889" i="46"/>
  <c r="G889" i="46"/>
  <c r="I889" i="46" s="1"/>
  <c r="U888" i="46"/>
  <c r="T888" i="46"/>
  <c r="S888" i="46"/>
  <c r="R888" i="46"/>
  <c r="Q888" i="46"/>
  <c r="P888" i="46"/>
  <c r="O888" i="46"/>
  <c r="N888" i="46"/>
  <c r="L888" i="46" s="1"/>
  <c r="K888" i="46"/>
  <c r="J888" i="46"/>
  <c r="H888" i="46"/>
  <c r="G888" i="46"/>
  <c r="U887" i="46"/>
  <c r="T887" i="46"/>
  <c r="S887" i="46"/>
  <c r="R887" i="46"/>
  <c r="Q887" i="46"/>
  <c r="P887" i="46"/>
  <c r="O887" i="46"/>
  <c r="N887" i="46"/>
  <c r="L887" i="46" s="1"/>
  <c r="K887" i="46"/>
  <c r="J887" i="46"/>
  <c r="H887" i="46"/>
  <c r="G887" i="46"/>
  <c r="I887" i="46" s="1"/>
  <c r="U886" i="46"/>
  <c r="T886" i="46"/>
  <c r="S886" i="46"/>
  <c r="R886" i="46"/>
  <c r="Q886" i="46"/>
  <c r="P886" i="46"/>
  <c r="O886" i="46"/>
  <c r="N886" i="46"/>
  <c r="L886" i="46" s="1"/>
  <c r="K886" i="46"/>
  <c r="J886" i="46"/>
  <c r="H886" i="46"/>
  <c r="G886" i="46"/>
  <c r="U885" i="46"/>
  <c r="T885" i="46"/>
  <c r="S885" i="46"/>
  <c r="R885" i="46"/>
  <c r="Q885" i="46"/>
  <c r="P885" i="46"/>
  <c r="O885" i="46"/>
  <c r="N885" i="46"/>
  <c r="L885" i="46"/>
  <c r="K885" i="46"/>
  <c r="J885" i="46"/>
  <c r="H885" i="46"/>
  <c r="G885" i="46"/>
  <c r="I885" i="46" s="1"/>
  <c r="U884" i="46"/>
  <c r="T884" i="46"/>
  <c r="S884" i="46"/>
  <c r="R884" i="46"/>
  <c r="Q884" i="46"/>
  <c r="P884" i="46"/>
  <c r="O884" i="46"/>
  <c r="N884" i="46"/>
  <c r="L884" i="46" s="1"/>
  <c r="K884" i="46"/>
  <c r="J884" i="46"/>
  <c r="H884" i="46"/>
  <c r="G884" i="46"/>
  <c r="I884" i="46" s="1"/>
  <c r="U883" i="46"/>
  <c r="T883" i="46"/>
  <c r="S883" i="46"/>
  <c r="R883" i="46"/>
  <c r="Q883" i="46"/>
  <c r="P883" i="46"/>
  <c r="O883" i="46"/>
  <c r="N883" i="46"/>
  <c r="L883" i="46" s="1"/>
  <c r="K883" i="46"/>
  <c r="J883" i="46"/>
  <c r="H883" i="46"/>
  <c r="G883" i="46"/>
  <c r="I883" i="46" s="1"/>
  <c r="U882" i="46"/>
  <c r="T882" i="46"/>
  <c r="S882" i="46"/>
  <c r="R882" i="46"/>
  <c r="Q882" i="46"/>
  <c r="P882" i="46"/>
  <c r="O882" i="46"/>
  <c r="N882" i="46"/>
  <c r="L882" i="46"/>
  <c r="K882" i="46"/>
  <c r="J882" i="46"/>
  <c r="H882" i="46"/>
  <c r="G882" i="46"/>
  <c r="I882" i="46" s="1"/>
  <c r="U881" i="46"/>
  <c r="T881" i="46"/>
  <c r="S881" i="46"/>
  <c r="R881" i="46"/>
  <c r="Q881" i="46"/>
  <c r="P881" i="46"/>
  <c r="O881" i="46"/>
  <c r="N881" i="46"/>
  <c r="L881" i="46" s="1"/>
  <c r="K881" i="46"/>
  <c r="J881" i="46"/>
  <c r="H881" i="46"/>
  <c r="G881" i="46"/>
  <c r="I881" i="46" s="1"/>
  <c r="U880" i="46"/>
  <c r="T880" i="46"/>
  <c r="S880" i="46"/>
  <c r="R880" i="46"/>
  <c r="Q880" i="46"/>
  <c r="P880" i="46"/>
  <c r="O880" i="46"/>
  <c r="N880" i="46"/>
  <c r="L880" i="46" s="1"/>
  <c r="K880" i="46"/>
  <c r="J880" i="46"/>
  <c r="H880" i="46"/>
  <c r="G880" i="46"/>
  <c r="U879" i="46"/>
  <c r="T879" i="46"/>
  <c r="S879" i="46"/>
  <c r="R879" i="46"/>
  <c r="Q879" i="46"/>
  <c r="P879" i="46"/>
  <c r="O879" i="46"/>
  <c r="N879" i="46"/>
  <c r="L879" i="46"/>
  <c r="K879" i="46"/>
  <c r="J879" i="46"/>
  <c r="H879" i="46"/>
  <c r="G879" i="46"/>
  <c r="U878" i="46"/>
  <c r="T878" i="46"/>
  <c r="S878" i="46"/>
  <c r="R878" i="46"/>
  <c r="Q878" i="46"/>
  <c r="P878" i="46"/>
  <c r="O878" i="46"/>
  <c r="N878" i="46"/>
  <c r="L878" i="46" s="1"/>
  <c r="K878" i="46"/>
  <c r="J878" i="46"/>
  <c r="H878" i="46"/>
  <c r="G878" i="46"/>
  <c r="U877" i="46"/>
  <c r="T877" i="46"/>
  <c r="S877" i="46"/>
  <c r="R877" i="46"/>
  <c r="Q877" i="46"/>
  <c r="P877" i="46"/>
  <c r="O877" i="46"/>
  <c r="N877" i="46"/>
  <c r="L877" i="46" s="1"/>
  <c r="K877" i="46"/>
  <c r="J877" i="46"/>
  <c r="H877" i="46"/>
  <c r="G877" i="46"/>
  <c r="U876" i="46"/>
  <c r="T876" i="46"/>
  <c r="S876" i="46"/>
  <c r="R876" i="46"/>
  <c r="Q876" i="46"/>
  <c r="P876" i="46"/>
  <c r="O876" i="46"/>
  <c r="N876" i="46"/>
  <c r="L876" i="46" s="1"/>
  <c r="K876" i="46"/>
  <c r="J876" i="46"/>
  <c r="H876" i="46"/>
  <c r="G876" i="46"/>
  <c r="I876" i="46" s="1"/>
  <c r="U875" i="46"/>
  <c r="T875" i="46"/>
  <c r="S875" i="46"/>
  <c r="R875" i="46"/>
  <c r="Q875" i="46"/>
  <c r="P875" i="46"/>
  <c r="O875" i="46"/>
  <c r="N875" i="46"/>
  <c r="L875" i="46"/>
  <c r="K875" i="46"/>
  <c r="J875" i="46"/>
  <c r="H875" i="46"/>
  <c r="G875" i="46"/>
  <c r="I875" i="46" s="1"/>
  <c r="U874" i="46"/>
  <c r="T874" i="46"/>
  <c r="S874" i="46"/>
  <c r="R874" i="46"/>
  <c r="Q874" i="46"/>
  <c r="P874" i="46"/>
  <c r="O874" i="46"/>
  <c r="N874" i="46"/>
  <c r="L874" i="46" s="1"/>
  <c r="K874" i="46"/>
  <c r="J874" i="46"/>
  <c r="H874" i="46"/>
  <c r="G874" i="46"/>
  <c r="I874" i="46" s="1"/>
  <c r="U873" i="46"/>
  <c r="T873" i="46"/>
  <c r="S873" i="46"/>
  <c r="R873" i="46"/>
  <c r="Q873" i="46"/>
  <c r="P873" i="46"/>
  <c r="O873" i="46"/>
  <c r="N873" i="46"/>
  <c r="L873" i="46" s="1"/>
  <c r="K873" i="46"/>
  <c r="J873" i="46"/>
  <c r="H873" i="46"/>
  <c r="G873" i="46"/>
  <c r="U872" i="46"/>
  <c r="T872" i="46"/>
  <c r="S872" i="46"/>
  <c r="R872" i="46"/>
  <c r="Q872" i="46"/>
  <c r="P872" i="46"/>
  <c r="O872" i="46"/>
  <c r="N872" i="46"/>
  <c r="L872" i="46" s="1"/>
  <c r="K872" i="46"/>
  <c r="J872" i="46"/>
  <c r="H872" i="46"/>
  <c r="I872" i="46" s="1"/>
  <c r="G872" i="46"/>
  <c r="U871" i="46"/>
  <c r="T871" i="46"/>
  <c r="S871" i="46"/>
  <c r="R871" i="46"/>
  <c r="Q871" i="46"/>
  <c r="P871" i="46"/>
  <c r="O871" i="46"/>
  <c r="N871" i="46"/>
  <c r="L871" i="46" s="1"/>
  <c r="K871" i="46"/>
  <c r="J871" i="46"/>
  <c r="H871" i="46"/>
  <c r="G871" i="46"/>
  <c r="I871" i="46" s="1"/>
  <c r="U870" i="46"/>
  <c r="T870" i="46"/>
  <c r="S870" i="46"/>
  <c r="R870" i="46"/>
  <c r="Q870" i="46"/>
  <c r="P870" i="46"/>
  <c r="O870" i="46"/>
  <c r="N870" i="46"/>
  <c r="L870" i="46" s="1"/>
  <c r="K870" i="46"/>
  <c r="J870" i="46"/>
  <c r="H870" i="46"/>
  <c r="G870" i="46"/>
  <c r="I870" i="46" s="1"/>
  <c r="U869" i="46"/>
  <c r="T869" i="46"/>
  <c r="S869" i="46"/>
  <c r="R869" i="46"/>
  <c r="Q869" i="46"/>
  <c r="P869" i="46"/>
  <c r="O869" i="46"/>
  <c r="N869" i="46"/>
  <c r="L869" i="46" s="1"/>
  <c r="K869" i="46"/>
  <c r="J869" i="46"/>
  <c r="H869" i="46"/>
  <c r="G869" i="46"/>
  <c r="U868" i="46"/>
  <c r="T868" i="46"/>
  <c r="S868" i="46"/>
  <c r="R868" i="46"/>
  <c r="Q868" i="46"/>
  <c r="P868" i="46"/>
  <c r="O868" i="46"/>
  <c r="N868" i="46"/>
  <c r="L868" i="46" s="1"/>
  <c r="K868" i="46"/>
  <c r="J868" i="46"/>
  <c r="H868" i="46"/>
  <c r="G868" i="46"/>
  <c r="U867" i="46"/>
  <c r="T867" i="46"/>
  <c r="S867" i="46"/>
  <c r="R867" i="46"/>
  <c r="Q867" i="46"/>
  <c r="P867" i="46"/>
  <c r="O867" i="46"/>
  <c r="N867" i="46"/>
  <c r="L867" i="46" s="1"/>
  <c r="K867" i="46"/>
  <c r="J867" i="46"/>
  <c r="H867" i="46"/>
  <c r="G867" i="46"/>
  <c r="I867" i="46"/>
  <c r="U866" i="46"/>
  <c r="T866" i="46"/>
  <c r="S866" i="46"/>
  <c r="R866" i="46"/>
  <c r="Q866" i="46"/>
  <c r="P866" i="46"/>
  <c r="O866" i="46"/>
  <c r="N866" i="46"/>
  <c r="L866" i="46" s="1"/>
  <c r="K866" i="46"/>
  <c r="J866" i="46"/>
  <c r="H866" i="46"/>
  <c r="G866" i="46"/>
  <c r="U865" i="46"/>
  <c r="T865" i="46"/>
  <c r="S865" i="46"/>
  <c r="R865" i="46"/>
  <c r="Q865" i="46"/>
  <c r="P865" i="46"/>
  <c r="O865" i="46"/>
  <c r="N865" i="46"/>
  <c r="L865" i="46" s="1"/>
  <c r="K865" i="46"/>
  <c r="J865" i="46"/>
  <c r="H865" i="46"/>
  <c r="G865" i="46"/>
  <c r="I865" i="46" s="1"/>
  <c r="U864" i="46"/>
  <c r="T864" i="46"/>
  <c r="S864" i="46"/>
  <c r="R864" i="46"/>
  <c r="Q864" i="46"/>
  <c r="P864" i="46"/>
  <c r="O864" i="46"/>
  <c r="N864" i="46"/>
  <c r="L864" i="46" s="1"/>
  <c r="K864" i="46"/>
  <c r="J864" i="46"/>
  <c r="H864" i="46"/>
  <c r="G864" i="46"/>
  <c r="U863" i="46"/>
  <c r="T863" i="46"/>
  <c r="S863" i="46"/>
  <c r="R863" i="46"/>
  <c r="Q863" i="46"/>
  <c r="P863" i="46"/>
  <c r="O863" i="46"/>
  <c r="N863" i="46"/>
  <c r="L863" i="46" s="1"/>
  <c r="K863" i="46"/>
  <c r="J863" i="46"/>
  <c r="H863" i="46"/>
  <c r="G863" i="46"/>
  <c r="U862" i="46"/>
  <c r="T862" i="46"/>
  <c r="S862" i="46"/>
  <c r="R862" i="46"/>
  <c r="Q862" i="46"/>
  <c r="P862" i="46"/>
  <c r="O862" i="46"/>
  <c r="N862" i="46"/>
  <c r="L862" i="46" s="1"/>
  <c r="K862" i="46"/>
  <c r="J862" i="46"/>
  <c r="H862" i="46"/>
  <c r="G862" i="46"/>
  <c r="U861" i="46"/>
  <c r="T861" i="46"/>
  <c r="S861" i="46"/>
  <c r="R861" i="46"/>
  <c r="Q861" i="46"/>
  <c r="P861" i="46"/>
  <c r="O861" i="46"/>
  <c r="N861" i="46"/>
  <c r="L861" i="46"/>
  <c r="K861" i="46"/>
  <c r="J861" i="46"/>
  <c r="H861" i="46"/>
  <c r="G861" i="46"/>
  <c r="I861" i="46" s="1"/>
  <c r="U860" i="46"/>
  <c r="T860" i="46"/>
  <c r="S860" i="46"/>
  <c r="R860" i="46"/>
  <c r="Q860" i="46"/>
  <c r="P860" i="46"/>
  <c r="O860" i="46"/>
  <c r="N860" i="46"/>
  <c r="L860" i="46" s="1"/>
  <c r="K860" i="46"/>
  <c r="J860" i="46"/>
  <c r="H860" i="46"/>
  <c r="G860" i="46"/>
  <c r="I860" i="46" s="1"/>
  <c r="U859" i="46"/>
  <c r="T859" i="46"/>
  <c r="S859" i="46"/>
  <c r="R859" i="46"/>
  <c r="Q859" i="46"/>
  <c r="P859" i="46"/>
  <c r="O859" i="46"/>
  <c r="N859" i="46"/>
  <c r="L859" i="46" s="1"/>
  <c r="K859" i="46"/>
  <c r="J859" i="46"/>
  <c r="H859" i="46"/>
  <c r="G859" i="46"/>
  <c r="U858" i="46"/>
  <c r="T858" i="46"/>
  <c r="S858" i="46"/>
  <c r="R858" i="46"/>
  <c r="Q858" i="46"/>
  <c r="P858" i="46"/>
  <c r="O858" i="46"/>
  <c r="N858" i="46"/>
  <c r="L858" i="46" s="1"/>
  <c r="K858" i="46"/>
  <c r="J858" i="46"/>
  <c r="H858" i="46"/>
  <c r="G858" i="46"/>
  <c r="U857" i="46"/>
  <c r="T857" i="46"/>
  <c r="S857" i="46"/>
  <c r="R857" i="46"/>
  <c r="Q857" i="46"/>
  <c r="P857" i="46"/>
  <c r="O857" i="46"/>
  <c r="N857" i="46"/>
  <c r="L857" i="46" s="1"/>
  <c r="K857" i="46"/>
  <c r="J857" i="46"/>
  <c r="H857" i="46"/>
  <c r="G857" i="46"/>
  <c r="U856" i="46"/>
  <c r="T856" i="46"/>
  <c r="S856" i="46"/>
  <c r="R856" i="46"/>
  <c r="Q856" i="46"/>
  <c r="P856" i="46"/>
  <c r="O856" i="46"/>
  <c r="N856" i="46"/>
  <c r="L856" i="46" s="1"/>
  <c r="K856" i="46"/>
  <c r="J856" i="46"/>
  <c r="H856" i="46"/>
  <c r="G856" i="46"/>
  <c r="U855" i="46"/>
  <c r="T855" i="46"/>
  <c r="S855" i="46"/>
  <c r="R855" i="46"/>
  <c r="Q855" i="46"/>
  <c r="P855" i="46"/>
  <c r="O855" i="46"/>
  <c r="N855" i="46"/>
  <c r="L855" i="46" s="1"/>
  <c r="K855" i="46"/>
  <c r="J855" i="46"/>
  <c r="H855" i="46"/>
  <c r="G855" i="46"/>
  <c r="U854" i="46"/>
  <c r="T854" i="46"/>
  <c r="S854" i="46"/>
  <c r="R854" i="46"/>
  <c r="Q854" i="46"/>
  <c r="P854" i="46"/>
  <c r="O854" i="46"/>
  <c r="N854" i="46"/>
  <c r="L854" i="46" s="1"/>
  <c r="K854" i="46"/>
  <c r="J854" i="46"/>
  <c r="H854" i="46"/>
  <c r="G854" i="46"/>
  <c r="U853" i="46"/>
  <c r="T853" i="46"/>
  <c r="S853" i="46"/>
  <c r="R853" i="46"/>
  <c r="Q853" i="46"/>
  <c r="P853" i="46"/>
  <c r="O853" i="46"/>
  <c r="N853" i="46"/>
  <c r="L853" i="46"/>
  <c r="K853" i="46"/>
  <c r="J853" i="46"/>
  <c r="H853" i="46"/>
  <c r="G853" i="46"/>
  <c r="U852" i="46"/>
  <c r="T852" i="46"/>
  <c r="S852" i="46"/>
  <c r="R852" i="46"/>
  <c r="Q852" i="46"/>
  <c r="P852" i="46"/>
  <c r="O852" i="46"/>
  <c r="N852" i="46"/>
  <c r="L852" i="46" s="1"/>
  <c r="K852" i="46"/>
  <c r="J852" i="46"/>
  <c r="H852" i="46"/>
  <c r="G852" i="46"/>
  <c r="U851" i="46"/>
  <c r="T851" i="46"/>
  <c r="S851" i="46"/>
  <c r="R851" i="46"/>
  <c r="Q851" i="46"/>
  <c r="P851" i="46"/>
  <c r="O851" i="46"/>
  <c r="N851" i="46"/>
  <c r="L851" i="46" s="1"/>
  <c r="K851" i="46"/>
  <c r="J851" i="46"/>
  <c r="H851" i="46"/>
  <c r="G851" i="46"/>
  <c r="I851" i="46" s="1"/>
  <c r="U850" i="46"/>
  <c r="T850" i="46"/>
  <c r="S850" i="46"/>
  <c r="R850" i="46"/>
  <c r="Q850" i="46"/>
  <c r="P850" i="46"/>
  <c r="O850" i="46"/>
  <c r="N850" i="46"/>
  <c r="L850" i="46" s="1"/>
  <c r="K850" i="46"/>
  <c r="J850" i="46"/>
  <c r="H850" i="46"/>
  <c r="G850" i="46"/>
  <c r="I850" i="46" s="1"/>
  <c r="U849" i="46"/>
  <c r="T849" i="46"/>
  <c r="S849" i="46"/>
  <c r="R849" i="46"/>
  <c r="Q849" i="46"/>
  <c r="P849" i="46"/>
  <c r="O849" i="46"/>
  <c r="N849" i="46"/>
  <c r="L849" i="46" s="1"/>
  <c r="K849" i="46"/>
  <c r="J849" i="46"/>
  <c r="H849" i="46"/>
  <c r="G849" i="46"/>
  <c r="U848" i="46"/>
  <c r="T848" i="46"/>
  <c r="S848" i="46"/>
  <c r="R848" i="46"/>
  <c r="Q848" i="46"/>
  <c r="P848" i="46"/>
  <c r="O848" i="46"/>
  <c r="N848" i="46"/>
  <c r="L848" i="46" s="1"/>
  <c r="K848" i="46"/>
  <c r="J848" i="46"/>
  <c r="H848" i="46"/>
  <c r="G848" i="46"/>
  <c r="U847" i="46"/>
  <c r="T847" i="46"/>
  <c r="S847" i="46"/>
  <c r="R847" i="46"/>
  <c r="Q847" i="46"/>
  <c r="P847" i="46"/>
  <c r="O847" i="46"/>
  <c r="N847" i="46"/>
  <c r="L847" i="46" s="1"/>
  <c r="K847" i="46"/>
  <c r="J847" i="46"/>
  <c r="H847" i="46"/>
  <c r="G847" i="46"/>
  <c r="U846" i="46"/>
  <c r="T846" i="46"/>
  <c r="S846" i="46"/>
  <c r="R846" i="46"/>
  <c r="Q846" i="46"/>
  <c r="P846" i="46"/>
  <c r="O846" i="46"/>
  <c r="N846" i="46"/>
  <c r="L846" i="46" s="1"/>
  <c r="K846" i="46"/>
  <c r="J846" i="46"/>
  <c r="H846" i="46"/>
  <c r="G846" i="46"/>
  <c r="I846" i="46"/>
  <c r="U845" i="46"/>
  <c r="T845" i="46"/>
  <c r="S845" i="46"/>
  <c r="R845" i="46"/>
  <c r="Q845" i="46"/>
  <c r="P845" i="46"/>
  <c r="O845" i="46"/>
  <c r="N845" i="46"/>
  <c r="L845" i="46" s="1"/>
  <c r="K845" i="46"/>
  <c r="J845" i="46"/>
  <c r="H845" i="46"/>
  <c r="G845" i="46"/>
  <c r="I845" i="46" s="1"/>
  <c r="U844" i="46"/>
  <c r="T844" i="46"/>
  <c r="S844" i="46"/>
  <c r="R844" i="46"/>
  <c r="Q844" i="46"/>
  <c r="P844" i="46"/>
  <c r="O844" i="46"/>
  <c r="N844" i="46"/>
  <c r="L844" i="46" s="1"/>
  <c r="K844" i="46"/>
  <c r="J844" i="46"/>
  <c r="H844" i="46"/>
  <c r="G844" i="46"/>
  <c r="U843" i="46"/>
  <c r="T843" i="46"/>
  <c r="S843" i="46"/>
  <c r="R843" i="46"/>
  <c r="Q843" i="46"/>
  <c r="P843" i="46"/>
  <c r="O843" i="46"/>
  <c r="N843" i="46"/>
  <c r="L843" i="46" s="1"/>
  <c r="K843" i="46"/>
  <c r="J843" i="46"/>
  <c r="H843" i="46"/>
  <c r="G843" i="46"/>
  <c r="U842" i="46"/>
  <c r="T842" i="46"/>
  <c r="S842" i="46"/>
  <c r="R842" i="46"/>
  <c r="Q842" i="46"/>
  <c r="P842" i="46"/>
  <c r="O842" i="46"/>
  <c r="N842" i="46"/>
  <c r="L842" i="46" s="1"/>
  <c r="K842" i="46"/>
  <c r="J842" i="46"/>
  <c r="H842" i="46"/>
  <c r="G842" i="46"/>
  <c r="U841" i="46"/>
  <c r="T841" i="46"/>
  <c r="S841" i="46"/>
  <c r="R841" i="46"/>
  <c r="Q841" i="46"/>
  <c r="P841" i="46"/>
  <c r="O841" i="46"/>
  <c r="N841" i="46"/>
  <c r="L841" i="46" s="1"/>
  <c r="K841" i="46"/>
  <c r="J841" i="46"/>
  <c r="H841" i="46"/>
  <c r="G841" i="46"/>
  <c r="I841" i="46" s="1"/>
  <c r="U840" i="46"/>
  <c r="T840" i="46"/>
  <c r="S840" i="46"/>
  <c r="R840" i="46"/>
  <c r="Q840" i="46"/>
  <c r="P840" i="46"/>
  <c r="O840" i="46"/>
  <c r="N840" i="46"/>
  <c r="L840" i="46" s="1"/>
  <c r="K840" i="46"/>
  <c r="J840" i="46"/>
  <c r="H840" i="46"/>
  <c r="G840" i="46"/>
  <c r="U839" i="46"/>
  <c r="T839" i="46"/>
  <c r="S839" i="46"/>
  <c r="R839" i="46"/>
  <c r="Q839" i="46"/>
  <c r="P839" i="46"/>
  <c r="O839" i="46"/>
  <c r="N839" i="46"/>
  <c r="L839" i="46" s="1"/>
  <c r="K839" i="46"/>
  <c r="J839" i="46"/>
  <c r="H839" i="46"/>
  <c r="G839" i="46"/>
  <c r="U838" i="46"/>
  <c r="T838" i="46"/>
  <c r="S838" i="46"/>
  <c r="R838" i="46"/>
  <c r="Q838" i="46"/>
  <c r="P838" i="46"/>
  <c r="O838" i="46"/>
  <c r="N838" i="46"/>
  <c r="L838" i="46" s="1"/>
  <c r="K838" i="46"/>
  <c r="J838" i="46"/>
  <c r="H838" i="46"/>
  <c r="G838" i="46"/>
  <c r="U837" i="46"/>
  <c r="T837" i="46"/>
  <c r="S837" i="46"/>
  <c r="R837" i="46"/>
  <c r="Q837" i="46"/>
  <c r="P837" i="46"/>
  <c r="O837" i="46"/>
  <c r="N837" i="46"/>
  <c r="L837" i="46" s="1"/>
  <c r="K837" i="46"/>
  <c r="J837" i="46"/>
  <c r="H837" i="46"/>
  <c r="G837" i="46"/>
  <c r="U836" i="46"/>
  <c r="T836" i="46"/>
  <c r="S836" i="46"/>
  <c r="R836" i="46"/>
  <c r="Q836" i="46"/>
  <c r="P836" i="46"/>
  <c r="O836" i="46"/>
  <c r="N836" i="46"/>
  <c r="L836" i="46" s="1"/>
  <c r="K836" i="46"/>
  <c r="J836" i="46"/>
  <c r="H836" i="46"/>
  <c r="G836" i="46"/>
  <c r="U835" i="46"/>
  <c r="T835" i="46"/>
  <c r="S835" i="46"/>
  <c r="R835" i="46"/>
  <c r="Q835" i="46"/>
  <c r="P835" i="46"/>
  <c r="O835" i="46"/>
  <c r="N835" i="46"/>
  <c r="L835" i="46" s="1"/>
  <c r="K835" i="46"/>
  <c r="J835" i="46"/>
  <c r="H835" i="46"/>
  <c r="G835" i="46"/>
  <c r="U834" i="46"/>
  <c r="T834" i="46"/>
  <c r="S834" i="46"/>
  <c r="R834" i="46"/>
  <c r="Q834" i="46"/>
  <c r="P834" i="46"/>
  <c r="O834" i="46"/>
  <c r="N834" i="46"/>
  <c r="L834" i="46" s="1"/>
  <c r="K834" i="46"/>
  <c r="J834" i="46"/>
  <c r="H834" i="46"/>
  <c r="G834" i="46"/>
  <c r="U833" i="46"/>
  <c r="T833" i="46"/>
  <c r="S833" i="46"/>
  <c r="R833" i="46"/>
  <c r="Q833" i="46"/>
  <c r="P833" i="46"/>
  <c r="O833" i="46"/>
  <c r="N833" i="46"/>
  <c r="L833" i="46"/>
  <c r="K833" i="46"/>
  <c r="J833" i="46"/>
  <c r="H833" i="46"/>
  <c r="G833" i="46"/>
  <c r="I833" i="46" s="1"/>
  <c r="U832" i="46"/>
  <c r="T832" i="46"/>
  <c r="S832" i="46"/>
  <c r="R832" i="46"/>
  <c r="Q832" i="46"/>
  <c r="P832" i="46"/>
  <c r="O832" i="46"/>
  <c r="N832" i="46"/>
  <c r="L832" i="46" s="1"/>
  <c r="K832" i="46"/>
  <c r="J832" i="46"/>
  <c r="H832" i="46"/>
  <c r="G832" i="46"/>
  <c r="U831" i="46"/>
  <c r="T831" i="46"/>
  <c r="S831" i="46"/>
  <c r="R831" i="46"/>
  <c r="Q831" i="46"/>
  <c r="P831" i="46"/>
  <c r="O831" i="46"/>
  <c r="N831" i="46"/>
  <c r="L831" i="46" s="1"/>
  <c r="K831" i="46"/>
  <c r="J831" i="46"/>
  <c r="H831" i="46"/>
  <c r="G831" i="46"/>
  <c r="I831" i="46" s="1"/>
  <c r="U830" i="46"/>
  <c r="T830" i="46"/>
  <c r="S830" i="46"/>
  <c r="R830" i="46"/>
  <c r="Q830" i="46"/>
  <c r="P830" i="46"/>
  <c r="O830" i="46"/>
  <c r="N830" i="46"/>
  <c r="L830" i="46" s="1"/>
  <c r="K830" i="46"/>
  <c r="J830" i="46"/>
  <c r="H830" i="46"/>
  <c r="G830" i="46"/>
  <c r="U829" i="46"/>
  <c r="T829" i="46"/>
  <c r="S829" i="46"/>
  <c r="R829" i="46"/>
  <c r="Q829" i="46"/>
  <c r="P829" i="46"/>
  <c r="O829" i="46"/>
  <c r="N829" i="46"/>
  <c r="L829" i="46" s="1"/>
  <c r="K829" i="46"/>
  <c r="J829" i="46"/>
  <c r="H829" i="46"/>
  <c r="G829" i="46"/>
  <c r="I829" i="46" s="1"/>
  <c r="U828" i="46"/>
  <c r="T828" i="46"/>
  <c r="S828" i="46"/>
  <c r="R828" i="46"/>
  <c r="Q828" i="46"/>
  <c r="P828" i="46"/>
  <c r="O828" i="46"/>
  <c r="N828" i="46"/>
  <c r="L828" i="46" s="1"/>
  <c r="K828" i="46"/>
  <c r="J828" i="46"/>
  <c r="H828" i="46"/>
  <c r="G828" i="46"/>
  <c r="U827" i="46"/>
  <c r="T827" i="46"/>
  <c r="S827" i="46"/>
  <c r="R827" i="46"/>
  <c r="Q827" i="46"/>
  <c r="P827" i="46"/>
  <c r="O827" i="46"/>
  <c r="N827" i="46"/>
  <c r="L827" i="46" s="1"/>
  <c r="K827" i="46"/>
  <c r="J827" i="46"/>
  <c r="H827" i="46"/>
  <c r="G827" i="46"/>
  <c r="U826" i="46"/>
  <c r="T826" i="46"/>
  <c r="S826" i="46"/>
  <c r="R826" i="46"/>
  <c r="Q826" i="46"/>
  <c r="P826" i="46"/>
  <c r="O826" i="46"/>
  <c r="N826" i="46"/>
  <c r="L826" i="46"/>
  <c r="K826" i="46"/>
  <c r="J826" i="46"/>
  <c r="H826" i="46"/>
  <c r="G826" i="46"/>
  <c r="I826" i="46" s="1"/>
  <c r="U825" i="46"/>
  <c r="T825" i="46"/>
  <c r="S825" i="46"/>
  <c r="R825" i="46"/>
  <c r="Q825" i="46"/>
  <c r="P825" i="46"/>
  <c r="O825" i="46"/>
  <c r="N825" i="46"/>
  <c r="L825" i="46" s="1"/>
  <c r="K825" i="46"/>
  <c r="J825" i="46"/>
  <c r="H825" i="46"/>
  <c r="G825" i="46"/>
  <c r="I825" i="46" s="1"/>
  <c r="U824" i="46"/>
  <c r="T824" i="46"/>
  <c r="S824" i="46"/>
  <c r="R824" i="46"/>
  <c r="Q824" i="46"/>
  <c r="P824" i="46"/>
  <c r="O824" i="46"/>
  <c r="N824" i="46"/>
  <c r="L824" i="46" s="1"/>
  <c r="K824" i="46"/>
  <c r="J824" i="46"/>
  <c r="H824" i="46"/>
  <c r="G824" i="46"/>
  <c r="I824" i="46" s="1"/>
  <c r="U823" i="46"/>
  <c r="T823" i="46"/>
  <c r="S823" i="46"/>
  <c r="R823" i="46"/>
  <c r="Q823" i="46"/>
  <c r="P823" i="46"/>
  <c r="O823" i="46"/>
  <c r="N823" i="46"/>
  <c r="L823" i="46" s="1"/>
  <c r="K823" i="46"/>
  <c r="J823" i="46"/>
  <c r="H823" i="46"/>
  <c r="G823" i="46"/>
  <c r="U822" i="46"/>
  <c r="T822" i="46"/>
  <c r="S822" i="46"/>
  <c r="R822" i="46"/>
  <c r="Q822" i="46"/>
  <c r="P822" i="46"/>
  <c r="O822" i="46"/>
  <c r="N822" i="46"/>
  <c r="L822" i="46" s="1"/>
  <c r="K822" i="46"/>
  <c r="J822" i="46"/>
  <c r="H822" i="46"/>
  <c r="G822" i="46"/>
  <c r="U821" i="46"/>
  <c r="T821" i="46"/>
  <c r="S821" i="46"/>
  <c r="R821" i="46"/>
  <c r="Q821" i="46"/>
  <c r="P821" i="46"/>
  <c r="O821" i="46"/>
  <c r="N821" i="46"/>
  <c r="L821" i="46" s="1"/>
  <c r="K821" i="46"/>
  <c r="J821" i="46"/>
  <c r="H821" i="46"/>
  <c r="G821" i="46"/>
  <c r="U820" i="46"/>
  <c r="T820" i="46"/>
  <c r="S820" i="46"/>
  <c r="R820" i="46"/>
  <c r="Q820" i="46"/>
  <c r="P820" i="46"/>
  <c r="O820" i="46"/>
  <c r="N820" i="46"/>
  <c r="L820" i="46" s="1"/>
  <c r="K820" i="46"/>
  <c r="J820" i="46"/>
  <c r="H820" i="46"/>
  <c r="G820" i="46"/>
  <c r="U819" i="46"/>
  <c r="T819" i="46"/>
  <c r="S819" i="46"/>
  <c r="R819" i="46"/>
  <c r="Q819" i="46"/>
  <c r="P819" i="46"/>
  <c r="O819" i="46"/>
  <c r="N819" i="46"/>
  <c r="L819" i="46"/>
  <c r="K819" i="46"/>
  <c r="J819" i="46"/>
  <c r="H819" i="46"/>
  <c r="G819" i="46"/>
  <c r="I819" i="46" s="1"/>
  <c r="U818" i="46"/>
  <c r="T818" i="46"/>
  <c r="S818" i="46"/>
  <c r="R818" i="46"/>
  <c r="Q818" i="46"/>
  <c r="P818" i="46"/>
  <c r="O818" i="46"/>
  <c r="N818" i="46"/>
  <c r="L818" i="46" s="1"/>
  <c r="K818" i="46"/>
  <c r="J818" i="46"/>
  <c r="H818" i="46"/>
  <c r="G818" i="46"/>
  <c r="U817" i="46"/>
  <c r="T817" i="46"/>
  <c r="S817" i="46"/>
  <c r="R817" i="46"/>
  <c r="Q817" i="46"/>
  <c r="P817" i="46"/>
  <c r="O817" i="46"/>
  <c r="N817" i="46"/>
  <c r="L817" i="46" s="1"/>
  <c r="K817" i="46"/>
  <c r="J817" i="46"/>
  <c r="H817" i="46"/>
  <c r="G817" i="46"/>
  <c r="U816" i="46"/>
  <c r="T816" i="46"/>
  <c r="S816" i="46"/>
  <c r="R816" i="46"/>
  <c r="Q816" i="46"/>
  <c r="P816" i="46"/>
  <c r="O816" i="46"/>
  <c r="N816" i="46"/>
  <c r="L816" i="46" s="1"/>
  <c r="K816" i="46"/>
  <c r="J816" i="46"/>
  <c r="H816" i="46"/>
  <c r="G816" i="46"/>
  <c r="I816" i="46" s="1"/>
  <c r="U815" i="46"/>
  <c r="T815" i="46"/>
  <c r="S815" i="46"/>
  <c r="R815" i="46"/>
  <c r="Q815" i="46"/>
  <c r="P815" i="46"/>
  <c r="O815" i="46"/>
  <c r="N815" i="46"/>
  <c r="L815" i="46" s="1"/>
  <c r="K815" i="46"/>
  <c r="J815" i="46"/>
  <c r="H815" i="46"/>
  <c r="G815" i="46"/>
  <c r="U814" i="46"/>
  <c r="T814" i="46"/>
  <c r="S814" i="46"/>
  <c r="R814" i="46"/>
  <c r="Q814" i="46"/>
  <c r="P814" i="46"/>
  <c r="O814" i="46"/>
  <c r="N814" i="46"/>
  <c r="L814" i="46" s="1"/>
  <c r="K814" i="46"/>
  <c r="J814" i="46"/>
  <c r="H814" i="46"/>
  <c r="G814" i="46"/>
  <c r="U813" i="46"/>
  <c r="T813" i="46"/>
  <c r="S813" i="46"/>
  <c r="R813" i="46"/>
  <c r="Q813" i="46"/>
  <c r="P813" i="46"/>
  <c r="O813" i="46"/>
  <c r="N813" i="46"/>
  <c r="L813" i="46" s="1"/>
  <c r="K813" i="46"/>
  <c r="J813" i="46"/>
  <c r="H813" i="46"/>
  <c r="G813" i="46"/>
  <c r="U812" i="46"/>
  <c r="T812" i="46"/>
  <c r="S812" i="46"/>
  <c r="R812" i="46"/>
  <c r="Q812" i="46"/>
  <c r="P812" i="46"/>
  <c r="O812" i="46"/>
  <c r="N812" i="46"/>
  <c r="L812" i="46" s="1"/>
  <c r="K812" i="46"/>
  <c r="J812" i="46"/>
  <c r="H812" i="46"/>
  <c r="G812" i="46"/>
  <c r="U811" i="46"/>
  <c r="T811" i="46"/>
  <c r="S811" i="46"/>
  <c r="R811" i="46"/>
  <c r="Q811" i="46"/>
  <c r="P811" i="46"/>
  <c r="O811" i="46"/>
  <c r="N811" i="46"/>
  <c r="L811" i="46" s="1"/>
  <c r="K811" i="46"/>
  <c r="J811" i="46"/>
  <c r="H811" i="46"/>
  <c r="G811" i="46"/>
  <c r="U810" i="46"/>
  <c r="T810" i="46"/>
  <c r="S810" i="46"/>
  <c r="R810" i="46"/>
  <c r="Q810" i="46"/>
  <c r="P810" i="46"/>
  <c r="O810" i="46"/>
  <c r="N810" i="46"/>
  <c r="L810" i="46" s="1"/>
  <c r="K810" i="46"/>
  <c r="J810" i="46"/>
  <c r="H810" i="46"/>
  <c r="G810" i="46"/>
  <c r="U809" i="46"/>
  <c r="T809" i="46"/>
  <c r="S809" i="46"/>
  <c r="R809" i="46"/>
  <c r="Q809" i="46"/>
  <c r="P809" i="46"/>
  <c r="O809" i="46"/>
  <c r="N809" i="46"/>
  <c r="L809" i="46" s="1"/>
  <c r="K809" i="46"/>
  <c r="J809" i="46"/>
  <c r="H809" i="46"/>
  <c r="G809" i="46"/>
  <c r="U808" i="46"/>
  <c r="T808" i="46"/>
  <c r="S808" i="46"/>
  <c r="R808" i="46"/>
  <c r="Q808" i="46"/>
  <c r="P808" i="46"/>
  <c r="O808" i="46"/>
  <c r="N808" i="46"/>
  <c r="L808" i="46" s="1"/>
  <c r="K808" i="46"/>
  <c r="J808" i="46"/>
  <c r="H808" i="46"/>
  <c r="G808" i="46"/>
  <c r="I808" i="46" s="1"/>
  <c r="U807" i="46"/>
  <c r="T807" i="46"/>
  <c r="S807" i="46"/>
  <c r="R807" i="46"/>
  <c r="Q807" i="46"/>
  <c r="P807" i="46"/>
  <c r="O807" i="46"/>
  <c r="N807" i="46"/>
  <c r="L807" i="46" s="1"/>
  <c r="K807" i="46"/>
  <c r="J807" i="46"/>
  <c r="H807" i="46"/>
  <c r="G807" i="46"/>
  <c r="U806" i="46"/>
  <c r="T806" i="46"/>
  <c r="S806" i="46"/>
  <c r="R806" i="46"/>
  <c r="Q806" i="46"/>
  <c r="P806" i="46"/>
  <c r="O806" i="46"/>
  <c r="N806" i="46"/>
  <c r="L806" i="46" s="1"/>
  <c r="K806" i="46"/>
  <c r="J806" i="46"/>
  <c r="H806" i="46"/>
  <c r="G806" i="46"/>
  <c r="U805" i="46"/>
  <c r="T805" i="46"/>
  <c r="S805" i="46"/>
  <c r="R805" i="46"/>
  <c r="Q805" i="46"/>
  <c r="P805" i="46"/>
  <c r="O805" i="46"/>
  <c r="N805" i="46"/>
  <c r="L805" i="46" s="1"/>
  <c r="K805" i="46"/>
  <c r="J805" i="46"/>
  <c r="H805" i="46"/>
  <c r="G805" i="46"/>
  <c r="U804" i="46"/>
  <c r="T804" i="46"/>
  <c r="S804" i="46"/>
  <c r="R804" i="46"/>
  <c r="Q804" i="46"/>
  <c r="P804" i="46"/>
  <c r="O804" i="46"/>
  <c r="N804" i="46"/>
  <c r="L804" i="46" s="1"/>
  <c r="K804" i="46"/>
  <c r="J804" i="46"/>
  <c r="H804" i="46"/>
  <c r="G804" i="46"/>
  <c r="U803" i="46"/>
  <c r="T803" i="46"/>
  <c r="S803" i="46"/>
  <c r="R803" i="46"/>
  <c r="Q803" i="46"/>
  <c r="P803" i="46"/>
  <c r="O803" i="46"/>
  <c r="N803" i="46"/>
  <c r="L803" i="46" s="1"/>
  <c r="K803" i="46"/>
  <c r="J803" i="46"/>
  <c r="H803" i="46"/>
  <c r="G803" i="46"/>
  <c r="U802" i="46"/>
  <c r="T802" i="46"/>
  <c r="S802" i="46"/>
  <c r="R802" i="46"/>
  <c r="Q802" i="46"/>
  <c r="P802" i="46"/>
  <c r="O802" i="46"/>
  <c r="N802" i="46"/>
  <c r="L802" i="46"/>
  <c r="K802" i="46"/>
  <c r="J802" i="46"/>
  <c r="H802" i="46"/>
  <c r="G802" i="46"/>
  <c r="I802" i="46" s="1"/>
  <c r="U801" i="46"/>
  <c r="T801" i="46"/>
  <c r="S801" i="46"/>
  <c r="R801" i="46"/>
  <c r="Q801" i="46"/>
  <c r="P801" i="46"/>
  <c r="O801" i="46"/>
  <c r="N801" i="46"/>
  <c r="L801" i="46" s="1"/>
  <c r="K801" i="46"/>
  <c r="J801" i="46"/>
  <c r="H801" i="46"/>
  <c r="G801" i="46"/>
  <c r="U800" i="46"/>
  <c r="T800" i="46"/>
  <c r="S800" i="46"/>
  <c r="R800" i="46"/>
  <c r="Q800" i="46"/>
  <c r="P800" i="46"/>
  <c r="O800" i="46"/>
  <c r="N800" i="46"/>
  <c r="L800" i="46" s="1"/>
  <c r="K800" i="46"/>
  <c r="J800" i="46"/>
  <c r="H800" i="46"/>
  <c r="G800" i="46"/>
  <c r="U799" i="46"/>
  <c r="T799" i="46"/>
  <c r="S799" i="46"/>
  <c r="R799" i="46"/>
  <c r="Q799" i="46"/>
  <c r="P799" i="46"/>
  <c r="O799" i="46"/>
  <c r="N799" i="46"/>
  <c r="L799" i="46" s="1"/>
  <c r="K799" i="46"/>
  <c r="J799" i="46"/>
  <c r="H799" i="46"/>
  <c r="G799" i="46"/>
  <c r="U798" i="46"/>
  <c r="T798" i="46"/>
  <c r="S798" i="46"/>
  <c r="R798" i="46"/>
  <c r="Q798" i="46"/>
  <c r="P798" i="46"/>
  <c r="O798" i="46"/>
  <c r="N798" i="46"/>
  <c r="L798" i="46" s="1"/>
  <c r="K798" i="46"/>
  <c r="J798" i="46"/>
  <c r="H798" i="46"/>
  <c r="G798" i="46"/>
  <c r="U797" i="46"/>
  <c r="T797" i="46"/>
  <c r="S797" i="46"/>
  <c r="R797" i="46"/>
  <c r="Q797" i="46"/>
  <c r="P797" i="46"/>
  <c r="O797" i="46"/>
  <c r="N797" i="46"/>
  <c r="L797" i="46" s="1"/>
  <c r="K797" i="46"/>
  <c r="J797" i="46"/>
  <c r="H797" i="46"/>
  <c r="G797" i="46"/>
  <c r="U796" i="46"/>
  <c r="T796" i="46"/>
  <c r="S796" i="46"/>
  <c r="R796" i="46"/>
  <c r="Q796" i="46"/>
  <c r="P796" i="46"/>
  <c r="O796" i="46"/>
  <c r="N796" i="46"/>
  <c r="L796" i="46" s="1"/>
  <c r="K796" i="46"/>
  <c r="J796" i="46"/>
  <c r="H796" i="46"/>
  <c r="G796" i="46"/>
  <c r="U795" i="46"/>
  <c r="T795" i="46"/>
  <c r="S795" i="46"/>
  <c r="R795" i="46"/>
  <c r="Q795" i="46"/>
  <c r="P795" i="46"/>
  <c r="O795" i="46"/>
  <c r="N795" i="46"/>
  <c r="L795" i="46"/>
  <c r="K795" i="46"/>
  <c r="J795" i="46"/>
  <c r="H795" i="46"/>
  <c r="G795" i="46"/>
  <c r="I795" i="46" s="1"/>
  <c r="U794" i="46"/>
  <c r="T794" i="46"/>
  <c r="S794" i="46"/>
  <c r="R794" i="46"/>
  <c r="Q794" i="46"/>
  <c r="P794" i="46"/>
  <c r="O794" i="46"/>
  <c r="N794" i="46"/>
  <c r="L794" i="46" s="1"/>
  <c r="K794" i="46"/>
  <c r="J794" i="46"/>
  <c r="H794" i="46"/>
  <c r="G794" i="46"/>
  <c r="I794" i="46" s="1"/>
  <c r="U793" i="46"/>
  <c r="T793" i="46"/>
  <c r="S793" i="46"/>
  <c r="R793" i="46"/>
  <c r="Q793" i="46"/>
  <c r="P793" i="46"/>
  <c r="O793" i="46"/>
  <c r="N793" i="46"/>
  <c r="L793" i="46" s="1"/>
  <c r="K793" i="46"/>
  <c r="J793" i="46"/>
  <c r="H793" i="46"/>
  <c r="G793" i="46"/>
  <c r="U792" i="46"/>
  <c r="T792" i="46"/>
  <c r="S792" i="46"/>
  <c r="R792" i="46"/>
  <c r="Q792" i="46"/>
  <c r="P792" i="46"/>
  <c r="O792" i="46"/>
  <c r="N792" i="46"/>
  <c r="L792" i="46" s="1"/>
  <c r="K792" i="46"/>
  <c r="J792" i="46"/>
  <c r="H792" i="46"/>
  <c r="G792" i="46"/>
  <c r="I792" i="46" s="1"/>
  <c r="U791" i="46"/>
  <c r="T791" i="46"/>
  <c r="S791" i="46"/>
  <c r="R791" i="46"/>
  <c r="Q791" i="46"/>
  <c r="P791" i="46"/>
  <c r="O791" i="46"/>
  <c r="N791" i="46"/>
  <c r="L791" i="46" s="1"/>
  <c r="K791" i="46"/>
  <c r="J791" i="46"/>
  <c r="H791" i="46"/>
  <c r="G791" i="46"/>
  <c r="I791" i="46" s="1"/>
  <c r="U790" i="46"/>
  <c r="T790" i="46"/>
  <c r="S790" i="46"/>
  <c r="R790" i="46"/>
  <c r="Q790" i="46"/>
  <c r="P790" i="46"/>
  <c r="O790" i="46"/>
  <c r="N790" i="46"/>
  <c r="L790" i="46" s="1"/>
  <c r="K790" i="46"/>
  <c r="J790" i="46"/>
  <c r="H790" i="46"/>
  <c r="G790" i="46"/>
  <c r="I790" i="46" s="1"/>
  <c r="U789" i="46"/>
  <c r="T789" i="46"/>
  <c r="S789" i="46"/>
  <c r="R789" i="46"/>
  <c r="Q789" i="46"/>
  <c r="P789" i="46"/>
  <c r="O789" i="46"/>
  <c r="N789" i="46"/>
  <c r="L789" i="46" s="1"/>
  <c r="K789" i="46"/>
  <c r="J789" i="46"/>
  <c r="H789" i="46"/>
  <c r="G789" i="46"/>
  <c r="I789" i="46" s="1"/>
  <c r="U788" i="46"/>
  <c r="T788" i="46"/>
  <c r="S788" i="46"/>
  <c r="R788" i="46"/>
  <c r="Q788" i="46"/>
  <c r="P788" i="46"/>
  <c r="O788" i="46"/>
  <c r="N788" i="46"/>
  <c r="L788" i="46" s="1"/>
  <c r="K788" i="46"/>
  <c r="J788" i="46"/>
  <c r="H788" i="46"/>
  <c r="G788" i="46"/>
  <c r="U787" i="46"/>
  <c r="T787" i="46"/>
  <c r="S787" i="46"/>
  <c r="R787" i="46"/>
  <c r="Q787" i="46"/>
  <c r="P787" i="46"/>
  <c r="O787" i="46"/>
  <c r="N787" i="46"/>
  <c r="L787" i="46" s="1"/>
  <c r="K787" i="46"/>
  <c r="J787" i="46"/>
  <c r="H787" i="46"/>
  <c r="G787" i="46"/>
  <c r="I787" i="46" s="1"/>
  <c r="U786" i="46"/>
  <c r="T786" i="46"/>
  <c r="S786" i="46"/>
  <c r="R786" i="46"/>
  <c r="Q786" i="46"/>
  <c r="P786" i="46"/>
  <c r="O786" i="46"/>
  <c r="N786" i="46"/>
  <c r="L786" i="46" s="1"/>
  <c r="K786" i="46"/>
  <c r="J786" i="46"/>
  <c r="H786" i="46"/>
  <c r="G786" i="46"/>
  <c r="U785" i="46"/>
  <c r="T785" i="46"/>
  <c r="S785" i="46"/>
  <c r="R785" i="46"/>
  <c r="Q785" i="46"/>
  <c r="P785" i="46"/>
  <c r="O785" i="46"/>
  <c r="N785" i="46"/>
  <c r="L785" i="46"/>
  <c r="K785" i="46"/>
  <c r="J785" i="46"/>
  <c r="H785" i="46"/>
  <c r="G785" i="46"/>
  <c r="U784" i="46"/>
  <c r="T784" i="46"/>
  <c r="S784" i="46"/>
  <c r="R784" i="46"/>
  <c r="Q784" i="46"/>
  <c r="P784" i="46"/>
  <c r="O784" i="46"/>
  <c r="N784" i="46"/>
  <c r="L784" i="46" s="1"/>
  <c r="K784" i="46"/>
  <c r="J784" i="46"/>
  <c r="H784" i="46"/>
  <c r="G784" i="46"/>
  <c r="U783" i="46"/>
  <c r="T783" i="46"/>
  <c r="S783" i="46"/>
  <c r="R783" i="46"/>
  <c r="Q783" i="46"/>
  <c r="P783" i="46"/>
  <c r="O783" i="46"/>
  <c r="N783" i="46"/>
  <c r="L783" i="46" s="1"/>
  <c r="K783" i="46"/>
  <c r="J783" i="46"/>
  <c r="H783" i="46"/>
  <c r="G783" i="46"/>
  <c r="U782" i="46"/>
  <c r="T782" i="46"/>
  <c r="S782" i="46"/>
  <c r="R782" i="46"/>
  <c r="Q782" i="46"/>
  <c r="P782" i="46"/>
  <c r="O782" i="46"/>
  <c r="N782" i="46"/>
  <c r="L782" i="46" s="1"/>
  <c r="K782" i="46"/>
  <c r="J782" i="46"/>
  <c r="H782" i="46"/>
  <c r="G782" i="46"/>
  <c r="U781" i="46"/>
  <c r="T781" i="46"/>
  <c r="S781" i="46"/>
  <c r="R781" i="46"/>
  <c r="Q781" i="46"/>
  <c r="P781" i="46"/>
  <c r="O781" i="46"/>
  <c r="N781" i="46"/>
  <c r="L781" i="46" s="1"/>
  <c r="K781" i="46"/>
  <c r="J781" i="46"/>
  <c r="H781" i="46"/>
  <c r="G781" i="46"/>
  <c r="U780" i="46"/>
  <c r="T780" i="46"/>
  <c r="S780" i="46"/>
  <c r="R780" i="46"/>
  <c r="Q780" i="46"/>
  <c r="P780" i="46"/>
  <c r="O780" i="46"/>
  <c r="N780" i="46"/>
  <c r="L780" i="46" s="1"/>
  <c r="K780" i="46"/>
  <c r="J780" i="46"/>
  <c r="H780" i="46"/>
  <c r="G780" i="46"/>
  <c r="U779" i="46"/>
  <c r="T779" i="46"/>
  <c r="S779" i="46"/>
  <c r="R779" i="46"/>
  <c r="Q779" i="46"/>
  <c r="P779" i="46"/>
  <c r="O779" i="46"/>
  <c r="N779" i="46"/>
  <c r="L779" i="46" s="1"/>
  <c r="K779" i="46"/>
  <c r="J779" i="46"/>
  <c r="H779" i="46"/>
  <c r="G779" i="46"/>
  <c r="U778" i="46"/>
  <c r="T778" i="46"/>
  <c r="S778" i="46"/>
  <c r="R778" i="46"/>
  <c r="Q778" i="46"/>
  <c r="P778" i="46"/>
  <c r="O778" i="46"/>
  <c r="N778" i="46"/>
  <c r="L778" i="46" s="1"/>
  <c r="K778" i="46"/>
  <c r="J778" i="46"/>
  <c r="H778" i="46"/>
  <c r="G778" i="46"/>
  <c r="U777" i="46"/>
  <c r="T777" i="46"/>
  <c r="S777" i="46"/>
  <c r="R777" i="46"/>
  <c r="Q777" i="46"/>
  <c r="P777" i="46"/>
  <c r="O777" i="46"/>
  <c r="N777" i="46"/>
  <c r="L777" i="46" s="1"/>
  <c r="K777" i="46"/>
  <c r="J777" i="46"/>
  <c r="H777" i="46"/>
  <c r="G777" i="46"/>
  <c r="U776" i="46"/>
  <c r="T776" i="46"/>
  <c r="S776" i="46"/>
  <c r="R776" i="46"/>
  <c r="Q776" i="46"/>
  <c r="P776" i="46"/>
  <c r="O776" i="46"/>
  <c r="N776" i="46"/>
  <c r="L776" i="46" s="1"/>
  <c r="K776" i="46"/>
  <c r="J776" i="46"/>
  <c r="H776" i="46"/>
  <c r="G776" i="46"/>
  <c r="U775" i="46"/>
  <c r="T775" i="46"/>
  <c r="S775" i="46"/>
  <c r="R775" i="46"/>
  <c r="Q775" i="46"/>
  <c r="P775" i="46"/>
  <c r="O775" i="46"/>
  <c r="N775" i="46"/>
  <c r="L775" i="46" s="1"/>
  <c r="K775" i="46"/>
  <c r="J775" i="46"/>
  <c r="H775" i="46"/>
  <c r="G775" i="46"/>
  <c r="U774" i="46"/>
  <c r="T774" i="46"/>
  <c r="S774" i="46"/>
  <c r="R774" i="46"/>
  <c r="Q774" i="46"/>
  <c r="P774" i="46"/>
  <c r="O774" i="46"/>
  <c r="N774" i="46"/>
  <c r="L774" i="46" s="1"/>
  <c r="K774" i="46"/>
  <c r="J774" i="46"/>
  <c r="H774" i="46"/>
  <c r="G774" i="46"/>
  <c r="U773" i="46"/>
  <c r="T773" i="46"/>
  <c r="S773" i="46"/>
  <c r="R773" i="46"/>
  <c r="Q773" i="46"/>
  <c r="P773" i="46"/>
  <c r="O773" i="46"/>
  <c r="N773" i="46"/>
  <c r="L773" i="46" s="1"/>
  <c r="K773" i="46"/>
  <c r="J773" i="46"/>
  <c r="H773" i="46"/>
  <c r="I773" i="46" s="1"/>
  <c r="G773" i="46"/>
  <c r="U772" i="46"/>
  <c r="T772" i="46"/>
  <c r="S772" i="46"/>
  <c r="R772" i="46"/>
  <c r="Q772" i="46"/>
  <c r="P772" i="46"/>
  <c r="O772" i="46"/>
  <c r="N772" i="46"/>
  <c r="L772" i="46" s="1"/>
  <c r="K772" i="46"/>
  <c r="J772" i="46"/>
  <c r="H772" i="46"/>
  <c r="G772" i="46"/>
  <c r="U771" i="46"/>
  <c r="T771" i="46"/>
  <c r="S771" i="46"/>
  <c r="R771" i="46"/>
  <c r="Q771" i="46"/>
  <c r="P771" i="46"/>
  <c r="O771" i="46"/>
  <c r="N771" i="46"/>
  <c r="L771" i="46" s="1"/>
  <c r="K771" i="46"/>
  <c r="J771" i="46"/>
  <c r="H771" i="46"/>
  <c r="G771" i="46"/>
  <c r="I771" i="46" s="1"/>
  <c r="U770" i="46"/>
  <c r="T770" i="46"/>
  <c r="S770" i="46"/>
  <c r="R770" i="46"/>
  <c r="Q770" i="46"/>
  <c r="P770" i="46"/>
  <c r="O770" i="46"/>
  <c r="N770" i="46"/>
  <c r="L770" i="46" s="1"/>
  <c r="K770" i="46"/>
  <c r="J770" i="46"/>
  <c r="H770" i="46"/>
  <c r="G770" i="46"/>
  <c r="I770" i="46" s="1"/>
  <c r="U769" i="46"/>
  <c r="T769" i="46"/>
  <c r="S769" i="46"/>
  <c r="R769" i="46"/>
  <c r="Q769" i="46"/>
  <c r="P769" i="46"/>
  <c r="O769" i="46"/>
  <c r="N769" i="46"/>
  <c r="L769" i="46" s="1"/>
  <c r="K769" i="46"/>
  <c r="J769" i="46"/>
  <c r="H769" i="46"/>
  <c r="G769" i="46"/>
  <c r="U768" i="46"/>
  <c r="T768" i="46"/>
  <c r="S768" i="46"/>
  <c r="R768" i="46"/>
  <c r="Q768" i="46"/>
  <c r="P768" i="46"/>
  <c r="O768" i="46"/>
  <c r="N768" i="46"/>
  <c r="L768" i="46" s="1"/>
  <c r="K768" i="46"/>
  <c r="J768" i="46"/>
  <c r="H768" i="46"/>
  <c r="G768" i="46"/>
  <c r="I768" i="46" s="1"/>
  <c r="U767" i="46"/>
  <c r="T767" i="46"/>
  <c r="S767" i="46"/>
  <c r="R767" i="46"/>
  <c r="Q767" i="46"/>
  <c r="P767" i="46"/>
  <c r="O767" i="46"/>
  <c r="N767" i="46"/>
  <c r="L767" i="46" s="1"/>
  <c r="K767" i="46"/>
  <c r="J767" i="46"/>
  <c r="H767" i="46"/>
  <c r="G767" i="46"/>
  <c r="U766" i="46"/>
  <c r="T766" i="46"/>
  <c r="S766" i="46"/>
  <c r="R766" i="46"/>
  <c r="Q766" i="46"/>
  <c r="P766" i="46"/>
  <c r="O766" i="46"/>
  <c r="N766" i="46"/>
  <c r="L766" i="46"/>
  <c r="K766" i="46"/>
  <c r="J766" i="46"/>
  <c r="H766" i="46"/>
  <c r="G766" i="46"/>
  <c r="I766" i="46" s="1"/>
  <c r="U765" i="46"/>
  <c r="T765" i="46"/>
  <c r="S765" i="46"/>
  <c r="R765" i="46"/>
  <c r="Q765" i="46"/>
  <c r="P765" i="46"/>
  <c r="O765" i="46"/>
  <c r="N765" i="46"/>
  <c r="L765" i="46" s="1"/>
  <c r="K765" i="46"/>
  <c r="J765" i="46"/>
  <c r="H765" i="46"/>
  <c r="G765" i="46"/>
  <c r="U764" i="46"/>
  <c r="T764" i="46"/>
  <c r="S764" i="46"/>
  <c r="R764" i="46"/>
  <c r="Q764" i="46"/>
  <c r="P764" i="46"/>
  <c r="O764" i="46"/>
  <c r="N764" i="46"/>
  <c r="L764" i="46" s="1"/>
  <c r="K764" i="46"/>
  <c r="J764" i="46"/>
  <c r="H764" i="46"/>
  <c r="G764" i="46"/>
  <c r="I764" i="46" s="1"/>
  <c r="U763" i="46"/>
  <c r="T763" i="46"/>
  <c r="S763" i="46"/>
  <c r="R763" i="46"/>
  <c r="Q763" i="46"/>
  <c r="P763" i="46"/>
  <c r="O763" i="46"/>
  <c r="N763" i="46"/>
  <c r="L763" i="46" s="1"/>
  <c r="K763" i="46"/>
  <c r="J763" i="46"/>
  <c r="H763" i="46"/>
  <c r="G763" i="46"/>
  <c r="I763" i="46" s="1"/>
  <c r="U762" i="46"/>
  <c r="T762" i="46"/>
  <c r="S762" i="46"/>
  <c r="R762" i="46"/>
  <c r="Q762" i="46"/>
  <c r="P762" i="46"/>
  <c r="O762" i="46"/>
  <c r="N762" i="46"/>
  <c r="L762" i="46" s="1"/>
  <c r="K762" i="46"/>
  <c r="J762" i="46"/>
  <c r="H762" i="46"/>
  <c r="G762" i="46"/>
  <c r="U761" i="46"/>
  <c r="T761" i="46"/>
  <c r="S761" i="46"/>
  <c r="R761" i="46"/>
  <c r="Q761" i="46"/>
  <c r="P761" i="46"/>
  <c r="O761" i="46"/>
  <c r="N761" i="46"/>
  <c r="L761" i="46" s="1"/>
  <c r="K761" i="46"/>
  <c r="J761" i="46"/>
  <c r="H761" i="46"/>
  <c r="G761" i="46"/>
  <c r="I761" i="46" s="1"/>
  <c r="U760" i="46"/>
  <c r="T760" i="46"/>
  <c r="S760" i="46"/>
  <c r="R760" i="46"/>
  <c r="Q760" i="46"/>
  <c r="P760" i="46"/>
  <c r="O760" i="46"/>
  <c r="N760" i="46"/>
  <c r="L760" i="46" s="1"/>
  <c r="K760" i="46"/>
  <c r="J760" i="46"/>
  <c r="H760" i="46"/>
  <c r="G760" i="46"/>
  <c r="U759" i="46"/>
  <c r="T759" i="46"/>
  <c r="S759" i="46"/>
  <c r="R759" i="46"/>
  <c r="Q759" i="46"/>
  <c r="P759" i="46"/>
  <c r="O759" i="46"/>
  <c r="N759" i="46"/>
  <c r="L759" i="46" s="1"/>
  <c r="K759" i="46"/>
  <c r="J759" i="46"/>
  <c r="H759" i="46"/>
  <c r="G759" i="46"/>
  <c r="I759" i="46" s="1"/>
  <c r="U758" i="46"/>
  <c r="T758" i="46"/>
  <c r="S758" i="46"/>
  <c r="R758" i="46"/>
  <c r="Q758" i="46"/>
  <c r="P758" i="46"/>
  <c r="O758" i="46"/>
  <c r="N758" i="46"/>
  <c r="L758" i="46"/>
  <c r="K758" i="46"/>
  <c r="J758" i="46"/>
  <c r="H758" i="46"/>
  <c r="G758" i="46"/>
  <c r="I758" i="46" s="1"/>
  <c r="U757" i="46"/>
  <c r="T757" i="46"/>
  <c r="S757" i="46"/>
  <c r="R757" i="46"/>
  <c r="Q757" i="46"/>
  <c r="P757" i="46"/>
  <c r="O757" i="46"/>
  <c r="N757" i="46"/>
  <c r="L757" i="46" s="1"/>
  <c r="K757" i="46"/>
  <c r="J757" i="46"/>
  <c r="H757" i="46"/>
  <c r="G757" i="46"/>
  <c r="I757" i="46" s="1"/>
  <c r="U756" i="46"/>
  <c r="T756" i="46"/>
  <c r="S756" i="46"/>
  <c r="R756" i="46"/>
  <c r="Q756" i="46"/>
  <c r="P756" i="46"/>
  <c r="O756" i="46"/>
  <c r="N756" i="46"/>
  <c r="L756" i="46" s="1"/>
  <c r="K756" i="46"/>
  <c r="J756" i="46"/>
  <c r="H756" i="46"/>
  <c r="G756" i="46"/>
  <c r="I756" i="46" s="1"/>
  <c r="U755" i="46"/>
  <c r="T755" i="46"/>
  <c r="S755" i="46"/>
  <c r="R755" i="46"/>
  <c r="Q755" i="46"/>
  <c r="P755" i="46"/>
  <c r="O755" i="46"/>
  <c r="N755" i="46"/>
  <c r="L755" i="46" s="1"/>
  <c r="K755" i="46"/>
  <c r="J755" i="46"/>
  <c r="H755" i="46"/>
  <c r="G755" i="46"/>
  <c r="U754" i="46"/>
  <c r="T754" i="46"/>
  <c r="S754" i="46"/>
  <c r="R754" i="46"/>
  <c r="Q754" i="46"/>
  <c r="P754" i="46"/>
  <c r="O754" i="46"/>
  <c r="N754" i="46"/>
  <c r="L754" i="46" s="1"/>
  <c r="K754" i="46"/>
  <c r="J754" i="46"/>
  <c r="H754" i="46"/>
  <c r="G754" i="46"/>
  <c r="U753" i="46"/>
  <c r="T753" i="46"/>
  <c r="S753" i="46"/>
  <c r="R753" i="46"/>
  <c r="Q753" i="46"/>
  <c r="P753" i="46"/>
  <c r="O753" i="46"/>
  <c r="N753" i="46"/>
  <c r="L753" i="46" s="1"/>
  <c r="K753" i="46"/>
  <c r="J753" i="46"/>
  <c r="H753" i="46"/>
  <c r="G753" i="46"/>
  <c r="U752" i="46"/>
  <c r="T752" i="46"/>
  <c r="S752" i="46"/>
  <c r="R752" i="46"/>
  <c r="Q752" i="46"/>
  <c r="P752" i="46"/>
  <c r="O752" i="46"/>
  <c r="N752" i="46"/>
  <c r="L752" i="46" s="1"/>
  <c r="K752" i="46"/>
  <c r="J752" i="46"/>
  <c r="H752" i="46"/>
  <c r="G752" i="46"/>
  <c r="U751" i="46"/>
  <c r="T751" i="46"/>
  <c r="S751" i="46"/>
  <c r="R751" i="46"/>
  <c r="Q751" i="46"/>
  <c r="P751" i="46"/>
  <c r="O751" i="46"/>
  <c r="N751" i="46"/>
  <c r="L751" i="46" s="1"/>
  <c r="K751" i="46"/>
  <c r="J751" i="46"/>
  <c r="H751" i="46"/>
  <c r="G751" i="46"/>
  <c r="U750" i="46"/>
  <c r="T750" i="46"/>
  <c r="S750" i="46"/>
  <c r="R750" i="46"/>
  <c r="Q750" i="46"/>
  <c r="P750" i="46"/>
  <c r="O750" i="46"/>
  <c r="N750" i="46"/>
  <c r="L750" i="46"/>
  <c r="K750" i="46"/>
  <c r="J750" i="46"/>
  <c r="H750" i="46"/>
  <c r="G750" i="46"/>
  <c r="U749" i="46"/>
  <c r="T749" i="46"/>
  <c r="S749" i="46"/>
  <c r="R749" i="46"/>
  <c r="Q749" i="46"/>
  <c r="P749" i="46"/>
  <c r="O749" i="46"/>
  <c r="N749" i="46"/>
  <c r="L749" i="46" s="1"/>
  <c r="K749" i="46"/>
  <c r="J749" i="46"/>
  <c r="H749" i="46"/>
  <c r="G749" i="46"/>
  <c r="U748" i="46"/>
  <c r="T748" i="46"/>
  <c r="S748" i="46"/>
  <c r="R748" i="46"/>
  <c r="Q748" i="46"/>
  <c r="P748" i="46"/>
  <c r="O748" i="46"/>
  <c r="N748" i="46"/>
  <c r="L748" i="46" s="1"/>
  <c r="K748" i="46"/>
  <c r="J748" i="46"/>
  <c r="H748" i="46"/>
  <c r="G748" i="46"/>
  <c r="U747" i="46"/>
  <c r="T747" i="46"/>
  <c r="S747" i="46"/>
  <c r="R747" i="46"/>
  <c r="Q747" i="46"/>
  <c r="P747" i="46"/>
  <c r="O747" i="46"/>
  <c r="N747" i="46"/>
  <c r="L747" i="46" s="1"/>
  <c r="K747" i="46"/>
  <c r="J747" i="46"/>
  <c r="H747" i="46"/>
  <c r="G747" i="46"/>
  <c r="I747" i="46" s="1"/>
  <c r="U746" i="46"/>
  <c r="T746" i="46"/>
  <c r="S746" i="46"/>
  <c r="R746" i="46"/>
  <c r="Q746" i="46"/>
  <c r="P746" i="46"/>
  <c r="O746" i="46"/>
  <c r="N746" i="46"/>
  <c r="L746" i="46" s="1"/>
  <c r="K746" i="46"/>
  <c r="J746" i="46"/>
  <c r="H746" i="46"/>
  <c r="G746" i="46"/>
  <c r="U745" i="46"/>
  <c r="T745" i="46"/>
  <c r="S745" i="46"/>
  <c r="R745" i="46"/>
  <c r="Q745" i="46"/>
  <c r="P745" i="46"/>
  <c r="O745" i="46"/>
  <c r="N745" i="46"/>
  <c r="L745" i="46" s="1"/>
  <c r="K745" i="46"/>
  <c r="J745" i="46"/>
  <c r="H745" i="46"/>
  <c r="G745" i="46"/>
  <c r="U744" i="46"/>
  <c r="T744" i="46"/>
  <c r="S744" i="46"/>
  <c r="R744" i="46"/>
  <c r="Q744" i="46"/>
  <c r="P744" i="46"/>
  <c r="O744" i="46"/>
  <c r="N744" i="46"/>
  <c r="L744" i="46" s="1"/>
  <c r="K744" i="46"/>
  <c r="J744" i="46"/>
  <c r="H744" i="46"/>
  <c r="G744" i="46"/>
  <c r="U743" i="46"/>
  <c r="T743" i="46"/>
  <c r="S743" i="46"/>
  <c r="R743" i="46"/>
  <c r="Q743" i="46"/>
  <c r="P743" i="46"/>
  <c r="O743" i="46"/>
  <c r="N743" i="46"/>
  <c r="L743" i="46" s="1"/>
  <c r="K743" i="46"/>
  <c r="J743" i="46"/>
  <c r="H743" i="46"/>
  <c r="G743" i="46"/>
  <c r="U742" i="46"/>
  <c r="T742" i="46"/>
  <c r="S742" i="46"/>
  <c r="R742" i="46"/>
  <c r="Q742" i="46"/>
  <c r="P742" i="46"/>
  <c r="O742" i="46"/>
  <c r="N742" i="46"/>
  <c r="L742" i="46"/>
  <c r="K742" i="46"/>
  <c r="J742" i="46"/>
  <c r="H742" i="46"/>
  <c r="G742" i="46"/>
  <c r="I742" i="46" s="1"/>
  <c r="U741" i="46"/>
  <c r="T741" i="46"/>
  <c r="S741" i="46"/>
  <c r="R741" i="46"/>
  <c r="Q741" i="46"/>
  <c r="P741" i="46"/>
  <c r="O741" i="46"/>
  <c r="N741" i="46"/>
  <c r="L741" i="46" s="1"/>
  <c r="K741" i="46"/>
  <c r="J741" i="46"/>
  <c r="H741" i="46"/>
  <c r="G741" i="46"/>
  <c r="U740" i="46"/>
  <c r="T740" i="46"/>
  <c r="S740" i="46"/>
  <c r="R740" i="46"/>
  <c r="Q740" i="46"/>
  <c r="P740" i="46"/>
  <c r="O740" i="46"/>
  <c r="N740" i="46"/>
  <c r="L740" i="46" s="1"/>
  <c r="K740" i="46"/>
  <c r="J740" i="46"/>
  <c r="H740" i="46"/>
  <c r="G740" i="46"/>
  <c r="U739" i="46"/>
  <c r="T739" i="46"/>
  <c r="S739" i="46"/>
  <c r="R739" i="46"/>
  <c r="Q739" i="46"/>
  <c r="P739" i="46"/>
  <c r="O739" i="46"/>
  <c r="N739" i="46"/>
  <c r="L739" i="46" s="1"/>
  <c r="K739" i="46"/>
  <c r="J739" i="46"/>
  <c r="H739" i="46"/>
  <c r="G739" i="46"/>
  <c r="U738" i="46"/>
  <c r="T738" i="46"/>
  <c r="S738" i="46"/>
  <c r="R738" i="46"/>
  <c r="Q738" i="46"/>
  <c r="P738" i="46"/>
  <c r="O738" i="46"/>
  <c r="N738" i="46"/>
  <c r="L738" i="46" s="1"/>
  <c r="K738" i="46"/>
  <c r="J738" i="46"/>
  <c r="H738" i="46"/>
  <c r="G738" i="46"/>
  <c r="U737" i="46"/>
  <c r="T737" i="46"/>
  <c r="S737" i="46"/>
  <c r="R737" i="46"/>
  <c r="Q737" i="46"/>
  <c r="P737" i="46"/>
  <c r="O737" i="46"/>
  <c r="N737" i="46"/>
  <c r="L737" i="46"/>
  <c r="K737" i="46"/>
  <c r="J737" i="46"/>
  <c r="H737" i="46"/>
  <c r="I737" i="46"/>
  <c r="G737" i="46"/>
  <c r="U736" i="46"/>
  <c r="T736" i="46"/>
  <c r="S736" i="46"/>
  <c r="R736" i="46"/>
  <c r="Q736" i="46"/>
  <c r="P736" i="46"/>
  <c r="O736" i="46"/>
  <c r="N736" i="46"/>
  <c r="L736" i="46" s="1"/>
  <c r="K736" i="46"/>
  <c r="J736" i="46"/>
  <c r="H736" i="46"/>
  <c r="G736" i="46"/>
  <c r="I736" i="46" s="1"/>
  <c r="U735" i="46"/>
  <c r="T735" i="46"/>
  <c r="S735" i="46"/>
  <c r="R735" i="46"/>
  <c r="Q735" i="46"/>
  <c r="P735" i="46"/>
  <c r="O735" i="46"/>
  <c r="N735" i="46"/>
  <c r="L735" i="46" s="1"/>
  <c r="K735" i="46"/>
  <c r="J735" i="46"/>
  <c r="H735" i="46"/>
  <c r="G735" i="46"/>
  <c r="U734" i="46"/>
  <c r="T734" i="46"/>
  <c r="S734" i="46"/>
  <c r="R734" i="46"/>
  <c r="Q734" i="46"/>
  <c r="P734" i="46"/>
  <c r="O734" i="46"/>
  <c r="N734" i="46"/>
  <c r="L734" i="46" s="1"/>
  <c r="K734" i="46"/>
  <c r="J734" i="46"/>
  <c r="H734" i="46"/>
  <c r="G734" i="46"/>
  <c r="I734" i="46" s="1"/>
  <c r="U733" i="46"/>
  <c r="T733" i="46"/>
  <c r="S733" i="46"/>
  <c r="R733" i="46"/>
  <c r="Q733" i="46"/>
  <c r="P733" i="46"/>
  <c r="O733" i="46"/>
  <c r="N733" i="46"/>
  <c r="L733" i="46" s="1"/>
  <c r="K733" i="46"/>
  <c r="J733" i="46"/>
  <c r="H733" i="46"/>
  <c r="G733" i="46"/>
  <c r="I733" i="46" s="1"/>
  <c r="U732" i="46"/>
  <c r="T732" i="46"/>
  <c r="S732" i="46"/>
  <c r="R732" i="46"/>
  <c r="Q732" i="46"/>
  <c r="P732" i="46"/>
  <c r="O732" i="46"/>
  <c r="N732" i="46"/>
  <c r="L732" i="46" s="1"/>
  <c r="K732" i="46"/>
  <c r="J732" i="46"/>
  <c r="H732" i="46"/>
  <c r="G732" i="46"/>
  <c r="U731" i="46"/>
  <c r="T731" i="46"/>
  <c r="S731" i="46"/>
  <c r="R731" i="46"/>
  <c r="Q731" i="46"/>
  <c r="P731" i="46"/>
  <c r="O731" i="46"/>
  <c r="N731" i="46"/>
  <c r="L731" i="46" s="1"/>
  <c r="K731" i="46"/>
  <c r="J731" i="46"/>
  <c r="H731" i="46"/>
  <c r="G731" i="46"/>
  <c r="U730" i="46"/>
  <c r="T730" i="46"/>
  <c r="S730" i="46"/>
  <c r="R730" i="46"/>
  <c r="Q730" i="46"/>
  <c r="P730" i="46"/>
  <c r="O730" i="46"/>
  <c r="N730" i="46"/>
  <c r="L730" i="46" s="1"/>
  <c r="K730" i="46"/>
  <c r="J730" i="46"/>
  <c r="H730" i="46"/>
  <c r="G730" i="46"/>
  <c r="U729" i="46"/>
  <c r="T729" i="46"/>
  <c r="S729" i="46"/>
  <c r="R729" i="46"/>
  <c r="Q729" i="46"/>
  <c r="P729" i="46"/>
  <c r="O729" i="46"/>
  <c r="N729" i="46"/>
  <c r="L729" i="46" s="1"/>
  <c r="K729" i="46"/>
  <c r="J729" i="46"/>
  <c r="H729" i="46"/>
  <c r="G729" i="46"/>
  <c r="U728" i="46"/>
  <c r="T728" i="46"/>
  <c r="S728" i="46"/>
  <c r="R728" i="46"/>
  <c r="Q728" i="46"/>
  <c r="P728" i="46"/>
  <c r="O728" i="46"/>
  <c r="N728" i="46"/>
  <c r="L728" i="46" s="1"/>
  <c r="K728" i="46"/>
  <c r="J728" i="46"/>
  <c r="H728" i="46"/>
  <c r="G728" i="46"/>
  <c r="U727" i="46"/>
  <c r="T727" i="46"/>
  <c r="S727" i="46"/>
  <c r="R727" i="46"/>
  <c r="Q727" i="46"/>
  <c r="P727" i="46"/>
  <c r="O727" i="46"/>
  <c r="N727" i="46"/>
  <c r="L727" i="46" s="1"/>
  <c r="K727" i="46"/>
  <c r="J727" i="46"/>
  <c r="H727" i="46"/>
  <c r="G727" i="46"/>
  <c r="U726" i="46"/>
  <c r="T726" i="46"/>
  <c r="S726" i="46"/>
  <c r="R726" i="46"/>
  <c r="Q726" i="46"/>
  <c r="P726" i="46"/>
  <c r="O726" i="46"/>
  <c r="N726" i="46"/>
  <c r="L726" i="46" s="1"/>
  <c r="K726" i="46"/>
  <c r="J726" i="46"/>
  <c r="H726" i="46"/>
  <c r="G726" i="46"/>
  <c r="U725" i="46"/>
  <c r="T725" i="46"/>
  <c r="S725" i="46"/>
  <c r="R725" i="46"/>
  <c r="Q725" i="46"/>
  <c r="P725" i="46"/>
  <c r="O725" i="46"/>
  <c r="N725" i="46"/>
  <c r="L725" i="46" s="1"/>
  <c r="K725" i="46"/>
  <c r="J725" i="46"/>
  <c r="H725" i="46"/>
  <c r="G725" i="46"/>
  <c r="U724" i="46"/>
  <c r="T724" i="46"/>
  <c r="S724" i="46"/>
  <c r="R724" i="46"/>
  <c r="Q724" i="46"/>
  <c r="P724" i="46"/>
  <c r="O724" i="46"/>
  <c r="N724" i="46"/>
  <c r="L724" i="46" s="1"/>
  <c r="K724" i="46"/>
  <c r="J724" i="46"/>
  <c r="H724" i="46"/>
  <c r="G724" i="46"/>
  <c r="U723" i="46"/>
  <c r="T723" i="46"/>
  <c r="S723" i="46"/>
  <c r="R723" i="46"/>
  <c r="Q723" i="46"/>
  <c r="P723" i="46"/>
  <c r="O723" i="46"/>
  <c r="N723" i="46"/>
  <c r="L723" i="46"/>
  <c r="K723" i="46"/>
  <c r="J723" i="46"/>
  <c r="H723" i="46"/>
  <c r="G723" i="46"/>
  <c r="I723" i="46" s="1"/>
  <c r="U722" i="46"/>
  <c r="T722" i="46"/>
  <c r="S722" i="46"/>
  <c r="R722" i="46"/>
  <c r="Q722" i="46"/>
  <c r="P722" i="46"/>
  <c r="O722" i="46"/>
  <c r="N722" i="46"/>
  <c r="L722" i="46" s="1"/>
  <c r="K722" i="46"/>
  <c r="J722" i="46"/>
  <c r="H722" i="46"/>
  <c r="G722" i="46"/>
  <c r="U721" i="46"/>
  <c r="T721" i="46"/>
  <c r="S721" i="46"/>
  <c r="R721" i="46"/>
  <c r="Q721" i="46"/>
  <c r="P721" i="46"/>
  <c r="O721" i="46"/>
  <c r="N721" i="46"/>
  <c r="L721" i="46" s="1"/>
  <c r="K721" i="46"/>
  <c r="J721" i="46"/>
  <c r="H721" i="46"/>
  <c r="G721" i="46"/>
  <c r="U720" i="46"/>
  <c r="T720" i="46"/>
  <c r="S720" i="46"/>
  <c r="R720" i="46"/>
  <c r="Q720" i="46"/>
  <c r="P720" i="46"/>
  <c r="O720" i="46"/>
  <c r="N720" i="46"/>
  <c r="L720" i="46" s="1"/>
  <c r="K720" i="46"/>
  <c r="J720" i="46"/>
  <c r="H720" i="46"/>
  <c r="G720" i="46"/>
  <c r="I720" i="46" s="1"/>
  <c r="U719" i="46"/>
  <c r="T719" i="46"/>
  <c r="S719" i="46"/>
  <c r="R719" i="46"/>
  <c r="Q719" i="46"/>
  <c r="P719" i="46"/>
  <c r="O719" i="46"/>
  <c r="N719" i="46"/>
  <c r="L719" i="46" s="1"/>
  <c r="K719" i="46"/>
  <c r="J719" i="46"/>
  <c r="H719" i="46"/>
  <c r="G719" i="46"/>
  <c r="U718" i="46"/>
  <c r="T718" i="46"/>
  <c r="S718" i="46"/>
  <c r="R718" i="46"/>
  <c r="Q718" i="46"/>
  <c r="P718" i="46"/>
  <c r="O718" i="46"/>
  <c r="N718" i="46"/>
  <c r="L718" i="46" s="1"/>
  <c r="K718" i="46"/>
  <c r="J718" i="46"/>
  <c r="H718" i="46"/>
  <c r="G718" i="46"/>
  <c r="I718" i="46" s="1"/>
  <c r="U717" i="46"/>
  <c r="T717" i="46"/>
  <c r="S717" i="46"/>
  <c r="R717" i="46"/>
  <c r="Q717" i="46"/>
  <c r="P717" i="46"/>
  <c r="O717" i="46"/>
  <c r="N717" i="46"/>
  <c r="L717" i="46" s="1"/>
  <c r="K717" i="46"/>
  <c r="J717" i="46"/>
  <c r="H717" i="46"/>
  <c r="G717" i="46"/>
  <c r="U716" i="46"/>
  <c r="T716" i="46"/>
  <c r="S716" i="46"/>
  <c r="R716" i="46"/>
  <c r="Q716" i="46"/>
  <c r="P716" i="46"/>
  <c r="O716" i="46"/>
  <c r="N716" i="46"/>
  <c r="L716" i="46" s="1"/>
  <c r="K716" i="46"/>
  <c r="J716" i="46"/>
  <c r="H716" i="46"/>
  <c r="G716" i="46"/>
  <c r="U715" i="46"/>
  <c r="T715" i="46"/>
  <c r="S715" i="46"/>
  <c r="R715" i="46"/>
  <c r="Q715" i="46"/>
  <c r="P715" i="46"/>
  <c r="O715" i="46"/>
  <c r="N715" i="46"/>
  <c r="L715" i="46"/>
  <c r="K715" i="46"/>
  <c r="J715" i="46"/>
  <c r="H715" i="46"/>
  <c r="G715" i="46"/>
  <c r="U714" i="46"/>
  <c r="T714" i="46"/>
  <c r="S714" i="46"/>
  <c r="R714" i="46"/>
  <c r="Q714" i="46"/>
  <c r="P714" i="46"/>
  <c r="O714" i="46"/>
  <c r="N714" i="46"/>
  <c r="L714" i="46" s="1"/>
  <c r="K714" i="46"/>
  <c r="J714" i="46"/>
  <c r="H714" i="46"/>
  <c r="G714" i="46"/>
  <c r="I714" i="46" s="1"/>
  <c r="U713" i="46"/>
  <c r="T713" i="46"/>
  <c r="S713" i="46"/>
  <c r="R713" i="46"/>
  <c r="Q713" i="46"/>
  <c r="P713" i="46"/>
  <c r="O713" i="46"/>
  <c r="N713" i="46"/>
  <c r="L713" i="46" s="1"/>
  <c r="K713" i="46"/>
  <c r="J713" i="46"/>
  <c r="H713" i="46"/>
  <c r="G713" i="46"/>
  <c r="U712" i="46"/>
  <c r="T712" i="46"/>
  <c r="S712" i="46"/>
  <c r="R712" i="46"/>
  <c r="Q712" i="46"/>
  <c r="P712" i="46"/>
  <c r="O712" i="46"/>
  <c r="N712" i="46"/>
  <c r="L712" i="46" s="1"/>
  <c r="K712" i="46"/>
  <c r="J712" i="46"/>
  <c r="H712" i="46"/>
  <c r="G712" i="46"/>
  <c r="U711" i="46"/>
  <c r="T711" i="46"/>
  <c r="S711" i="46"/>
  <c r="R711" i="46"/>
  <c r="Q711" i="46"/>
  <c r="P711" i="46"/>
  <c r="O711" i="46"/>
  <c r="N711" i="46"/>
  <c r="L711" i="46" s="1"/>
  <c r="K711" i="46"/>
  <c r="J711" i="46"/>
  <c r="H711" i="46"/>
  <c r="G711" i="46"/>
  <c r="I711" i="46" s="1"/>
  <c r="U710" i="46"/>
  <c r="T710" i="46"/>
  <c r="S710" i="46"/>
  <c r="R710" i="46"/>
  <c r="Q710" i="46"/>
  <c r="P710" i="46"/>
  <c r="O710" i="46"/>
  <c r="N710" i="46"/>
  <c r="L710" i="46" s="1"/>
  <c r="K710" i="46"/>
  <c r="J710" i="46"/>
  <c r="H710" i="46"/>
  <c r="G710" i="46"/>
  <c r="I710" i="46" s="1"/>
  <c r="U709" i="46"/>
  <c r="T709" i="46"/>
  <c r="S709" i="46"/>
  <c r="R709" i="46"/>
  <c r="Q709" i="46"/>
  <c r="P709" i="46"/>
  <c r="O709" i="46"/>
  <c r="N709" i="46"/>
  <c r="L709" i="46" s="1"/>
  <c r="K709" i="46"/>
  <c r="J709" i="46"/>
  <c r="H709" i="46"/>
  <c r="G709" i="46"/>
  <c r="I709" i="46" s="1"/>
  <c r="U708" i="46"/>
  <c r="T708" i="46"/>
  <c r="S708" i="46"/>
  <c r="R708" i="46"/>
  <c r="Q708" i="46"/>
  <c r="P708" i="46"/>
  <c r="O708" i="46"/>
  <c r="N708" i="46"/>
  <c r="L708" i="46" s="1"/>
  <c r="K708" i="46"/>
  <c r="J708" i="46"/>
  <c r="H708" i="46"/>
  <c r="G708" i="46"/>
  <c r="I708" i="46" s="1"/>
  <c r="U707" i="46"/>
  <c r="T707" i="46"/>
  <c r="S707" i="46"/>
  <c r="R707" i="46"/>
  <c r="Q707" i="46"/>
  <c r="P707" i="46"/>
  <c r="O707" i="46"/>
  <c r="N707" i="46"/>
  <c r="L707" i="46" s="1"/>
  <c r="K707" i="46"/>
  <c r="J707" i="46"/>
  <c r="H707" i="46"/>
  <c r="G707" i="46"/>
  <c r="U706" i="46"/>
  <c r="T706" i="46"/>
  <c r="S706" i="46"/>
  <c r="R706" i="46"/>
  <c r="Q706" i="46"/>
  <c r="P706" i="46"/>
  <c r="O706" i="46"/>
  <c r="N706" i="46"/>
  <c r="L706" i="46" s="1"/>
  <c r="K706" i="46"/>
  <c r="J706" i="46"/>
  <c r="H706" i="46"/>
  <c r="G706" i="46"/>
  <c r="U705" i="46"/>
  <c r="T705" i="46"/>
  <c r="S705" i="46"/>
  <c r="R705" i="46"/>
  <c r="Q705" i="46"/>
  <c r="P705" i="46"/>
  <c r="O705" i="46"/>
  <c r="N705" i="46"/>
  <c r="L705" i="46" s="1"/>
  <c r="K705" i="46"/>
  <c r="J705" i="46"/>
  <c r="H705" i="46"/>
  <c r="G705" i="46"/>
  <c r="U704" i="46"/>
  <c r="T704" i="46"/>
  <c r="S704" i="46"/>
  <c r="R704" i="46"/>
  <c r="Q704" i="46"/>
  <c r="P704" i="46"/>
  <c r="O704" i="46"/>
  <c r="N704" i="46"/>
  <c r="L704" i="46" s="1"/>
  <c r="K704" i="46"/>
  <c r="J704" i="46"/>
  <c r="H704" i="46"/>
  <c r="G704" i="46"/>
  <c r="U703" i="46"/>
  <c r="T703" i="46"/>
  <c r="S703" i="46"/>
  <c r="R703" i="46"/>
  <c r="Q703" i="46"/>
  <c r="P703" i="46"/>
  <c r="O703" i="46"/>
  <c r="N703" i="46"/>
  <c r="L703" i="46" s="1"/>
  <c r="K703" i="46"/>
  <c r="J703" i="46"/>
  <c r="H703" i="46"/>
  <c r="G703" i="46"/>
  <c r="I703" i="46" s="1"/>
  <c r="U702" i="46"/>
  <c r="T702" i="46"/>
  <c r="S702" i="46"/>
  <c r="R702" i="46"/>
  <c r="Q702" i="46"/>
  <c r="P702" i="46"/>
  <c r="O702" i="46"/>
  <c r="N702" i="46"/>
  <c r="L702" i="46" s="1"/>
  <c r="K702" i="46"/>
  <c r="J702" i="46"/>
  <c r="H702" i="46"/>
  <c r="G702" i="46"/>
  <c r="U701" i="46"/>
  <c r="T701" i="46"/>
  <c r="S701" i="46"/>
  <c r="R701" i="46"/>
  <c r="Q701" i="46"/>
  <c r="P701" i="46"/>
  <c r="O701" i="46"/>
  <c r="N701" i="46"/>
  <c r="L701" i="46" s="1"/>
  <c r="K701" i="46"/>
  <c r="J701" i="46"/>
  <c r="H701" i="46"/>
  <c r="G701" i="46"/>
  <c r="U700" i="46"/>
  <c r="T700" i="46"/>
  <c r="S700" i="46"/>
  <c r="R700" i="46"/>
  <c r="Q700" i="46"/>
  <c r="P700" i="46"/>
  <c r="O700" i="46"/>
  <c r="N700" i="46"/>
  <c r="L700" i="46" s="1"/>
  <c r="K700" i="46"/>
  <c r="J700" i="46"/>
  <c r="H700" i="46"/>
  <c r="G700" i="46"/>
  <c r="U699" i="46"/>
  <c r="T699" i="46"/>
  <c r="S699" i="46"/>
  <c r="R699" i="46"/>
  <c r="Q699" i="46"/>
  <c r="P699" i="46"/>
  <c r="O699" i="46"/>
  <c r="N699" i="46"/>
  <c r="L699" i="46" s="1"/>
  <c r="K699" i="46"/>
  <c r="J699" i="46"/>
  <c r="H699" i="46"/>
  <c r="G699" i="46"/>
  <c r="U698" i="46"/>
  <c r="T698" i="46"/>
  <c r="S698" i="46"/>
  <c r="R698" i="46"/>
  <c r="Q698" i="46"/>
  <c r="P698" i="46"/>
  <c r="O698" i="46"/>
  <c r="N698" i="46"/>
  <c r="L698" i="46" s="1"/>
  <c r="K698" i="46"/>
  <c r="J698" i="46"/>
  <c r="H698" i="46"/>
  <c r="G698" i="46"/>
  <c r="U697" i="46"/>
  <c r="T697" i="46"/>
  <c r="S697" i="46"/>
  <c r="R697" i="46"/>
  <c r="Q697" i="46"/>
  <c r="P697" i="46"/>
  <c r="O697" i="46"/>
  <c r="N697" i="46"/>
  <c r="L697" i="46" s="1"/>
  <c r="K697" i="46"/>
  <c r="J697" i="46"/>
  <c r="H697" i="46"/>
  <c r="G697" i="46"/>
  <c r="U696" i="46"/>
  <c r="T696" i="46"/>
  <c r="S696" i="46"/>
  <c r="R696" i="46"/>
  <c r="Q696" i="46"/>
  <c r="P696" i="46"/>
  <c r="O696" i="46"/>
  <c r="N696" i="46"/>
  <c r="L696" i="46" s="1"/>
  <c r="K696" i="46"/>
  <c r="J696" i="46"/>
  <c r="H696" i="46"/>
  <c r="G696" i="46"/>
  <c r="U695" i="46"/>
  <c r="T695" i="46"/>
  <c r="S695" i="46"/>
  <c r="R695" i="46"/>
  <c r="Q695" i="46"/>
  <c r="P695" i="46"/>
  <c r="O695" i="46"/>
  <c r="N695" i="46"/>
  <c r="L695" i="46" s="1"/>
  <c r="K695" i="46"/>
  <c r="J695" i="46"/>
  <c r="H695" i="46"/>
  <c r="G695" i="46"/>
  <c r="U694" i="46"/>
  <c r="T694" i="46"/>
  <c r="S694" i="46"/>
  <c r="R694" i="46"/>
  <c r="Q694" i="46"/>
  <c r="P694" i="46"/>
  <c r="O694" i="46"/>
  <c r="N694" i="46"/>
  <c r="L694" i="46" s="1"/>
  <c r="K694" i="46"/>
  <c r="J694" i="46"/>
  <c r="H694" i="46"/>
  <c r="G694" i="46"/>
  <c r="U693" i="46"/>
  <c r="T693" i="46"/>
  <c r="S693" i="46"/>
  <c r="R693" i="46"/>
  <c r="Q693" i="46"/>
  <c r="P693" i="46"/>
  <c r="O693" i="46"/>
  <c r="N693" i="46"/>
  <c r="L693" i="46" s="1"/>
  <c r="K693" i="46"/>
  <c r="J693" i="46"/>
  <c r="H693" i="46"/>
  <c r="G693" i="46"/>
  <c r="I693" i="46"/>
  <c r="U692" i="46"/>
  <c r="T692" i="46"/>
  <c r="S692" i="46"/>
  <c r="R692" i="46"/>
  <c r="Q692" i="46"/>
  <c r="P692" i="46"/>
  <c r="O692" i="46"/>
  <c r="N692" i="46"/>
  <c r="L692" i="46"/>
  <c r="K692" i="46"/>
  <c r="J692" i="46"/>
  <c r="H692" i="46"/>
  <c r="G692" i="46"/>
  <c r="U691" i="46"/>
  <c r="T691" i="46"/>
  <c r="S691" i="46"/>
  <c r="R691" i="46"/>
  <c r="Q691" i="46"/>
  <c r="P691" i="46"/>
  <c r="O691" i="46"/>
  <c r="N691" i="46"/>
  <c r="L691" i="46" s="1"/>
  <c r="K691" i="46"/>
  <c r="J691" i="46"/>
  <c r="H691" i="46"/>
  <c r="G691" i="46"/>
  <c r="I691" i="46" s="1"/>
  <c r="U690" i="46"/>
  <c r="T690" i="46"/>
  <c r="S690" i="46"/>
  <c r="R690" i="46"/>
  <c r="Q690" i="46"/>
  <c r="P690" i="46"/>
  <c r="O690" i="46"/>
  <c r="N690" i="46"/>
  <c r="L690" i="46" s="1"/>
  <c r="K690" i="46"/>
  <c r="J690" i="46"/>
  <c r="H690" i="46"/>
  <c r="G690" i="46"/>
  <c r="U689" i="46"/>
  <c r="T689" i="46"/>
  <c r="S689" i="46"/>
  <c r="R689" i="46"/>
  <c r="Q689" i="46"/>
  <c r="P689" i="46"/>
  <c r="O689" i="46"/>
  <c r="N689" i="46"/>
  <c r="L689" i="46" s="1"/>
  <c r="K689" i="46"/>
  <c r="J689" i="46"/>
  <c r="H689" i="46"/>
  <c r="G689" i="46"/>
  <c r="U688" i="46"/>
  <c r="T688" i="46"/>
  <c r="S688" i="46"/>
  <c r="R688" i="46"/>
  <c r="Q688" i="46"/>
  <c r="P688" i="46"/>
  <c r="O688" i="46"/>
  <c r="N688" i="46"/>
  <c r="L688" i="46"/>
  <c r="K688" i="46"/>
  <c r="J688" i="46"/>
  <c r="H688" i="46"/>
  <c r="G688" i="46"/>
  <c r="I688" i="46" s="1"/>
  <c r="U687" i="46"/>
  <c r="T687" i="46"/>
  <c r="S687" i="46"/>
  <c r="R687" i="46"/>
  <c r="Q687" i="46"/>
  <c r="P687" i="46"/>
  <c r="O687" i="46"/>
  <c r="N687" i="46"/>
  <c r="L687" i="46" s="1"/>
  <c r="K687" i="46"/>
  <c r="J687" i="46"/>
  <c r="H687" i="46"/>
  <c r="G687" i="46"/>
  <c r="I687" i="46" s="1"/>
  <c r="U686" i="46"/>
  <c r="T686" i="46"/>
  <c r="S686" i="46"/>
  <c r="R686" i="46"/>
  <c r="Q686" i="46"/>
  <c r="P686" i="46"/>
  <c r="O686" i="46"/>
  <c r="N686" i="46"/>
  <c r="L686" i="46"/>
  <c r="K686" i="46"/>
  <c r="J686" i="46"/>
  <c r="H686" i="46"/>
  <c r="G686" i="46"/>
  <c r="I686" i="46" s="1"/>
  <c r="U685" i="46"/>
  <c r="T685" i="46"/>
  <c r="S685" i="46"/>
  <c r="R685" i="46"/>
  <c r="Q685" i="46"/>
  <c r="P685" i="46"/>
  <c r="O685" i="46"/>
  <c r="N685" i="46"/>
  <c r="L685" i="46" s="1"/>
  <c r="K685" i="46"/>
  <c r="J685" i="46"/>
  <c r="H685" i="46"/>
  <c r="G685" i="46"/>
  <c r="U684" i="46"/>
  <c r="T684" i="46"/>
  <c r="S684" i="46"/>
  <c r="R684" i="46"/>
  <c r="Q684" i="46"/>
  <c r="P684" i="46"/>
  <c r="O684" i="46"/>
  <c r="N684" i="46"/>
  <c r="L684" i="46" s="1"/>
  <c r="K684" i="46"/>
  <c r="J684" i="46"/>
  <c r="H684" i="46"/>
  <c r="G684" i="46"/>
  <c r="U683" i="46"/>
  <c r="T683" i="46"/>
  <c r="S683" i="46"/>
  <c r="R683" i="46"/>
  <c r="Q683" i="46"/>
  <c r="P683" i="46"/>
  <c r="O683" i="46"/>
  <c r="N683" i="46"/>
  <c r="L683" i="46"/>
  <c r="K683" i="46"/>
  <c r="J683" i="46"/>
  <c r="H683" i="46"/>
  <c r="G683" i="46"/>
  <c r="U682" i="46"/>
  <c r="T682" i="46"/>
  <c r="S682" i="46"/>
  <c r="R682" i="46"/>
  <c r="Q682" i="46"/>
  <c r="P682" i="46"/>
  <c r="O682" i="46"/>
  <c r="N682" i="46"/>
  <c r="L682" i="46" s="1"/>
  <c r="K682" i="46"/>
  <c r="J682" i="46"/>
  <c r="H682" i="46"/>
  <c r="G682" i="46"/>
  <c r="U681" i="46"/>
  <c r="T681" i="46"/>
  <c r="S681" i="46"/>
  <c r="R681" i="46"/>
  <c r="Q681" i="46"/>
  <c r="P681" i="46"/>
  <c r="O681" i="46"/>
  <c r="N681" i="46"/>
  <c r="L681" i="46"/>
  <c r="K681" i="46"/>
  <c r="J681" i="46"/>
  <c r="H681" i="46"/>
  <c r="G681" i="46"/>
  <c r="I681" i="46" s="1"/>
  <c r="U680" i="46"/>
  <c r="T680" i="46"/>
  <c r="S680" i="46"/>
  <c r="R680" i="46"/>
  <c r="Q680" i="46"/>
  <c r="P680" i="46"/>
  <c r="O680" i="46"/>
  <c r="N680" i="46"/>
  <c r="L680" i="46" s="1"/>
  <c r="K680" i="46"/>
  <c r="J680" i="46"/>
  <c r="H680" i="46"/>
  <c r="G680" i="46"/>
  <c r="U679" i="46"/>
  <c r="T679" i="46"/>
  <c r="S679" i="46"/>
  <c r="R679" i="46"/>
  <c r="Q679" i="46"/>
  <c r="P679" i="46"/>
  <c r="O679" i="46"/>
  <c r="N679" i="46"/>
  <c r="L679" i="46" s="1"/>
  <c r="K679" i="46"/>
  <c r="J679" i="46"/>
  <c r="H679" i="46"/>
  <c r="G679" i="46"/>
  <c r="U678" i="46"/>
  <c r="T678" i="46"/>
  <c r="S678" i="46"/>
  <c r="R678" i="46"/>
  <c r="Q678" i="46"/>
  <c r="P678" i="46"/>
  <c r="O678" i="46"/>
  <c r="N678" i="46"/>
  <c r="L678" i="46" s="1"/>
  <c r="K678" i="46"/>
  <c r="J678" i="46"/>
  <c r="H678" i="46"/>
  <c r="G678" i="46"/>
  <c r="U677" i="46"/>
  <c r="T677" i="46"/>
  <c r="S677" i="46"/>
  <c r="R677" i="46"/>
  <c r="Q677" i="46"/>
  <c r="P677" i="46"/>
  <c r="O677" i="46"/>
  <c r="N677" i="46"/>
  <c r="L677" i="46"/>
  <c r="K677" i="46"/>
  <c r="J677" i="46"/>
  <c r="H677" i="46"/>
  <c r="G677" i="46"/>
  <c r="I677" i="46" s="1"/>
  <c r="U676" i="46"/>
  <c r="T676" i="46"/>
  <c r="S676" i="46"/>
  <c r="R676" i="46"/>
  <c r="Q676" i="46"/>
  <c r="P676" i="46"/>
  <c r="O676" i="46"/>
  <c r="N676" i="46"/>
  <c r="L676" i="46" s="1"/>
  <c r="K676" i="46"/>
  <c r="J676" i="46"/>
  <c r="H676" i="46"/>
  <c r="G676" i="46"/>
  <c r="U675" i="46"/>
  <c r="T675" i="46"/>
  <c r="S675" i="46"/>
  <c r="R675" i="46"/>
  <c r="Q675" i="46"/>
  <c r="P675" i="46"/>
  <c r="O675" i="46"/>
  <c r="N675" i="46"/>
  <c r="L675" i="46" s="1"/>
  <c r="K675" i="46"/>
  <c r="J675" i="46"/>
  <c r="H675" i="46"/>
  <c r="G675" i="46"/>
  <c r="I675" i="46" s="1"/>
  <c r="U674" i="46"/>
  <c r="T674" i="46"/>
  <c r="S674" i="46"/>
  <c r="R674" i="46"/>
  <c r="Q674" i="46"/>
  <c r="P674" i="46"/>
  <c r="O674" i="46"/>
  <c r="N674" i="46"/>
  <c r="L674" i="46" s="1"/>
  <c r="K674" i="46"/>
  <c r="J674" i="46"/>
  <c r="H674" i="46"/>
  <c r="G674" i="46"/>
  <c r="U673" i="46"/>
  <c r="T673" i="46"/>
  <c r="S673" i="46"/>
  <c r="R673" i="46"/>
  <c r="Q673" i="46"/>
  <c r="P673" i="46"/>
  <c r="O673" i="46"/>
  <c r="N673" i="46"/>
  <c r="L673" i="46" s="1"/>
  <c r="K673" i="46"/>
  <c r="J673" i="46"/>
  <c r="H673" i="46"/>
  <c r="G673" i="46"/>
  <c r="U672" i="46"/>
  <c r="T672" i="46"/>
  <c r="S672" i="46"/>
  <c r="R672" i="46"/>
  <c r="Q672" i="46"/>
  <c r="P672" i="46"/>
  <c r="O672" i="46"/>
  <c r="N672" i="46"/>
  <c r="L672" i="46"/>
  <c r="K672" i="46"/>
  <c r="J672" i="46"/>
  <c r="H672" i="46"/>
  <c r="G672" i="46"/>
  <c r="U671" i="46"/>
  <c r="T671" i="46"/>
  <c r="S671" i="46"/>
  <c r="R671" i="46"/>
  <c r="Q671" i="46"/>
  <c r="P671" i="46"/>
  <c r="O671" i="46"/>
  <c r="N671" i="46"/>
  <c r="L671" i="46" s="1"/>
  <c r="K671" i="46"/>
  <c r="J671" i="46"/>
  <c r="H671" i="46"/>
  <c r="G671" i="46"/>
  <c r="U670" i="46"/>
  <c r="T670" i="46"/>
  <c r="S670" i="46"/>
  <c r="R670" i="46"/>
  <c r="Q670" i="46"/>
  <c r="P670" i="46"/>
  <c r="O670" i="46"/>
  <c r="N670" i="46"/>
  <c r="L670" i="46" s="1"/>
  <c r="K670" i="46"/>
  <c r="J670" i="46"/>
  <c r="H670" i="46"/>
  <c r="G670" i="46"/>
  <c r="I670" i="46" s="1"/>
  <c r="U669" i="46"/>
  <c r="T669" i="46"/>
  <c r="S669" i="46"/>
  <c r="R669" i="46"/>
  <c r="Q669" i="46"/>
  <c r="P669" i="46"/>
  <c r="O669" i="46"/>
  <c r="N669" i="46"/>
  <c r="L669" i="46"/>
  <c r="K669" i="46"/>
  <c r="J669" i="46"/>
  <c r="H669" i="46"/>
  <c r="G669" i="46"/>
  <c r="U668" i="46"/>
  <c r="T668" i="46"/>
  <c r="S668" i="46"/>
  <c r="R668" i="46"/>
  <c r="Q668" i="46"/>
  <c r="P668" i="46"/>
  <c r="O668" i="46"/>
  <c r="N668" i="46"/>
  <c r="L668" i="46" s="1"/>
  <c r="K668" i="46"/>
  <c r="J668" i="46"/>
  <c r="H668" i="46"/>
  <c r="G668" i="46"/>
  <c r="U667" i="46"/>
  <c r="T667" i="46"/>
  <c r="S667" i="46"/>
  <c r="R667" i="46"/>
  <c r="Q667" i="46"/>
  <c r="P667" i="46"/>
  <c r="O667" i="46"/>
  <c r="N667" i="46"/>
  <c r="L667" i="46" s="1"/>
  <c r="K667" i="46"/>
  <c r="J667" i="46"/>
  <c r="H667" i="46"/>
  <c r="G667" i="46"/>
  <c r="U666" i="46"/>
  <c r="T666" i="46"/>
  <c r="S666" i="46"/>
  <c r="R666" i="46"/>
  <c r="Q666" i="46"/>
  <c r="P666" i="46"/>
  <c r="O666" i="46"/>
  <c r="N666" i="46"/>
  <c r="L666" i="46" s="1"/>
  <c r="K666" i="46"/>
  <c r="J666" i="46"/>
  <c r="H666" i="46"/>
  <c r="G666" i="46"/>
  <c r="U665" i="46"/>
  <c r="T665" i="46"/>
  <c r="S665" i="46"/>
  <c r="R665" i="46"/>
  <c r="Q665" i="46"/>
  <c r="P665" i="46"/>
  <c r="O665" i="46"/>
  <c r="N665" i="46"/>
  <c r="L665" i="46" s="1"/>
  <c r="K665" i="46"/>
  <c r="J665" i="46"/>
  <c r="H665" i="46"/>
  <c r="G665" i="46"/>
  <c r="U664" i="46"/>
  <c r="T664" i="46"/>
  <c r="S664" i="46"/>
  <c r="R664" i="46"/>
  <c r="Q664" i="46"/>
  <c r="P664" i="46"/>
  <c r="O664" i="46"/>
  <c r="N664" i="46"/>
  <c r="L664" i="46" s="1"/>
  <c r="K664" i="46"/>
  <c r="J664" i="46"/>
  <c r="H664" i="46"/>
  <c r="G664" i="46"/>
  <c r="U663" i="46"/>
  <c r="T663" i="46"/>
  <c r="S663" i="46"/>
  <c r="R663" i="46"/>
  <c r="Q663" i="46"/>
  <c r="P663" i="46"/>
  <c r="O663" i="46"/>
  <c r="N663" i="46"/>
  <c r="L663" i="46" s="1"/>
  <c r="K663" i="46"/>
  <c r="J663" i="46"/>
  <c r="H663" i="46"/>
  <c r="G663" i="46"/>
  <c r="U662" i="46"/>
  <c r="T662" i="46"/>
  <c r="S662" i="46"/>
  <c r="R662" i="46"/>
  <c r="Q662" i="46"/>
  <c r="P662" i="46"/>
  <c r="O662" i="46"/>
  <c r="N662" i="46"/>
  <c r="L662" i="46" s="1"/>
  <c r="K662" i="46"/>
  <c r="J662" i="46"/>
  <c r="H662" i="46"/>
  <c r="G662" i="46"/>
  <c r="U661" i="46"/>
  <c r="T661" i="46"/>
  <c r="S661" i="46"/>
  <c r="R661" i="46"/>
  <c r="Q661" i="46"/>
  <c r="P661" i="46"/>
  <c r="O661" i="46"/>
  <c r="N661" i="46"/>
  <c r="L661" i="46" s="1"/>
  <c r="K661" i="46"/>
  <c r="J661" i="46"/>
  <c r="H661" i="46"/>
  <c r="G661" i="46"/>
  <c r="U660" i="46"/>
  <c r="T660" i="46"/>
  <c r="S660" i="46"/>
  <c r="R660" i="46"/>
  <c r="Q660" i="46"/>
  <c r="P660" i="46"/>
  <c r="O660" i="46"/>
  <c r="N660" i="46"/>
  <c r="L660" i="46" s="1"/>
  <c r="K660" i="46"/>
  <c r="J660" i="46"/>
  <c r="H660" i="46"/>
  <c r="G660" i="46"/>
  <c r="U659" i="46"/>
  <c r="T659" i="46"/>
  <c r="S659" i="46"/>
  <c r="R659" i="46"/>
  <c r="Q659" i="46"/>
  <c r="P659" i="46"/>
  <c r="O659" i="46"/>
  <c r="N659" i="46"/>
  <c r="L659" i="46"/>
  <c r="K659" i="46"/>
  <c r="J659" i="46"/>
  <c r="H659" i="46"/>
  <c r="G659" i="46"/>
  <c r="U658" i="46"/>
  <c r="T658" i="46"/>
  <c r="S658" i="46"/>
  <c r="R658" i="46"/>
  <c r="Q658" i="46"/>
  <c r="P658" i="46"/>
  <c r="O658" i="46"/>
  <c r="N658" i="46"/>
  <c r="L658" i="46" s="1"/>
  <c r="K658" i="46"/>
  <c r="J658" i="46"/>
  <c r="H658" i="46"/>
  <c r="G658" i="46"/>
  <c r="U657" i="46"/>
  <c r="T657" i="46"/>
  <c r="S657" i="46"/>
  <c r="R657" i="46"/>
  <c r="Q657" i="46"/>
  <c r="P657" i="46"/>
  <c r="O657" i="46"/>
  <c r="N657" i="46"/>
  <c r="L657" i="46" s="1"/>
  <c r="K657" i="46"/>
  <c r="J657" i="46"/>
  <c r="H657" i="46"/>
  <c r="G657" i="46"/>
  <c r="I657" i="46" s="1"/>
  <c r="U656" i="46"/>
  <c r="T656" i="46"/>
  <c r="S656" i="46"/>
  <c r="R656" i="46"/>
  <c r="Q656" i="46"/>
  <c r="P656" i="46"/>
  <c r="O656" i="46"/>
  <c r="N656" i="46"/>
  <c r="L656" i="46" s="1"/>
  <c r="K656" i="46"/>
  <c r="J656" i="46"/>
  <c r="H656" i="46"/>
  <c r="G656" i="46"/>
  <c r="I656" i="46" s="1"/>
  <c r="U655" i="46"/>
  <c r="T655" i="46"/>
  <c r="S655" i="46"/>
  <c r="R655" i="46"/>
  <c r="Q655" i="46"/>
  <c r="P655" i="46"/>
  <c r="O655" i="46"/>
  <c r="N655" i="46"/>
  <c r="L655" i="46" s="1"/>
  <c r="K655" i="46"/>
  <c r="J655" i="46"/>
  <c r="H655" i="46"/>
  <c r="G655" i="46"/>
  <c r="U654" i="46"/>
  <c r="T654" i="46"/>
  <c r="S654" i="46"/>
  <c r="R654" i="46"/>
  <c r="Q654" i="46"/>
  <c r="P654" i="46"/>
  <c r="O654" i="46"/>
  <c r="N654" i="46"/>
  <c r="L654" i="46" s="1"/>
  <c r="K654" i="46"/>
  <c r="J654" i="46"/>
  <c r="H654" i="46"/>
  <c r="G654" i="46"/>
  <c r="U653" i="46"/>
  <c r="T653" i="46"/>
  <c r="S653" i="46"/>
  <c r="R653" i="46"/>
  <c r="Q653" i="46"/>
  <c r="P653" i="46"/>
  <c r="O653" i="46"/>
  <c r="N653" i="46"/>
  <c r="L653" i="46" s="1"/>
  <c r="K653" i="46"/>
  <c r="J653" i="46"/>
  <c r="H653" i="46"/>
  <c r="G653" i="46"/>
  <c r="U652" i="46"/>
  <c r="T652" i="46"/>
  <c r="S652" i="46"/>
  <c r="R652" i="46"/>
  <c r="Q652" i="46"/>
  <c r="P652" i="46"/>
  <c r="O652" i="46"/>
  <c r="N652" i="46"/>
  <c r="L652" i="46" s="1"/>
  <c r="K652" i="46"/>
  <c r="J652" i="46"/>
  <c r="H652" i="46"/>
  <c r="G652" i="46"/>
  <c r="U651" i="46"/>
  <c r="T651" i="46"/>
  <c r="S651" i="46"/>
  <c r="R651" i="46"/>
  <c r="Q651" i="46"/>
  <c r="P651" i="46"/>
  <c r="O651" i="46"/>
  <c r="N651" i="46"/>
  <c r="L651" i="46"/>
  <c r="K651" i="46"/>
  <c r="J651" i="46"/>
  <c r="H651" i="46"/>
  <c r="G651" i="46"/>
  <c r="I651" i="46" s="1"/>
  <c r="U650" i="46"/>
  <c r="T650" i="46"/>
  <c r="S650" i="46"/>
  <c r="R650" i="46"/>
  <c r="Q650" i="46"/>
  <c r="P650" i="46"/>
  <c r="O650" i="46"/>
  <c r="N650" i="46"/>
  <c r="L650" i="46" s="1"/>
  <c r="K650" i="46"/>
  <c r="J650" i="46"/>
  <c r="H650" i="46"/>
  <c r="G650" i="46"/>
  <c r="U649" i="46"/>
  <c r="T649" i="46"/>
  <c r="S649" i="46"/>
  <c r="R649" i="46"/>
  <c r="Q649" i="46"/>
  <c r="P649" i="46"/>
  <c r="O649" i="46"/>
  <c r="N649" i="46"/>
  <c r="L649" i="46" s="1"/>
  <c r="K649" i="46"/>
  <c r="J649" i="46"/>
  <c r="H649" i="46"/>
  <c r="G649" i="46"/>
  <c r="U648" i="46"/>
  <c r="T648" i="46"/>
  <c r="S648" i="46"/>
  <c r="R648" i="46"/>
  <c r="Q648" i="46"/>
  <c r="P648" i="46"/>
  <c r="O648" i="46"/>
  <c r="N648" i="46"/>
  <c r="L648" i="46" s="1"/>
  <c r="K648" i="46"/>
  <c r="J648" i="46"/>
  <c r="H648" i="46"/>
  <c r="G648" i="46"/>
  <c r="I648" i="46" s="1"/>
  <c r="U647" i="46"/>
  <c r="T647" i="46"/>
  <c r="S647" i="46"/>
  <c r="R647" i="46"/>
  <c r="Q647" i="46"/>
  <c r="P647" i="46"/>
  <c r="O647" i="46"/>
  <c r="N647" i="46"/>
  <c r="L647" i="46"/>
  <c r="K647" i="46"/>
  <c r="J647" i="46"/>
  <c r="H647" i="46"/>
  <c r="G647" i="46"/>
  <c r="U646" i="46"/>
  <c r="T646" i="46"/>
  <c r="S646" i="46"/>
  <c r="R646" i="46"/>
  <c r="Q646" i="46"/>
  <c r="P646" i="46"/>
  <c r="O646" i="46"/>
  <c r="N646" i="46"/>
  <c r="L646" i="46" s="1"/>
  <c r="K646" i="46"/>
  <c r="J646" i="46"/>
  <c r="H646" i="46"/>
  <c r="G646" i="46"/>
  <c r="U645" i="46"/>
  <c r="T645" i="46"/>
  <c r="S645" i="46"/>
  <c r="R645" i="46"/>
  <c r="Q645" i="46"/>
  <c r="P645" i="46"/>
  <c r="O645" i="46"/>
  <c r="N645" i="46"/>
  <c r="L645" i="46" s="1"/>
  <c r="K645" i="46"/>
  <c r="J645" i="46"/>
  <c r="H645" i="46"/>
  <c r="G645" i="46"/>
  <c r="U644" i="46"/>
  <c r="T644" i="46"/>
  <c r="S644" i="46"/>
  <c r="R644" i="46"/>
  <c r="Q644" i="46"/>
  <c r="P644" i="46"/>
  <c r="O644" i="46"/>
  <c r="N644" i="46"/>
  <c r="L644" i="46"/>
  <c r="K644" i="46"/>
  <c r="J644" i="46"/>
  <c r="H644" i="46"/>
  <c r="G644" i="46"/>
  <c r="U643" i="46"/>
  <c r="T643" i="46"/>
  <c r="S643" i="46"/>
  <c r="R643" i="46"/>
  <c r="Q643" i="46"/>
  <c r="P643" i="46"/>
  <c r="O643" i="46"/>
  <c r="N643" i="46"/>
  <c r="L643" i="46" s="1"/>
  <c r="K643" i="46"/>
  <c r="J643" i="46"/>
  <c r="H643" i="46"/>
  <c r="G643" i="46"/>
  <c r="I643" i="46" s="1"/>
  <c r="U642" i="46"/>
  <c r="T642" i="46"/>
  <c r="S642" i="46"/>
  <c r="R642" i="46"/>
  <c r="Q642" i="46"/>
  <c r="P642" i="46"/>
  <c r="O642" i="46"/>
  <c r="N642" i="46"/>
  <c r="L642" i="46" s="1"/>
  <c r="K642" i="46"/>
  <c r="J642" i="46"/>
  <c r="H642" i="46"/>
  <c r="G642" i="46"/>
  <c r="I642" i="46" s="1"/>
  <c r="U641" i="46"/>
  <c r="T641" i="46"/>
  <c r="S641" i="46"/>
  <c r="R641" i="46"/>
  <c r="Q641" i="46"/>
  <c r="P641" i="46"/>
  <c r="O641" i="46"/>
  <c r="N641" i="46"/>
  <c r="L641" i="46" s="1"/>
  <c r="K641" i="46"/>
  <c r="J641" i="46"/>
  <c r="H641" i="46"/>
  <c r="G641" i="46"/>
  <c r="I641" i="46" s="1"/>
  <c r="U640" i="46"/>
  <c r="T640" i="46"/>
  <c r="S640" i="46"/>
  <c r="R640" i="46"/>
  <c r="Q640" i="46"/>
  <c r="P640" i="46"/>
  <c r="O640" i="46"/>
  <c r="N640" i="46"/>
  <c r="L640" i="46" s="1"/>
  <c r="K640" i="46"/>
  <c r="J640" i="46"/>
  <c r="H640" i="46"/>
  <c r="G640" i="46"/>
  <c r="U639" i="46"/>
  <c r="T639" i="46"/>
  <c r="S639" i="46"/>
  <c r="R639" i="46"/>
  <c r="Q639" i="46"/>
  <c r="P639" i="46"/>
  <c r="O639" i="46"/>
  <c r="N639" i="46"/>
  <c r="L639" i="46"/>
  <c r="K639" i="46"/>
  <c r="J639" i="46"/>
  <c r="H639" i="46"/>
  <c r="G639" i="46"/>
  <c r="S638" i="46"/>
  <c r="H638" i="46"/>
  <c r="I638" i="46" s="1"/>
  <c r="G638" i="46"/>
  <c r="R638" i="46"/>
  <c r="H637" i="46"/>
  <c r="G637" i="46"/>
  <c r="I637" i="46"/>
  <c r="H636" i="46"/>
  <c r="G636" i="46"/>
  <c r="H635" i="46"/>
  <c r="G635" i="46"/>
  <c r="I635" i="46" s="1"/>
  <c r="H634" i="46"/>
  <c r="G634" i="46"/>
  <c r="H633" i="46"/>
  <c r="G633" i="46"/>
  <c r="I633" i="46" s="1"/>
  <c r="H632" i="46"/>
  <c r="G632" i="46"/>
  <c r="S632" i="46"/>
  <c r="H631" i="46"/>
  <c r="G631" i="46"/>
  <c r="H630" i="46"/>
  <c r="G630" i="46"/>
  <c r="H629" i="46"/>
  <c r="G629" i="46"/>
  <c r="H628" i="46"/>
  <c r="G628" i="46"/>
  <c r="R628" i="46"/>
  <c r="H627" i="46"/>
  <c r="P627" i="46"/>
  <c r="G627" i="46"/>
  <c r="H626" i="46"/>
  <c r="G626" i="46"/>
  <c r="H625" i="46"/>
  <c r="G625" i="46"/>
  <c r="H624" i="46"/>
  <c r="G624" i="46"/>
  <c r="H623" i="46"/>
  <c r="G623" i="46"/>
  <c r="I623" i="46" s="1"/>
  <c r="H622" i="46"/>
  <c r="G622" i="46"/>
  <c r="H621" i="46"/>
  <c r="G621" i="46"/>
  <c r="H620" i="46"/>
  <c r="G620" i="46"/>
  <c r="S619" i="46"/>
  <c r="P619" i="46"/>
  <c r="H619" i="46"/>
  <c r="G619" i="46"/>
  <c r="H618" i="46"/>
  <c r="G618" i="46"/>
  <c r="H617" i="46"/>
  <c r="G617" i="46"/>
  <c r="H616" i="46"/>
  <c r="G616" i="46"/>
  <c r="R616" i="46"/>
  <c r="S615" i="46"/>
  <c r="R615" i="46"/>
  <c r="P615" i="46"/>
  <c r="O615" i="46"/>
  <c r="N615" i="46"/>
  <c r="L615" i="46" s="1"/>
  <c r="K615" i="46"/>
  <c r="J615" i="46"/>
  <c r="H615" i="46"/>
  <c r="G615" i="46"/>
  <c r="H614" i="46"/>
  <c r="G614" i="46"/>
  <c r="P614" i="46"/>
  <c r="H613" i="46"/>
  <c r="G613" i="46"/>
  <c r="H612" i="46"/>
  <c r="G612" i="46"/>
  <c r="R612" i="46"/>
  <c r="S611" i="46"/>
  <c r="R611" i="46"/>
  <c r="P611" i="46"/>
  <c r="O611" i="46"/>
  <c r="N611" i="46"/>
  <c r="L611" i="46" s="1"/>
  <c r="K611" i="46"/>
  <c r="H611" i="46"/>
  <c r="G611" i="46"/>
  <c r="J611" i="46"/>
  <c r="H610" i="46"/>
  <c r="G610" i="46"/>
  <c r="I610" i="46" s="1"/>
  <c r="H609" i="46"/>
  <c r="G609" i="46"/>
  <c r="H608" i="46"/>
  <c r="G608" i="46"/>
  <c r="I608" i="46" s="1"/>
  <c r="S608" i="46"/>
  <c r="H607" i="46"/>
  <c r="G607" i="46"/>
  <c r="R606" i="46"/>
  <c r="J606" i="46"/>
  <c r="H606" i="46"/>
  <c r="G606" i="46"/>
  <c r="H605" i="46"/>
  <c r="G605" i="46"/>
  <c r="H604" i="46"/>
  <c r="G604" i="46"/>
  <c r="H603" i="46"/>
  <c r="G603" i="46"/>
  <c r="S602" i="46"/>
  <c r="R602" i="46"/>
  <c r="P602" i="46"/>
  <c r="H602" i="46"/>
  <c r="G602" i="46"/>
  <c r="K602" i="46"/>
  <c r="H601" i="46"/>
  <c r="K601" i="46"/>
  <c r="G601" i="46"/>
  <c r="I601" i="46" s="1"/>
  <c r="H600" i="46"/>
  <c r="G600" i="46"/>
  <c r="H599" i="46"/>
  <c r="G599" i="46"/>
  <c r="H598" i="46"/>
  <c r="G598" i="46"/>
  <c r="S598" i="46"/>
  <c r="H597" i="46"/>
  <c r="G597" i="46"/>
  <c r="P597" i="46"/>
  <c r="H596" i="46"/>
  <c r="G596" i="46"/>
  <c r="I596" i="46" s="1"/>
  <c r="H595" i="46"/>
  <c r="G595" i="46"/>
  <c r="H594" i="46"/>
  <c r="G594" i="46"/>
  <c r="S593" i="46"/>
  <c r="R593" i="46"/>
  <c r="P593" i="46"/>
  <c r="K593" i="46"/>
  <c r="H593" i="46"/>
  <c r="G593" i="46"/>
  <c r="I593" i="46" s="1"/>
  <c r="J593" i="46"/>
  <c r="H592" i="46"/>
  <c r="G592" i="46"/>
  <c r="I592" i="46" s="1"/>
  <c r="H591" i="46"/>
  <c r="G591" i="46"/>
  <c r="H590" i="46"/>
  <c r="G590" i="46"/>
  <c r="H589" i="46"/>
  <c r="G589" i="46"/>
  <c r="J589" i="46"/>
  <c r="H588" i="46"/>
  <c r="G588" i="46"/>
  <c r="I588" i="46" s="1"/>
  <c r="K588" i="46"/>
  <c r="H587" i="46"/>
  <c r="P587" i="46"/>
  <c r="G587" i="46"/>
  <c r="H586" i="46"/>
  <c r="G586" i="46"/>
  <c r="S585" i="46"/>
  <c r="K585" i="46"/>
  <c r="H585" i="46"/>
  <c r="G585" i="46"/>
  <c r="H584" i="46"/>
  <c r="G584" i="46"/>
  <c r="H583" i="46"/>
  <c r="G583" i="46"/>
  <c r="J583" i="46"/>
  <c r="H582" i="46"/>
  <c r="G582" i="46"/>
  <c r="H581" i="46"/>
  <c r="G581" i="46"/>
  <c r="S580" i="46"/>
  <c r="P580" i="46"/>
  <c r="H580" i="46"/>
  <c r="G580" i="46"/>
  <c r="I580" i="46" s="1"/>
  <c r="H579" i="46"/>
  <c r="G579" i="46"/>
  <c r="H578" i="46"/>
  <c r="K578" i="46"/>
  <c r="G578" i="46"/>
  <c r="H577" i="46"/>
  <c r="G577" i="46"/>
  <c r="R576" i="46"/>
  <c r="P576" i="46"/>
  <c r="H576" i="46"/>
  <c r="G576" i="46"/>
  <c r="H575" i="46"/>
  <c r="G575" i="46"/>
  <c r="H574" i="46"/>
  <c r="G574" i="46"/>
  <c r="I574" i="46"/>
  <c r="R574" i="46"/>
  <c r="H573" i="46"/>
  <c r="G573" i="46"/>
  <c r="I573" i="46" s="1"/>
  <c r="K573" i="46"/>
  <c r="S572" i="46"/>
  <c r="R572" i="46"/>
  <c r="K572" i="46"/>
  <c r="J572" i="46"/>
  <c r="H572" i="46"/>
  <c r="G572" i="46"/>
  <c r="I572" i="46" s="1"/>
  <c r="P572" i="46"/>
  <c r="H571" i="46"/>
  <c r="G571" i="46"/>
  <c r="I571" i="46"/>
  <c r="H570" i="46"/>
  <c r="G570" i="46"/>
  <c r="H569" i="46"/>
  <c r="G569" i="46"/>
  <c r="K569" i="46"/>
  <c r="H568" i="46"/>
  <c r="G568" i="46"/>
  <c r="H567" i="46"/>
  <c r="G567" i="46"/>
  <c r="H566" i="46"/>
  <c r="G566" i="46"/>
  <c r="H565" i="46"/>
  <c r="G565" i="46"/>
  <c r="J565" i="46"/>
  <c r="H564" i="46"/>
  <c r="G564" i="46"/>
  <c r="H563" i="46"/>
  <c r="G563" i="46"/>
  <c r="S562" i="46"/>
  <c r="R562" i="46"/>
  <c r="H562" i="46"/>
  <c r="G562" i="46"/>
  <c r="H561" i="46"/>
  <c r="G561" i="46"/>
  <c r="H560" i="46"/>
  <c r="G560" i="46"/>
  <c r="P559" i="46"/>
  <c r="H559" i="46"/>
  <c r="G559" i="46"/>
  <c r="I559" i="46" s="1"/>
  <c r="H558" i="46"/>
  <c r="G558" i="46"/>
  <c r="I558" i="46" s="1"/>
  <c r="H557" i="46"/>
  <c r="G557" i="46"/>
  <c r="I557" i="46" s="1"/>
  <c r="P556" i="46"/>
  <c r="K556" i="46"/>
  <c r="J556" i="46"/>
  <c r="O556" i="46"/>
  <c r="N556" i="46"/>
  <c r="L556" i="46" s="1"/>
  <c r="H556" i="46"/>
  <c r="G556" i="46"/>
  <c r="H555" i="46"/>
  <c r="G555" i="46"/>
  <c r="H554" i="46"/>
  <c r="P554" i="46"/>
  <c r="G554" i="46"/>
  <c r="H553" i="46"/>
  <c r="G553" i="46"/>
  <c r="H552" i="46"/>
  <c r="G552" i="46"/>
  <c r="H551" i="46"/>
  <c r="G551" i="46"/>
  <c r="I551" i="46" s="1"/>
  <c r="R550" i="46"/>
  <c r="P550" i="46"/>
  <c r="K550" i="46"/>
  <c r="H550" i="46"/>
  <c r="G550" i="46"/>
  <c r="H549" i="46"/>
  <c r="G549" i="46"/>
  <c r="J549" i="46"/>
  <c r="H548" i="46"/>
  <c r="G548" i="46"/>
  <c r="I548" i="46" s="1"/>
  <c r="H547" i="46"/>
  <c r="G547" i="46"/>
  <c r="I547" i="46"/>
  <c r="H546" i="46"/>
  <c r="G546" i="46"/>
  <c r="J545" i="46"/>
  <c r="H545" i="46"/>
  <c r="G545" i="46"/>
  <c r="I545" i="46" s="1"/>
  <c r="S544" i="46"/>
  <c r="H544" i="46"/>
  <c r="G544" i="46"/>
  <c r="H543" i="46"/>
  <c r="G543" i="46"/>
  <c r="H542" i="46"/>
  <c r="R542" i="46"/>
  <c r="G542" i="46"/>
  <c r="H541" i="46"/>
  <c r="G541" i="46"/>
  <c r="P540" i="46"/>
  <c r="H540" i="46"/>
  <c r="G540" i="46"/>
  <c r="J539" i="46"/>
  <c r="H539" i="46"/>
  <c r="G539" i="46"/>
  <c r="I539" i="46" s="1"/>
  <c r="H538" i="46"/>
  <c r="G538" i="46"/>
  <c r="S537" i="46"/>
  <c r="P537" i="46"/>
  <c r="K537" i="46"/>
  <c r="H537" i="46"/>
  <c r="G537" i="46"/>
  <c r="H536" i="46"/>
  <c r="G536" i="46"/>
  <c r="H535" i="46"/>
  <c r="G535" i="46"/>
  <c r="I535" i="46" s="1"/>
  <c r="H534" i="46"/>
  <c r="G534" i="46"/>
  <c r="J534" i="46"/>
  <c r="H533" i="46"/>
  <c r="G533" i="46"/>
  <c r="H532" i="46"/>
  <c r="G532" i="46"/>
  <c r="H531" i="46"/>
  <c r="G531" i="46"/>
  <c r="H530" i="46"/>
  <c r="G530" i="46"/>
  <c r="H529" i="46"/>
  <c r="G529" i="46"/>
  <c r="I529" i="46" s="1"/>
  <c r="S529" i="46"/>
  <c r="H528" i="46"/>
  <c r="G528" i="46"/>
  <c r="I528" i="46" s="1"/>
  <c r="J528" i="46"/>
  <c r="H527" i="46"/>
  <c r="G527" i="46"/>
  <c r="H526" i="46"/>
  <c r="G526" i="46"/>
  <c r="S525" i="46"/>
  <c r="R525" i="46"/>
  <c r="H525" i="46"/>
  <c r="G525" i="46"/>
  <c r="K525" i="46"/>
  <c r="H524" i="46"/>
  <c r="G524" i="46"/>
  <c r="S523" i="46"/>
  <c r="P523" i="46"/>
  <c r="H523" i="46"/>
  <c r="G523" i="46"/>
  <c r="H522" i="46"/>
  <c r="G522" i="46"/>
  <c r="H521" i="46"/>
  <c r="G521" i="46"/>
  <c r="P521" i="46"/>
  <c r="H520" i="46"/>
  <c r="R520" i="46"/>
  <c r="G520" i="46"/>
  <c r="H519" i="46"/>
  <c r="G519" i="46"/>
  <c r="H518" i="46"/>
  <c r="R518" i="46"/>
  <c r="G518" i="46"/>
  <c r="H517" i="46"/>
  <c r="G517" i="46"/>
  <c r="H516" i="46"/>
  <c r="G516" i="46"/>
  <c r="S515" i="46"/>
  <c r="R515" i="46"/>
  <c r="H515" i="46"/>
  <c r="G515" i="46"/>
  <c r="I515" i="46" s="1"/>
  <c r="H514" i="46"/>
  <c r="G514" i="46"/>
  <c r="H513" i="46"/>
  <c r="G513" i="46"/>
  <c r="H512" i="46"/>
  <c r="G512" i="46"/>
  <c r="I512" i="46" s="1"/>
  <c r="H511" i="46"/>
  <c r="I511" i="46" s="1"/>
  <c r="G511" i="46"/>
  <c r="H510" i="46"/>
  <c r="G510" i="46"/>
  <c r="S509" i="46"/>
  <c r="R509" i="46"/>
  <c r="K509" i="46"/>
  <c r="H509" i="46"/>
  <c r="G509" i="46"/>
  <c r="S508" i="46"/>
  <c r="R508" i="46"/>
  <c r="H508" i="46"/>
  <c r="G508" i="46"/>
  <c r="P508" i="46"/>
  <c r="H507" i="46"/>
  <c r="G507" i="46"/>
  <c r="H506" i="46"/>
  <c r="G506" i="46"/>
  <c r="H505" i="46"/>
  <c r="G505" i="46"/>
  <c r="S504" i="46"/>
  <c r="R504" i="46"/>
  <c r="H504" i="46"/>
  <c r="G504" i="46"/>
  <c r="H503" i="46"/>
  <c r="P503" i="46"/>
  <c r="G503" i="46"/>
  <c r="I503" i="46" s="1"/>
  <c r="H502" i="46"/>
  <c r="G502" i="46"/>
  <c r="H501" i="46"/>
  <c r="G501" i="46"/>
  <c r="S500" i="46"/>
  <c r="H500" i="46"/>
  <c r="G500" i="46"/>
  <c r="H499" i="46"/>
  <c r="G499" i="46"/>
  <c r="H498" i="46"/>
  <c r="G498" i="46"/>
  <c r="H497" i="46"/>
  <c r="G497" i="46"/>
  <c r="H496" i="46"/>
  <c r="G496" i="46"/>
  <c r="P496" i="46"/>
  <c r="H495" i="46"/>
  <c r="G495" i="46"/>
  <c r="S494" i="46"/>
  <c r="H494" i="46"/>
  <c r="G494" i="46"/>
  <c r="H493" i="46"/>
  <c r="G493" i="46"/>
  <c r="H492" i="46"/>
  <c r="G492" i="46"/>
  <c r="R491" i="46"/>
  <c r="H491" i="46"/>
  <c r="G491" i="46"/>
  <c r="I491" i="46" s="1"/>
  <c r="H490" i="46"/>
  <c r="G490" i="46"/>
  <c r="K490" i="46"/>
  <c r="S489" i="46"/>
  <c r="H489" i="46"/>
  <c r="G489" i="46"/>
  <c r="H488" i="46"/>
  <c r="G488" i="46"/>
  <c r="H487" i="46"/>
  <c r="R487" i="46"/>
  <c r="G487" i="46"/>
  <c r="I487" i="46" s="1"/>
  <c r="H486" i="46"/>
  <c r="J486" i="46"/>
  <c r="G486" i="46"/>
  <c r="H485" i="46"/>
  <c r="G485" i="46"/>
  <c r="H484" i="46"/>
  <c r="G484" i="46"/>
  <c r="H483" i="46"/>
  <c r="G483" i="46"/>
  <c r="H482" i="46"/>
  <c r="G482" i="46"/>
  <c r="P482" i="46"/>
  <c r="S481" i="46"/>
  <c r="R481" i="46"/>
  <c r="P481" i="46"/>
  <c r="H481" i="46"/>
  <c r="G481" i="46"/>
  <c r="K481" i="46"/>
  <c r="H480" i="46"/>
  <c r="G480" i="46"/>
  <c r="R479" i="46"/>
  <c r="H479" i="46"/>
  <c r="G479" i="46"/>
  <c r="H478" i="46"/>
  <c r="G478" i="46"/>
  <c r="I478" i="46" s="1"/>
  <c r="H477" i="46"/>
  <c r="G477" i="46"/>
  <c r="R476" i="46"/>
  <c r="H476" i="46"/>
  <c r="G476" i="46"/>
  <c r="J475" i="46"/>
  <c r="H475" i="46"/>
  <c r="G475" i="46"/>
  <c r="R474" i="46"/>
  <c r="H474" i="46"/>
  <c r="G474" i="46"/>
  <c r="S473" i="46"/>
  <c r="R473" i="46"/>
  <c r="P473" i="46"/>
  <c r="H473" i="46"/>
  <c r="K473" i="46"/>
  <c r="G473" i="46"/>
  <c r="I473" i="46" s="1"/>
  <c r="H472" i="46"/>
  <c r="G472" i="46"/>
  <c r="H471" i="46"/>
  <c r="G471" i="46"/>
  <c r="R470" i="46"/>
  <c r="P470" i="46"/>
  <c r="K470" i="46"/>
  <c r="J470" i="46"/>
  <c r="H470" i="46"/>
  <c r="G470" i="46"/>
  <c r="I470" i="46" s="1"/>
  <c r="S470" i="46"/>
  <c r="H469" i="46"/>
  <c r="P469" i="46"/>
  <c r="G469" i="46"/>
  <c r="I469" i="46" s="1"/>
  <c r="H468" i="46"/>
  <c r="G468" i="46"/>
  <c r="H467" i="46"/>
  <c r="G467" i="46"/>
  <c r="R467" i="46"/>
  <c r="U466" i="46"/>
  <c r="T466" i="46"/>
  <c r="S466" i="46"/>
  <c r="R466" i="46"/>
  <c r="Q466" i="46"/>
  <c r="P466" i="46"/>
  <c r="O466" i="46"/>
  <c r="N466" i="46"/>
  <c r="L466" i="46" s="1"/>
  <c r="K466" i="46"/>
  <c r="J466" i="46"/>
  <c r="H466" i="46"/>
  <c r="G466" i="46"/>
  <c r="H465" i="46"/>
  <c r="G465" i="46"/>
  <c r="H464" i="46"/>
  <c r="G464" i="46"/>
  <c r="H463" i="46"/>
  <c r="G463" i="46"/>
  <c r="H462" i="46"/>
  <c r="G462" i="46"/>
  <c r="H461" i="46"/>
  <c r="G461" i="46"/>
  <c r="H460" i="46"/>
  <c r="G460" i="46"/>
  <c r="S460" i="46"/>
  <c r="R459" i="46"/>
  <c r="P459" i="46"/>
  <c r="K459" i="46"/>
  <c r="O459" i="46"/>
  <c r="N459" i="46"/>
  <c r="L459" i="46" s="1"/>
  <c r="J459" i="46"/>
  <c r="H459" i="46"/>
  <c r="G459" i="46"/>
  <c r="S459" i="46"/>
  <c r="H458" i="46"/>
  <c r="G458" i="46"/>
  <c r="H457" i="46"/>
  <c r="G457" i="46"/>
  <c r="H456" i="46"/>
  <c r="G456" i="46"/>
  <c r="H455" i="46"/>
  <c r="G455" i="46"/>
  <c r="I455" i="46" s="1"/>
  <c r="S454" i="46"/>
  <c r="P454" i="46"/>
  <c r="J454" i="46"/>
  <c r="H454" i="46"/>
  <c r="G454" i="46"/>
  <c r="R454" i="46"/>
  <c r="H453" i="46"/>
  <c r="G453" i="46"/>
  <c r="H452" i="46"/>
  <c r="G452" i="46"/>
  <c r="H451" i="46"/>
  <c r="I451" i="46" s="1"/>
  <c r="G451" i="46"/>
  <c r="P451" i="46"/>
  <c r="H450" i="46"/>
  <c r="G450" i="46"/>
  <c r="S450" i="46"/>
  <c r="H449" i="46"/>
  <c r="G449" i="46"/>
  <c r="H448" i="46"/>
  <c r="G448" i="46"/>
  <c r="H447" i="46"/>
  <c r="G447" i="46"/>
  <c r="H446" i="46"/>
  <c r="G446" i="46"/>
  <c r="S445" i="46"/>
  <c r="R445" i="46"/>
  <c r="P445" i="46"/>
  <c r="K445" i="46"/>
  <c r="O445" i="46"/>
  <c r="N445" i="46"/>
  <c r="L445" i="46" s="1"/>
  <c r="H445" i="46"/>
  <c r="J445" i="46"/>
  <c r="G445" i="46"/>
  <c r="H444" i="46"/>
  <c r="G444" i="46"/>
  <c r="H443" i="46"/>
  <c r="K443" i="46"/>
  <c r="G443" i="46"/>
  <c r="I443" i="46" s="1"/>
  <c r="H442" i="46"/>
  <c r="G442" i="46"/>
  <c r="H441" i="46"/>
  <c r="G441" i="46"/>
  <c r="H440" i="46"/>
  <c r="G440" i="46"/>
  <c r="H439" i="46"/>
  <c r="G439" i="46"/>
  <c r="H438" i="46"/>
  <c r="G438" i="46"/>
  <c r="S437" i="46"/>
  <c r="R437" i="46"/>
  <c r="J437" i="46"/>
  <c r="H437" i="46"/>
  <c r="G437" i="46"/>
  <c r="I437" i="46" s="1"/>
  <c r="H436" i="46"/>
  <c r="G436" i="46"/>
  <c r="H435" i="46"/>
  <c r="G435" i="46"/>
  <c r="H434" i="46"/>
  <c r="G434" i="46"/>
  <c r="H433" i="46"/>
  <c r="G433" i="46"/>
  <c r="H432" i="46"/>
  <c r="G432" i="46"/>
  <c r="H431" i="46"/>
  <c r="G431" i="46"/>
  <c r="P430" i="46"/>
  <c r="H430" i="46"/>
  <c r="G430" i="46"/>
  <c r="H429" i="46"/>
  <c r="G429" i="46"/>
  <c r="S429" i="46"/>
  <c r="H428" i="46"/>
  <c r="I428" i="46" s="1"/>
  <c r="R428" i="46"/>
  <c r="G428" i="46"/>
  <c r="S427" i="46"/>
  <c r="R427" i="46"/>
  <c r="P427" i="46"/>
  <c r="K427" i="46"/>
  <c r="J427" i="46"/>
  <c r="H427" i="46"/>
  <c r="G427" i="46"/>
  <c r="H426" i="46"/>
  <c r="G426" i="46"/>
  <c r="I426" i="46" s="1"/>
  <c r="K426" i="46"/>
  <c r="S425" i="46"/>
  <c r="K425" i="46"/>
  <c r="H425" i="46"/>
  <c r="R425" i="46"/>
  <c r="G425" i="46"/>
  <c r="I425" i="46" s="1"/>
  <c r="H424" i="46"/>
  <c r="G424" i="46"/>
  <c r="I424" i="46" s="1"/>
  <c r="H423" i="46"/>
  <c r="G423" i="46"/>
  <c r="I423" i="46" s="1"/>
  <c r="K423" i="46"/>
  <c r="H422" i="46"/>
  <c r="G422" i="46"/>
  <c r="H421" i="46"/>
  <c r="S421" i="46"/>
  <c r="G421" i="46"/>
  <c r="H420" i="46"/>
  <c r="G420" i="46"/>
  <c r="P420" i="46"/>
  <c r="H419" i="46"/>
  <c r="G419" i="46"/>
  <c r="H418" i="46"/>
  <c r="G418" i="46"/>
  <c r="H417" i="46"/>
  <c r="G417" i="46"/>
  <c r="H416" i="46"/>
  <c r="G416" i="46"/>
  <c r="H415" i="46"/>
  <c r="G415" i="46"/>
  <c r="S414" i="46"/>
  <c r="R414" i="46"/>
  <c r="P414" i="46"/>
  <c r="K414" i="46"/>
  <c r="J414" i="46"/>
  <c r="O414" i="46"/>
  <c r="N414" i="46"/>
  <c r="L414" i="46"/>
  <c r="H414" i="46"/>
  <c r="G414" i="46"/>
  <c r="R413" i="46"/>
  <c r="H413" i="46"/>
  <c r="G413" i="46"/>
  <c r="I413" i="46" s="1"/>
  <c r="H412" i="46"/>
  <c r="G412" i="46"/>
  <c r="H411" i="46"/>
  <c r="G411" i="46"/>
  <c r="H410" i="46"/>
  <c r="G410" i="46"/>
  <c r="H409" i="46"/>
  <c r="G409" i="46"/>
  <c r="I409" i="46" s="1"/>
  <c r="H408" i="46"/>
  <c r="G408" i="46"/>
  <c r="H407" i="46"/>
  <c r="G407" i="46"/>
  <c r="K407" i="46"/>
  <c r="H406" i="46"/>
  <c r="K406" i="46"/>
  <c r="G406" i="46"/>
  <c r="S405" i="46"/>
  <c r="H405" i="46"/>
  <c r="G405" i="46"/>
  <c r="R405" i="46"/>
  <c r="H404" i="46"/>
  <c r="G404" i="46"/>
  <c r="H403" i="46"/>
  <c r="G403" i="46"/>
  <c r="H402" i="46"/>
  <c r="G402" i="46"/>
  <c r="H401" i="46"/>
  <c r="I401" i="46" s="1"/>
  <c r="R401" i="46"/>
  <c r="G401" i="46"/>
  <c r="H400" i="46"/>
  <c r="G400" i="46"/>
  <c r="I400" i="46" s="1"/>
  <c r="H399" i="46"/>
  <c r="G399" i="46"/>
  <c r="S398" i="46"/>
  <c r="R398" i="46"/>
  <c r="P398" i="46"/>
  <c r="N398" i="46"/>
  <c r="L398" i="46" s="1"/>
  <c r="K398" i="46"/>
  <c r="O398" i="46"/>
  <c r="H398" i="46"/>
  <c r="G398" i="46"/>
  <c r="I398" i="46" s="1"/>
  <c r="J398" i="46"/>
  <c r="H397" i="46"/>
  <c r="G397" i="46"/>
  <c r="H396" i="46"/>
  <c r="G396" i="46"/>
  <c r="H395" i="46"/>
  <c r="S395" i="46"/>
  <c r="G395" i="46"/>
  <c r="H394" i="46"/>
  <c r="G394" i="46"/>
  <c r="H393" i="46"/>
  <c r="I393" i="46" s="1"/>
  <c r="G393" i="46"/>
  <c r="H392" i="46"/>
  <c r="G392" i="46"/>
  <c r="H391" i="46"/>
  <c r="G391" i="46"/>
  <c r="I391" i="46" s="1"/>
  <c r="H390" i="46"/>
  <c r="G390" i="46"/>
  <c r="H389" i="46"/>
  <c r="S389" i="46"/>
  <c r="G389" i="46"/>
  <c r="H388" i="46"/>
  <c r="G388" i="46"/>
  <c r="H387" i="46"/>
  <c r="G387" i="46"/>
  <c r="H386" i="46"/>
  <c r="I386" i="46" s="1"/>
  <c r="G386" i="46"/>
  <c r="H385" i="46"/>
  <c r="J385" i="46"/>
  <c r="G385" i="46"/>
  <c r="S384" i="46"/>
  <c r="H384" i="46"/>
  <c r="G384" i="46"/>
  <c r="H383" i="46"/>
  <c r="G383" i="46"/>
  <c r="H382" i="46"/>
  <c r="K382" i="46"/>
  <c r="G382" i="46"/>
  <c r="I382" i="46" s="1"/>
  <c r="H381" i="46"/>
  <c r="G381" i="46"/>
  <c r="R380" i="46"/>
  <c r="H380" i="46"/>
  <c r="G380" i="46"/>
  <c r="I380" i="46" s="1"/>
  <c r="H379" i="46"/>
  <c r="G379" i="46"/>
  <c r="H378" i="46"/>
  <c r="G378" i="46"/>
  <c r="S378" i="46"/>
  <c r="H377" i="46"/>
  <c r="G377" i="46"/>
  <c r="H376" i="46"/>
  <c r="G376" i="46"/>
  <c r="H375" i="46"/>
  <c r="G375" i="46"/>
  <c r="I375" i="46" s="1"/>
  <c r="H374" i="46"/>
  <c r="G374" i="46"/>
  <c r="S373" i="46"/>
  <c r="R373" i="46"/>
  <c r="H373" i="46"/>
  <c r="P373" i="46"/>
  <c r="G373" i="46"/>
  <c r="I373" i="46" s="1"/>
  <c r="H372" i="46"/>
  <c r="G372" i="46"/>
  <c r="H371" i="46"/>
  <c r="G371" i="46"/>
  <c r="H370" i="46"/>
  <c r="G370" i="46"/>
  <c r="P369" i="46"/>
  <c r="K369" i="46"/>
  <c r="J369" i="46"/>
  <c r="O369" i="46"/>
  <c r="H369" i="46"/>
  <c r="G369" i="46"/>
  <c r="H368" i="46"/>
  <c r="G368" i="46"/>
  <c r="H367" i="46"/>
  <c r="G367" i="46"/>
  <c r="K366" i="46"/>
  <c r="J366" i="46"/>
  <c r="O366" i="46"/>
  <c r="N366" i="46"/>
  <c r="L366" i="46" s="1"/>
  <c r="H366" i="46"/>
  <c r="G366" i="46"/>
  <c r="H365" i="46"/>
  <c r="G365" i="46"/>
  <c r="H364" i="46"/>
  <c r="G364" i="46"/>
  <c r="R363" i="46"/>
  <c r="P363" i="46"/>
  <c r="J363" i="46"/>
  <c r="H363" i="46"/>
  <c r="G363" i="46"/>
  <c r="S363" i="46"/>
  <c r="P362" i="46"/>
  <c r="H362" i="46"/>
  <c r="G362" i="46"/>
  <c r="H361" i="46"/>
  <c r="G361" i="46"/>
  <c r="J361" i="46"/>
  <c r="H360" i="46"/>
  <c r="G360" i="46"/>
  <c r="H359" i="46"/>
  <c r="G359" i="46"/>
  <c r="H358" i="46"/>
  <c r="G358" i="46"/>
  <c r="H357" i="46"/>
  <c r="G357" i="46"/>
  <c r="I357" i="46" s="1"/>
  <c r="H356" i="46"/>
  <c r="G356" i="46"/>
  <c r="H355" i="46"/>
  <c r="G355" i="46"/>
  <c r="H354" i="46"/>
  <c r="G354" i="46"/>
  <c r="H353" i="46"/>
  <c r="R353" i="46"/>
  <c r="G353" i="46"/>
  <c r="K352" i="46"/>
  <c r="H352" i="46"/>
  <c r="G352" i="46"/>
  <c r="H351" i="46"/>
  <c r="G351" i="46"/>
  <c r="H350" i="46"/>
  <c r="G350" i="46"/>
  <c r="H349" i="46"/>
  <c r="G349" i="46"/>
  <c r="H348" i="46"/>
  <c r="P348" i="46"/>
  <c r="G348" i="46"/>
  <c r="H347" i="46"/>
  <c r="G347" i="46"/>
  <c r="I347" i="46" s="1"/>
  <c r="H346" i="46"/>
  <c r="G346" i="46"/>
  <c r="S345" i="46"/>
  <c r="R345" i="46"/>
  <c r="P345" i="46"/>
  <c r="H345" i="46"/>
  <c r="G345" i="46"/>
  <c r="H344" i="46"/>
  <c r="G344" i="46"/>
  <c r="I344" i="46" s="1"/>
  <c r="K344" i="46"/>
  <c r="H343" i="46"/>
  <c r="G343" i="46"/>
  <c r="K342" i="46"/>
  <c r="H342" i="46"/>
  <c r="G342" i="46"/>
  <c r="H341" i="46"/>
  <c r="G341" i="46"/>
  <c r="I341" i="46" s="1"/>
  <c r="H340" i="46"/>
  <c r="G340" i="46"/>
  <c r="H339" i="46"/>
  <c r="I339" i="46" s="1"/>
  <c r="G339" i="46"/>
  <c r="H338" i="46"/>
  <c r="G338" i="46"/>
  <c r="I338" i="46" s="1"/>
  <c r="P338" i="46"/>
  <c r="H337" i="46"/>
  <c r="G337" i="46"/>
  <c r="H336" i="46"/>
  <c r="G336" i="46"/>
  <c r="I336" i="46" s="1"/>
  <c r="H335" i="46"/>
  <c r="G335" i="46"/>
  <c r="K335" i="46"/>
  <c r="H334" i="46"/>
  <c r="P334" i="46"/>
  <c r="G334" i="46"/>
  <c r="H333" i="46"/>
  <c r="G333" i="46"/>
  <c r="H332" i="46"/>
  <c r="G332" i="46"/>
  <c r="R332" i="46"/>
  <c r="H331" i="46"/>
  <c r="G331" i="46"/>
  <c r="H330" i="46"/>
  <c r="G330" i="46"/>
  <c r="H329" i="46"/>
  <c r="I329" i="46" s="1"/>
  <c r="G329" i="46"/>
  <c r="H328" i="46"/>
  <c r="G328" i="46"/>
  <c r="I328" i="46" s="1"/>
  <c r="J328" i="46"/>
  <c r="S327" i="46"/>
  <c r="R327" i="46"/>
  <c r="H327" i="46"/>
  <c r="G327" i="46"/>
  <c r="I327" i="46" s="1"/>
  <c r="H326" i="46"/>
  <c r="G326" i="46"/>
  <c r="H325" i="46"/>
  <c r="G325" i="46"/>
  <c r="I325" i="46" s="1"/>
  <c r="R325" i="46"/>
  <c r="R324" i="46"/>
  <c r="P324" i="46"/>
  <c r="K324" i="46"/>
  <c r="J324" i="46"/>
  <c r="H324" i="46"/>
  <c r="S324" i="46"/>
  <c r="G324" i="46"/>
  <c r="I324" i="46" s="1"/>
  <c r="H323" i="46"/>
  <c r="G323" i="46"/>
  <c r="H322" i="46"/>
  <c r="G322" i="46"/>
  <c r="H321" i="46"/>
  <c r="G321" i="46"/>
  <c r="H320" i="46"/>
  <c r="G320" i="46"/>
  <c r="S319" i="46"/>
  <c r="K319" i="46"/>
  <c r="J319" i="46"/>
  <c r="H319" i="46"/>
  <c r="G319" i="46"/>
  <c r="H318" i="46"/>
  <c r="G318" i="46"/>
  <c r="H317" i="46"/>
  <c r="G317" i="46"/>
  <c r="S316" i="46"/>
  <c r="R316" i="46"/>
  <c r="P316" i="46"/>
  <c r="H316" i="46"/>
  <c r="G316" i="46"/>
  <c r="I316" i="46" s="1"/>
  <c r="H315" i="46"/>
  <c r="G315" i="46"/>
  <c r="H314" i="46"/>
  <c r="G314" i="46"/>
  <c r="H313" i="46"/>
  <c r="G313" i="46"/>
  <c r="I313" i="46" s="1"/>
  <c r="H312" i="46"/>
  <c r="G312" i="46"/>
  <c r="S311" i="46"/>
  <c r="R311" i="46"/>
  <c r="P311" i="46"/>
  <c r="H311" i="46"/>
  <c r="G311" i="46"/>
  <c r="I311" i="46" s="1"/>
  <c r="J311" i="46"/>
  <c r="H310" i="46"/>
  <c r="G310" i="46"/>
  <c r="H309" i="46"/>
  <c r="G309" i="46"/>
  <c r="S309" i="46"/>
  <c r="R308" i="46"/>
  <c r="P308" i="46"/>
  <c r="K308" i="46"/>
  <c r="J308" i="46"/>
  <c r="H308" i="46"/>
  <c r="S308" i="46"/>
  <c r="G308" i="46"/>
  <c r="H307" i="46"/>
  <c r="G307" i="46"/>
  <c r="K307" i="46"/>
  <c r="H306" i="46"/>
  <c r="G306" i="46"/>
  <c r="H305" i="46"/>
  <c r="K305" i="46"/>
  <c r="G305" i="46"/>
  <c r="H304" i="46"/>
  <c r="G304" i="46"/>
  <c r="S303" i="46"/>
  <c r="K303" i="46"/>
  <c r="J303" i="46"/>
  <c r="H303" i="46"/>
  <c r="G303" i="46"/>
  <c r="H302" i="46"/>
  <c r="G302" i="46"/>
  <c r="H301" i="46"/>
  <c r="G301" i="46"/>
  <c r="I301" i="46" s="1"/>
  <c r="J301" i="46"/>
  <c r="S300" i="46"/>
  <c r="H300" i="46"/>
  <c r="G300" i="46"/>
  <c r="H299" i="46"/>
  <c r="G299" i="46"/>
  <c r="H298" i="46"/>
  <c r="G298" i="46"/>
  <c r="H297" i="46"/>
  <c r="G297" i="46"/>
  <c r="I297" i="46" s="1"/>
  <c r="H296" i="46"/>
  <c r="G296" i="46"/>
  <c r="I296" i="46" s="1"/>
  <c r="J296" i="46"/>
  <c r="H295" i="46"/>
  <c r="G295" i="46"/>
  <c r="I295" i="46"/>
  <c r="J295" i="46"/>
  <c r="S294" i="46"/>
  <c r="H294" i="46"/>
  <c r="G294" i="46"/>
  <c r="S293" i="46"/>
  <c r="R293" i="46"/>
  <c r="P293" i="46"/>
  <c r="H293" i="46"/>
  <c r="G293" i="46"/>
  <c r="P292" i="46"/>
  <c r="H292" i="46"/>
  <c r="G292" i="46"/>
  <c r="H291" i="46"/>
  <c r="G291" i="46"/>
  <c r="I291" i="46" s="1"/>
  <c r="H290" i="46"/>
  <c r="G290" i="46"/>
  <c r="I290" i="46" s="1"/>
  <c r="P290" i="46"/>
  <c r="H289" i="46"/>
  <c r="G289" i="46"/>
  <c r="H288" i="46"/>
  <c r="G288" i="46"/>
  <c r="H287" i="46"/>
  <c r="G287" i="46"/>
  <c r="I287" i="46" s="1"/>
  <c r="S287" i="46"/>
  <c r="H286" i="46"/>
  <c r="G286" i="46"/>
  <c r="H285" i="46"/>
  <c r="G285" i="46"/>
  <c r="I285" i="46" s="1"/>
  <c r="S284" i="46"/>
  <c r="R284" i="46"/>
  <c r="H284" i="46"/>
  <c r="G284" i="46"/>
  <c r="H283" i="46"/>
  <c r="G283" i="46"/>
  <c r="H282" i="46"/>
  <c r="G282" i="46"/>
  <c r="H281" i="46"/>
  <c r="G281" i="46"/>
  <c r="S281" i="46"/>
  <c r="S280" i="46"/>
  <c r="R280" i="46"/>
  <c r="P280" i="46"/>
  <c r="H280" i="46"/>
  <c r="G280" i="46"/>
  <c r="J280" i="46"/>
  <c r="S279" i="46"/>
  <c r="H279" i="46"/>
  <c r="I279" i="46" s="1"/>
  <c r="G279" i="46"/>
  <c r="R279" i="46"/>
  <c r="H278" i="46"/>
  <c r="G278" i="46"/>
  <c r="I278" i="46"/>
  <c r="H277" i="46"/>
  <c r="G277" i="46"/>
  <c r="H276" i="46"/>
  <c r="G276" i="46"/>
  <c r="I276" i="46" s="1"/>
  <c r="H275" i="46"/>
  <c r="K275" i="46"/>
  <c r="G275" i="46"/>
  <c r="I275" i="46" s="1"/>
  <c r="H274" i="46"/>
  <c r="G274" i="46"/>
  <c r="H273" i="46"/>
  <c r="G273" i="46"/>
  <c r="K273" i="46"/>
  <c r="H272" i="46"/>
  <c r="G272" i="46"/>
  <c r="S271" i="46"/>
  <c r="K271" i="46"/>
  <c r="H271" i="46"/>
  <c r="G271" i="46"/>
  <c r="J271" i="46"/>
  <c r="H270" i="46"/>
  <c r="G270" i="46"/>
  <c r="H269" i="46"/>
  <c r="G269" i="46"/>
  <c r="I269" i="46" s="1"/>
  <c r="H268" i="46"/>
  <c r="G268" i="46"/>
  <c r="P268" i="46"/>
  <c r="H267" i="46"/>
  <c r="G267" i="46"/>
  <c r="I267" i="46" s="1"/>
  <c r="H266" i="46"/>
  <c r="G266" i="46"/>
  <c r="H265" i="46"/>
  <c r="G265" i="46"/>
  <c r="I265" i="46" s="1"/>
  <c r="H264" i="46"/>
  <c r="G264" i="46"/>
  <c r="I264" i="46" s="1"/>
  <c r="J264" i="46"/>
  <c r="S263" i="46"/>
  <c r="R263" i="46"/>
  <c r="P263" i="46"/>
  <c r="H263" i="46"/>
  <c r="G263" i="46"/>
  <c r="H262" i="46"/>
  <c r="G262" i="46"/>
  <c r="S262" i="46"/>
  <c r="H261" i="46"/>
  <c r="G261" i="46"/>
  <c r="K260" i="46"/>
  <c r="H260" i="46"/>
  <c r="G260" i="46"/>
  <c r="K259" i="46"/>
  <c r="H259" i="46"/>
  <c r="G259" i="46"/>
  <c r="I259" i="46" s="1"/>
  <c r="H258" i="46"/>
  <c r="G258" i="46"/>
  <c r="I258" i="46" s="1"/>
  <c r="H257" i="46"/>
  <c r="G257" i="46"/>
  <c r="K257" i="46"/>
  <c r="H256" i="46"/>
  <c r="G256" i="46"/>
  <c r="S255" i="46"/>
  <c r="K255" i="46"/>
  <c r="J255" i="46"/>
  <c r="H255" i="46"/>
  <c r="G255" i="46"/>
  <c r="I255" i="46" s="1"/>
  <c r="H254" i="46"/>
  <c r="G254" i="46"/>
  <c r="H253" i="46"/>
  <c r="G253" i="46"/>
  <c r="S252" i="46"/>
  <c r="R252" i="46"/>
  <c r="P252" i="46"/>
  <c r="K252" i="46"/>
  <c r="H252" i="46"/>
  <c r="G252" i="46"/>
  <c r="J252" i="46"/>
  <c r="H251" i="46"/>
  <c r="G251" i="46"/>
  <c r="H250" i="46"/>
  <c r="G250" i="46"/>
  <c r="H249" i="46"/>
  <c r="G249" i="46"/>
  <c r="K249" i="46"/>
  <c r="H248" i="46"/>
  <c r="G248" i="46"/>
  <c r="S247" i="46"/>
  <c r="R247" i="46"/>
  <c r="P247" i="46"/>
  <c r="H247" i="46"/>
  <c r="G247" i="46"/>
  <c r="J247" i="46"/>
  <c r="H246" i="46"/>
  <c r="I246" i="46" s="1"/>
  <c r="S246" i="46"/>
  <c r="G246" i="46"/>
  <c r="H245" i="46"/>
  <c r="G245" i="46"/>
  <c r="I245" i="46" s="1"/>
  <c r="H244" i="46"/>
  <c r="G244" i="46"/>
  <c r="H243" i="46"/>
  <c r="G243" i="46"/>
  <c r="S242" i="46"/>
  <c r="H242" i="46"/>
  <c r="G242" i="46"/>
  <c r="I242" i="46" s="1"/>
  <c r="H241" i="46"/>
  <c r="G241" i="46"/>
  <c r="H240" i="46"/>
  <c r="G240" i="46"/>
  <c r="H239" i="46"/>
  <c r="G239" i="46"/>
  <c r="I239" i="46" s="1"/>
  <c r="H238" i="46"/>
  <c r="J238" i="46"/>
  <c r="G238" i="46"/>
  <c r="I238" i="46" s="1"/>
  <c r="S237" i="46"/>
  <c r="R237" i="46"/>
  <c r="P237" i="46"/>
  <c r="K237" i="46"/>
  <c r="J237" i="46"/>
  <c r="O237" i="46"/>
  <c r="N237" i="46"/>
  <c r="L237" i="46" s="1"/>
  <c r="H237" i="46"/>
  <c r="G237" i="46"/>
  <c r="H236" i="46"/>
  <c r="G236" i="46"/>
  <c r="H235" i="46"/>
  <c r="G235" i="46"/>
  <c r="H234" i="46"/>
  <c r="G234" i="46"/>
  <c r="S234" i="46"/>
  <c r="H233" i="46"/>
  <c r="G233" i="46"/>
  <c r="H232" i="46"/>
  <c r="G232" i="46"/>
  <c r="H231" i="46"/>
  <c r="G231" i="46"/>
  <c r="H230" i="46"/>
  <c r="G230" i="46"/>
  <c r="I230" i="46" s="1"/>
  <c r="H229" i="46"/>
  <c r="G229" i="46"/>
  <c r="H228" i="46"/>
  <c r="G228" i="46"/>
  <c r="P227" i="46"/>
  <c r="H227" i="46"/>
  <c r="G227" i="46"/>
  <c r="I227" i="46" s="1"/>
  <c r="H226" i="46"/>
  <c r="G226" i="46"/>
  <c r="H225" i="46"/>
  <c r="G225" i="46"/>
  <c r="H224" i="46"/>
  <c r="G224" i="46"/>
  <c r="I224" i="46" s="1"/>
  <c r="S224" i="46"/>
  <c r="H223" i="46"/>
  <c r="G223" i="46"/>
  <c r="S223" i="46"/>
  <c r="S222" i="46"/>
  <c r="R222" i="46"/>
  <c r="H222" i="46"/>
  <c r="G222" i="46"/>
  <c r="P222" i="46"/>
  <c r="K221" i="46"/>
  <c r="H221" i="46"/>
  <c r="G221" i="46"/>
  <c r="H220" i="46"/>
  <c r="G220" i="46"/>
  <c r="H219" i="46"/>
  <c r="K219" i="46"/>
  <c r="G219" i="46"/>
  <c r="H218" i="46"/>
  <c r="G218" i="46"/>
  <c r="I218" i="46" s="1"/>
  <c r="R217" i="46"/>
  <c r="P217" i="46"/>
  <c r="H217" i="46"/>
  <c r="G217" i="46"/>
  <c r="S217" i="46"/>
  <c r="H216" i="46"/>
  <c r="J216" i="46"/>
  <c r="G216" i="46"/>
  <c r="I216" i="46" s="1"/>
  <c r="H215" i="46"/>
  <c r="G215" i="46"/>
  <c r="H214" i="46"/>
  <c r="G214" i="46"/>
  <c r="H213" i="46"/>
  <c r="G213" i="46"/>
  <c r="H212" i="46"/>
  <c r="G212" i="46"/>
  <c r="I212" i="46" s="1"/>
  <c r="H211" i="46"/>
  <c r="G211" i="46"/>
  <c r="H210" i="46"/>
  <c r="G210" i="46"/>
  <c r="S209" i="46"/>
  <c r="R209" i="46"/>
  <c r="H209" i="46"/>
  <c r="G209" i="46"/>
  <c r="I209" i="46" s="1"/>
  <c r="H208" i="46"/>
  <c r="G208" i="46"/>
  <c r="S208" i="46"/>
  <c r="H207" i="46"/>
  <c r="G207" i="46"/>
  <c r="S206" i="46"/>
  <c r="R206" i="46"/>
  <c r="H206" i="46"/>
  <c r="P206" i="46"/>
  <c r="G206" i="46"/>
  <c r="H205" i="46"/>
  <c r="G205" i="46"/>
  <c r="J205" i="46"/>
  <c r="H204" i="46"/>
  <c r="S204" i="46"/>
  <c r="G204" i="46"/>
  <c r="S203" i="46"/>
  <c r="R203" i="46"/>
  <c r="P203" i="46"/>
  <c r="K203" i="46"/>
  <c r="O203" i="46"/>
  <c r="N203" i="46"/>
  <c r="L203" i="46" s="1"/>
  <c r="J203" i="46"/>
  <c r="H203" i="46"/>
  <c r="G203" i="46"/>
  <c r="H202" i="46"/>
  <c r="G202" i="46"/>
  <c r="H201" i="46"/>
  <c r="G201" i="46"/>
  <c r="H200" i="46"/>
  <c r="G200" i="46"/>
  <c r="I200" i="46" s="1"/>
  <c r="H199" i="46"/>
  <c r="G199" i="46"/>
  <c r="H198" i="46"/>
  <c r="G198" i="46"/>
  <c r="S198" i="46"/>
  <c r="H197" i="46"/>
  <c r="G197" i="46"/>
  <c r="H196" i="46"/>
  <c r="G196" i="46"/>
  <c r="I196" i="46" s="1"/>
  <c r="J196" i="46"/>
  <c r="H195" i="46"/>
  <c r="G195" i="46"/>
  <c r="J195" i="46"/>
  <c r="H194" i="46"/>
  <c r="G194" i="46"/>
  <c r="H193" i="46"/>
  <c r="G193" i="46"/>
  <c r="I193" i="46" s="1"/>
  <c r="R193" i="46"/>
  <c r="H192" i="46"/>
  <c r="G192" i="46"/>
  <c r="H191" i="46"/>
  <c r="G191" i="46"/>
  <c r="S190" i="46"/>
  <c r="R190" i="46"/>
  <c r="P190" i="46"/>
  <c r="J190" i="46"/>
  <c r="H190" i="46"/>
  <c r="G190" i="46"/>
  <c r="H189" i="46"/>
  <c r="G189" i="46"/>
  <c r="H188" i="46"/>
  <c r="G188" i="46"/>
  <c r="H187" i="46"/>
  <c r="G187" i="46"/>
  <c r="J186" i="46"/>
  <c r="H186" i="46"/>
  <c r="G186" i="46"/>
  <c r="H185" i="46"/>
  <c r="G185" i="46"/>
  <c r="H184" i="46"/>
  <c r="G184" i="46"/>
  <c r="I184" i="46" s="1"/>
  <c r="H183" i="46"/>
  <c r="G183" i="46"/>
  <c r="H182" i="46"/>
  <c r="G182" i="46"/>
  <c r="H181" i="46"/>
  <c r="G181" i="46"/>
  <c r="H180" i="46"/>
  <c r="G180" i="46"/>
  <c r="H179" i="46"/>
  <c r="G179" i="46"/>
  <c r="H178" i="46"/>
  <c r="G178" i="46"/>
  <c r="H177" i="46"/>
  <c r="G177" i="46"/>
  <c r="H176" i="46"/>
  <c r="G176" i="46"/>
  <c r="I176" i="46" s="1"/>
  <c r="H175" i="46"/>
  <c r="G175" i="46"/>
  <c r="H174" i="46"/>
  <c r="G174" i="46"/>
  <c r="H173" i="46"/>
  <c r="G173" i="46"/>
  <c r="H172" i="46"/>
  <c r="G172" i="46"/>
  <c r="H171" i="46"/>
  <c r="G171" i="46"/>
  <c r="H170" i="46"/>
  <c r="G170" i="46"/>
  <c r="H169" i="46"/>
  <c r="G169" i="46"/>
  <c r="H168" i="46"/>
  <c r="G168" i="46"/>
  <c r="H167" i="46"/>
  <c r="G167" i="46"/>
  <c r="H166" i="46"/>
  <c r="G166" i="46"/>
  <c r="H165" i="46"/>
  <c r="G165" i="46"/>
  <c r="H164" i="46"/>
  <c r="G164" i="46"/>
  <c r="I164" i="46" s="1"/>
  <c r="S164" i="46" s="1"/>
  <c r="H163" i="46"/>
  <c r="G163" i="46"/>
  <c r="H162" i="46"/>
  <c r="G162" i="46"/>
  <c r="H161" i="46"/>
  <c r="G161" i="46"/>
  <c r="H160" i="46"/>
  <c r="G160" i="46"/>
  <c r="I160" i="46" s="1"/>
  <c r="H159" i="46"/>
  <c r="G159" i="46"/>
  <c r="H158" i="46"/>
  <c r="G158" i="46"/>
  <c r="H157" i="46"/>
  <c r="G157" i="46"/>
  <c r="H156" i="46"/>
  <c r="G156" i="46"/>
  <c r="H155" i="46"/>
  <c r="G155" i="46"/>
  <c r="H154" i="46"/>
  <c r="G154" i="46"/>
  <c r="H153" i="46"/>
  <c r="G153" i="46"/>
  <c r="H152" i="46"/>
  <c r="G152" i="46"/>
  <c r="I152" i="46" s="1"/>
  <c r="H151" i="46"/>
  <c r="G151" i="46"/>
  <c r="H150" i="46"/>
  <c r="G150" i="46"/>
  <c r="H149" i="46"/>
  <c r="G149" i="46"/>
  <c r="H148" i="46"/>
  <c r="G148" i="46"/>
  <c r="I148" i="46" s="1"/>
  <c r="P148" i="46" s="1"/>
  <c r="H147" i="46"/>
  <c r="G147" i="46"/>
  <c r="H146" i="46"/>
  <c r="G146" i="46"/>
  <c r="H145" i="46"/>
  <c r="G145" i="46"/>
  <c r="H144" i="46"/>
  <c r="G144" i="46"/>
  <c r="I144" i="46" s="1"/>
  <c r="H143" i="46"/>
  <c r="G143" i="46"/>
  <c r="H142" i="46"/>
  <c r="G142" i="46"/>
  <c r="H141" i="46"/>
  <c r="G141" i="46"/>
  <c r="H140" i="46"/>
  <c r="G140" i="46"/>
  <c r="I140" i="46" s="1"/>
  <c r="H139" i="46"/>
  <c r="G139" i="46"/>
  <c r="H138" i="46"/>
  <c r="G138" i="46"/>
  <c r="H137" i="46"/>
  <c r="G137" i="46"/>
  <c r="H136" i="46"/>
  <c r="G136" i="46"/>
  <c r="H135" i="46"/>
  <c r="G135" i="46"/>
  <c r="H134" i="46"/>
  <c r="G134" i="46"/>
  <c r="H133" i="46"/>
  <c r="G133" i="46"/>
  <c r="H132" i="46"/>
  <c r="G132" i="46"/>
  <c r="I132" i="46" s="1"/>
  <c r="K132" i="46" s="1"/>
  <c r="H131" i="46"/>
  <c r="G131" i="46"/>
  <c r="H130" i="46"/>
  <c r="G130" i="46"/>
  <c r="H129" i="46"/>
  <c r="G129" i="46"/>
  <c r="H128" i="46"/>
  <c r="G128" i="46"/>
  <c r="H127" i="46"/>
  <c r="G127" i="46"/>
  <c r="H126" i="46"/>
  <c r="G126" i="46"/>
  <c r="H125" i="46"/>
  <c r="G125" i="46"/>
  <c r="H124" i="46"/>
  <c r="G124" i="46"/>
  <c r="H123" i="46"/>
  <c r="G123" i="46"/>
  <c r="H122" i="46"/>
  <c r="G122" i="46"/>
  <c r="H121" i="46"/>
  <c r="G121" i="46"/>
  <c r="H120" i="46"/>
  <c r="G120" i="46"/>
  <c r="I120" i="46" s="1"/>
  <c r="H119" i="46"/>
  <c r="G119" i="46"/>
  <c r="H118" i="46"/>
  <c r="G118" i="46"/>
  <c r="H117" i="46"/>
  <c r="G117" i="46"/>
  <c r="H116" i="46"/>
  <c r="G116" i="46"/>
  <c r="H115" i="46"/>
  <c r="G115" i="46"/>
  <c r="H114" i="46"/>
  <c r="G114" i="46"/>
  <c r="H113" i="46"/>
  <c r="G113" i="46"/>
  <c r="H112" i="46"/>
  <c r="G112" i="46"/>
  <c r="I112" i="46" s="1"/>
  <c r="H111" i="46"/>
  <c r="G111" i="46"/>
  <c r="H110" i="46"/>
  <c r="G110" i="46"/>
  <c r="H109" i="46"/>
  <c r="G109" i="46"/>
  <c r="H108" i="46"/>
  <c r="G108" i="46"/>
  <c r="I108" i="46" s="1"/>
  <c r="H107" i="46"/>
  <c r="G107" i="46"/>
  <c r="I107" i="46" s="1"/>
  <c r="H106" i="46"/>
  <c r="G106" i="46"/>
  <c r="H105" i="46"/>
  <c r="G105" i="46"/>
  <c r="H104" i="46"/>
  <c r="G104" i="46"/>
  <c r="I104" i="46" s="1"/>
  <c r="H103" i="46"/>
  <c r="G103" i="46"/>
  <c r="H102" i="46"/>
  <c r="G102" i="46"/>
  <c r="H101" i="46"/>
  <c r="G101" i="46"/>
  <c r="H100" i="46"/>
  <c r="G100" i="46"/>
  <c r="H99" i="46"/>
  <c r="G99" i="46"/>
  <c r="I99" i="46" s="1"/>
  <c r="K99" i="46" s="1"/>
  <c r="H98" i="46"/>
  <c r="G98" i="46"/>
  <c r="H97" i="46"/>
  <c r="G97" i="46"/>
  <c r="H96" i="46"/>
  <c r="G96" i="46"/>
  <c r="H95" i="46"/>
  <c r="G95" i="46"/>
  <c r="H94" i="46"/>
  <c r="G94" i="46"/>
  <c r="H93" i="46"/>
  <c r="G93" i="46"/>
  <c r="H92" i="46"/>
  <c r="G92" i="46"/>
  <c r="H91" i="46"/>
  <c r="G91" i="46"/>
  <c r="H90" i="46"/>
  <c r="G90" i="46"/>
  <c r="H89" i="46"/>
  <c r="G89" i="46"/>
  <c r="H88" i="46"/>
  <c r="G88" i="46"/>
  <c r="I88" i="46" s="1"/>
  <c r="H87" i="46"/>
  <c r="G87" i="46"/>
  <c r="I87" i="46" s="1"/>
  <c r="H86" i="46"/>
  <c r="G86" i="46"/>
  <c r="H85" i="46"/>
  <c r="G85" i="46"/>
  <c r="H84" i="46"/>
  <c r="G84" i="46"/>
  <c r="H83" i="46"/>
  <c r="G83" i="46"/>
  <c r="H82" i="46"/>
  <c r="G82" i="46"/>
  <c r="H81" i="46"/>
  <c r="G81" i="46"/>
  <c r="H80" i="46"/>
  <c r="G80" i="46"/>
  <c r="I80" i="46" s="1"/>
  <c r="H79" i="46"/>
  <c r="G79" i="46"/>
  <c r="H78" i="46"/>
  <c r="G78" i="46"/>
  <c r="H77" i="46"/>
  <c r="G77" i="46"/>
  <c r="H76" i="46"/>
  <c r="G76" i="46"/>
  <c r="I76" i="46" s="1"/>
  <c r="H75" i="46"/>
  <c r="G75" i="46"/>
  <c r="H74" i="46"/>
  <c r="G74" i="46"/>
  <c r="H73" i="46"/>
  <c r="G73" i="46"/>
  <c r="U1072" i="47"/>
  <c r="T1072" i="47"/>
  <c r="S1072" i="47"/>
  <c r="R1072" i="47"/>
  <c r="Q1072" i="47"/>
  <c r="P1072" i="47"/>
  <c r="O1072" i="47"/>
  <c r="N1072" i="47"/>
  <c r="L1072" i="47" s="1"/>
  <c r="K1072" i="47"/>
  <c r="J1072" i="47"/>
  <c r="H1072" i="47"/>
  <c r="G1072" i="47"/>
  <c r="I1072" i="47" s="1"/>
  <c r="U1071" i="47"/>
  <c r="T1071" i="47"/>
  <c r="S1071" i="47"/>
  <c r="R1071" i="47"/>
  <c r="Q1071" i="47"/>
  <c r="P1071" i="47"/>
  <c r="O1071" i="47"/>
  <c r="N1071" i="47"/>
  <c r="L1071" i="47" s="1"/>
  <c r="K1071" i="47"/>
  <c r="J1071" i="47"/>
  <c r="H1071" i="47"/>
  <c r="G1071" i="47"/>
  <c r="U1070" i="47"/>
  <c r="T1070" i="47"/>
  <c r="S1070" i="47"/>
  <c r="R1070" i="47"/>
  <c r="Q1070" i="47"/>
  <c r="P1070" i="47"/>
  <c r="O1070" i="47"/>
  <c r="N1070" i="47"/>
  <c r="L1070" i="47" s="1"/>
  <c r="K1070" i="47"/>
  <c r="J1070" i="47"/>
  <c r="H1070" i="47"/>
  <c r="G1070" i="47"/>
  <c r="I1070" i="47" s="1"/>
  <c r="U1069" i="47"/>
  <c r="T1069" i="47"/>
  <c r="S1069" i="47"/>
  <c r="R1069" i="47"/>
  <c r="Q1069" i="47"/>
  <c r="P1069" i="47"/>
  <c r="O1069" i="47"/>
  <c r="N1069" i="47"/>
  <c r="L1069" i="47" s="1"/>
  <c r="K1069" i="47"/>
  <c r="J1069" i="47"/>
  <c r="H1069" i="47"/>
  <c r="G1069" i="47"/>
  <c r="U1068" i="47"/>
  <c r="T1068" i="47"/>
  <c r="S1068" i="47"/>
  <c r="R1068" i="47"/>
  <c r="Q1068" i="47"/>
  <c r="P1068" i="47"/>
  <c r="O1068" i="47"/>
  <c r="N1068" i="47"/>
  <c r="L1068" i="47" s="1"/>
  <c r="K1068" i="47"/>
  <c r="J1068" i="47"/>
  <c r="H1068" i="47"/>
  <c r="G1068" i="47"/>
  <c r="U1067" i="47"/>
  <c r="T1067" i="47"/>
  <c r="S1067" i="47"/>
  <c r="R1067" i="47"/>
  <c r="Q1067" i="47"/>
  <c r="P1067" i="47"/>
  <c r="O1067" i="47"/>
  <c r="N1067" i="47"/>
  <c r="L1067" i="47" s="1"/>
  <c r="K1067" i="47"/>
  <c r="J1067" i="47"/>
  <c r="H1067" i="47"/>
  <c r="G1067" i="47"/>
  <c r="I1067" i="47" s="1"/>
  <c r="U1066" i="47"/>
  <c r="T1066" i="47"/>
  <c r="S1066" i="47"/>
  <c r="R1066" i="47"/>
  <c r="Q1066" i="47"/>
  <c r="P1066" i="47"/>
  <c r="O1066" i="47"/>
  <c r="N1066" i="47"/>
  <c r="L1066" i="47" s="1"/>
  <c r="K1066" i="47"/>
  <c r="J1066" i="47"/>
  <c r="H1066" i="47"/>
  <c r="G1066" i="47"/>
  <c r="U1065" i="47"/>
  <c r="T1065" i="47"/>
  <c r="S1065" i="47"/>
  <c r="R1065" i="47"/>
  <c r="Q1065" i="47"/>
  <c r="P1065" i="47"/>
  <c r="O1065" i="47"/>
  <c r="N1065" i="47"/>
  <c r="L1065" i="47" s="1"/>
  <c r="K1065" i="47"/>
  <c r="J1065" i="47"/>
  <c r="H1065" i="47"/>
  <c r="G1065" i="47"/>
  <c r="I1065" i="47"/>
  <c r="U1064" i="47"/>
  <c r="T1064" i="47"/>
  <c r="S1064" i="47"/>
  <c r="R1064" i="47"/>
  <c r="Q1064" i="47"/>
  <c r="P1064" i="47"/>
  <c r="O1064" i="47"/>
  <c r="N1064" i="47"/>
  <c r="L1064" i="47" s="1"/>
  <c r="K1064" i="47"/>
  <c r="J1064" i="47"/>
  <c r="H1064" i="47"/>
  <c r="G1064" i="47"/>
  <c r="I1064" i="47" s="1"/>
  <c r="U1063" i="47"/>
  <c r="T1063" i="47"/>
  <c r="S1063" i="47"/>
  <c r="R1063" i="47"/>
  <c r="Q1063" i="47"/>
  <c r="P1063" i="47"/>
  <c r="O1063" i="47"/>
  <c r="N1063" i="47"/>
  <c r="L1063" i="47" s="1"/>
  <c r="K1063" i="47"/>
  <c r="J1063" i="47"/>
  <c r="H1063" i="47"/>
  <c r="G1063" i="47"/>
  <c r="U1062" i="47"/>
  <c r="T1062" i="47"/>
  <c r="S1062" i="47"/>
  <c r="R1062" i="47"/>
  <c r="Q1062" i="47"/>
  <c r="P1062" i="47"/>
  <c r="O1062" i="47"/>
  <c r="N1062" i="47"/>
  <c r="L1062" i="47" s="1"/>
  <c r="K1062" i="47"/>
  <c r="J1062" i="47"/>
  <c r="H1062" i="47"/>
  <c r="G1062" i="47"/>
  <c r="I1062" i="47" s="1"/>
  <c r="U1061" i="47"/>
  <c r="T1061" i="47"/>
  <c r="S1061" i="47"/>
  <c r="R1061" i="47"/>
  <c r="Q1061" i="47"/>
  <c r="P1061" i="47"/>
  <c r="O1061" i="47"/>
  <c r="N1061" i="47"/>
  <c r="L1061" i="47" s="1"/>
  <c r="K1061" i="47"/>
  <c r="J1061" i="47"/>
  <c r="H1061" i="47"/>
  <c r="G1061" i="47"/>
  <c r="I1061" i="47" s="1"/>
  <c r="U1060" i="47"/>
  <c r="T1060" i="47"/>
  <c r="S1060" i="47"/>
  <c r="R1060" i="47"/>
  <c r="Q1060" i="47"/>
  <c r="P1060" i="47"/>
  <c r="O1060" i="47"/>
  <c r="N1060" i="47"/>
  <c r="L1060" i="47" s="1"/>
  <c r="K1060" i="47"/>
  <c r="J1060" i="47"/>
  <c r="H1060" i="47"/>
  <c r="G1060" i="47"/>
  <c r="U1059" i="47"/>
  <c r="T1059" i="47"/>
  <c r="S1059" i="47"/>
  <c r="R1059" i="47"/>
  <c r="Q1059" i="47"/>
  <c r="P1059" i="47"/>
  <c r="O1059" i="47"/>
  <c r="N1059" i="47"/>
  <c r="L1059" i="47" s="1"/>
  <c r="K1059" i="47"/>
  <c r="J1059" i="47"/>
  <c r="H1059" i="47"/>
  <c r="G1059" i="47"/>
  <c r="I1059" i="47" s="1"/>
  <c r="U1058" i="47"/>
  <c r="T1058" i="47"/>
  <c r="S1058" i="47"/>
  <c r="R1058" i="47"/>
  <c r="Q1058" i="47"/>
  <c r="P1058" i="47"/>
  <c r="O1058" i="47"/>
  <c r="N1058" i="47"/>
  <c r="L1058" i="47" s="1"/>
  <c r="K1058" i="47"/>
  <c r="J1058" i="47"/>
  <c r="H1058" i="47"/>
  <c r="G1058" i="47"/>
  <c r="I1058" i="47" s="1"/>
  <c r="U1057" i="47"/>
  <c r="T1057" i="47"/>
  <c r="S1057" i="47"/>
  <c r="R1057" i="47"/>
  <c r="Q1057" i="47"/>
  <c r="P1057" i="47"/>
  <c r="O1057" i="47"/>
  <c r="N1057" i="47"/>
  <c r="L1057" i="47" s="1"/>
  <c r="K1057" i="47"/>
  <c r="J1057" i="47"/>
  <c r="H1057" i="47"/>
  <c r="G1057" i="47"/>
  <c r="U1056" i="47"/>
  <c r="T1056" i="47"/>
  <c r="S1056" i="47"/>
  <c r="R1056" i="47"/>
  <c r="Q1056" i="47"/>
  <c r="P1056" i="47"/>
  <c r="O1056" i="47"/>
  <c r="N1056" i="47"/>
  <c r="L1056" i="47" s="1"/>
  <c r="K1056" i="47"/>
  <c r="J1056" i="47"/>
  <c r="H1056" i="47"/>
  <c r="G1056" i="47"/>
  <c r="U1055" i="47"/>
  <c r="T1055" i="47"/>
  <c r="S1055" i="47"/>
  <c r="R1055" i="47"/>
  <c r="Q1055" i="47"/>
  <c r="P1055" i="47"/>
  <c r="O1055" i="47"/>
  <c r="N1055" i="47"/>
  <c r="L1055" i="47" s="1"/>
  <c r="K1055" i="47"/>
  <c r="J1055" i="47"/>
  <c r="H1055" i="47"/>
  <c r="G1055" i="47"/>
  <c r="U1054" i="47"/>
  <c r="T1054" i="47"/>
  <c r="S1054" i="47"/>
  <c r="R1054" i="47"/>
  <c r="Q1054" i="47"/>
  <c r="P1054" i="47"/>
  <c r="O1054" i="47"/>
  <c r="N1054" i="47"/>
  <c r="L1054" i="47" s="1"/>
  <c r="K1054" i="47"/>
  <c r="J1054" i="47"/>
  <c r="H1054" i="47"/>
  <c r="G1054" i="47"/>
  <c r="I1054" i="47" s="1"/>
  <c r="U1053" i="47"/>
  <c r="T1053" i="47"/>
  <c r="S1053" i="47"/>
  <c r="R1053" i="47"/>
  <c r="Q1053" i="47"/>
  <c r="P1053" i="47"/>
  <c r="O1053" i="47"/>
  <c r="N1053" i="47"/>
  <c r="L1053" i="47"/>
  <c r="K1053" i="47"/>
  <c r="J1053" i="47"/>
  <c r="H1053" i="47"/>
  <c r="G1053" i="47"/>
  <c r="I1053" i="47" s="1"/>
  <c r="U1052" i="47"/>
  <c r="T1052" i="47"/>
  <c r="S1052" i="47"/>
  <c r="R1052" i="47"/>
  <c r="Q1052" i="47"/>
  <c r="P1052" i="47"/>
  <c r="O1052" i="47"/>
  <c r="N1052" i="47"/>
  <c r="L1052" i="47" s="1"/>
  <c r="K1052" i="47"/>
  <c r="J1052" i="47"/>
  <c r="H1052" i="47"/>
  <c r="G1052" i="47"/>
  <c r="U1051" i="47"/>
  <c r="T1051" i="47"/>
  <c r="S1051" i="47"/>
  <c r="R1051" i="47"/>
  <c r="Q1051" i="47"/>
  <c r="P1051" i="47"/>
  <c r="O1051" i="47"/>
  <c r="N1051" i="47"/>
  <c r="L1051" i="47" s="1"/>
  <c r="K1051" i="47"/>
  <c r="J1051" i="47"/>
  <c r="H1051" i="47"/>
  <c r="G1051" i="47"/>
  <c r="U1050" i="47"/>
  <c r="T1050" i="47"/>
  <c r="S1050" i="47"/>
  <c r="R1050" i="47"/>
  <c r="Q1050" i="47"/>
  <c r="P1050" i="47"/>
  <c r="O1050" i="47"/>
  <c r="N1050" i="47"/>
  <c r="L1050" i="47" s="1"/>
  <c r="K1050" i="47"/>
  <c r="J1050" i="47"/>
  <c r="H1050" i="47"/>
  <c r="G1050" i="47"/>
  <c r="U1049" i="47"/>
  <c r="T1049" i="47"/>
  <c r="S1049" i="47"/>
  <c r="R1049" i="47"/>
  <c r="Q1049" i="47"/>
  <c r="P1049" i="47"/>
  <c r="O1049" i="47"/>
  <c r="N1049" i="47"/>
  <c r="L1049" i="47" s="1"/>
  <c r="K1049" i="47"/>
  <c r="J1049" i="47"/>
  <c r="H1049" i="47"/>
  <c r="G1049" i="47"/>
  <c r="U1048" i="47"/>
  <c r="T1048" i="47"/>
  <c r="S1048" i="47"/>
  <c r="R1048" i="47"/>
  <c r="Q1048" i="47"/>
  <c r="P1048" i="47"/>
  <c r="O1048" i="47"/>
  <c r="N1048" i="47"/>
  <c r="L1048" i="47" s="1"/>
  <c r="K1048" i="47"/>
  <c r="J1048" i="47"/>
  <c r="H1048" i="47"/>
  <c r="G1048" i="47"/>
  <c r="U1047" i="47"/>
  <c r="T1047" i="47"/>
  <c r="S1047" i="47"/>
  <c r="R1047" i="47"/>
  <c r="Q1047" i="47"/>
  <c r="P1047" i="47"/>
  <c r="O1047" i="47"/>
  <c r="N1047" i="47"/>
  <c r="L1047" i="47" s="1"/>
  <c r="K1047" i="47"/>
  <c r="J1047" i="47"/>
  <c r="H1047" i="47"/>
  <c r="G1047" i="47"/>
  <c r="U1046" i="47"/>
  <c r="T1046" i="47"/>
  <c r="S1046" i="47"/>
  <c r="R1046" i="47"/>
  <c r="Q1046" i="47"/>
  <c r="P1046" i="47"/>
  <c r="O1046" i="47"/>
  <c r="N1046" i="47"/>
  <c r="L1046" i="47" s="1"/>
  <c r="K1046" i="47"/>
  <c r="J1046" i="47"/>
  <c r="H1046" i="47"/>
  <c r="G1046" i="47"/>
  <c r="U1045" i="47"/>
  <c r="T1045" i="47"/>
  <c r="S1045" i="47"/>
  <c r="R1045" i="47"/>
  <c r="Q1045" i="47"/>
  <c r="P1045" i="47"/>
  <c r="O1045" i="47"/>
  <c r="N1045" i="47"/>
  <c r="L1045" i="47" s="1"/>
  <c r="K1045" i="47"/>
  <c r="J1045" i="47"/>
  <c r="H1045" i="47"/>
  <c r="G1045" i="47"/>
  <c r="I1045" i="47" s="1"/>
  <c r="U1044" i="47"/>
  <c r="T1044" i="47"/>
  <c r="S1044" i="47"/>
  <c r="R1044" i="47"/>
  <c r="Q1044" i="47"/>
  <c r="P1044" i="47"/>
  <c r="O1044" i="47"/>
  <c r="N1044" i="47"/>
  <c r="L1044" i="47" s="1"/>
  <c r="K1044" i="47"/>
  <c r="J1044" i="47"/>
  <c r="H1044" i="47"/>
  <c r="G1044" i="47"/>
  <c r="U1043" i="47"/>
  <c r="T1043" i="47"/>
  <c r="S1043" i="47"/>
  <c r="R1043" i="47"/>
  <c r="Q1043" i="47"/>
  <c r="P1043" i="47"/>
  <c r="O1043" i="47"/>
  <c r="N1043" i="47"/>
  <c r="L1043" i="47" s="1"/>
  <c r="K1043" i="47"/>
  <c r="J1043" i="47"/>
  <c r="H1043" i="47"/>
  <c r="G1043" i="47"/>
  <c r="U1042" i="47"/>
  <c r="T1042" i="47"/>
  <c r="S1042" i="47"/>
  <c r="R1042" i="47"/>
  <c r="Q1042" i="47"/>
  <c r="P1042" i="47"/>
  <c r="O1042" i="47"/>
  <c r="N1042" i="47"/>
  <c r="L1042" i="47"/>
  <c r="K1042" i="47"/>
  <c r="J1042" i="47"/>
  <c r="H1042" i="47"/>
  <c r="G1042" i="47"/>
  <c r="I1042" i="47" s="1"/>
  <c r="U1041" i="47"/>
  <c r="T1041" i="47"/>
  <c r="S1041" i="47"/>
  <c r="R1041" i="47"/>
  <c r="Q1041" i="47"/>
  <c r="P1041" i="47"/>
  <c r="O1041" i="47"/>
  <c r="N1041" i="47"/>
  <c r="L1041" i="47" s="1"/>
  <c r="K1041" i="47"/>
  <c r="J1041" i="47"/>
  <c r="H1041" i="47"/>
  <c r="G1041" i="47"/>
  <c r="U1040" i="47"/>
  <c r="T1040" i="47"/>
  <c r="S1040" i="47"/>
  <c r="R1040" i="47"/>
  <c r="Q1040" i="47"/>
  <c r="P1040" i="47"/>
  <c r="O1040" i="47"/>
  <c r="N1040" i="47"/>
  <c r="L1040" i="47" s="1"/>
  <c r="K1040" i="47"/>
  <c r="J1040" i="47"/>
  <c r="H1040" i="47"/>
  <c r="G1040" i="47"/>
  <c r="U1039" i="47"/>
  <c r="T1039" i="47"/>
  <c r="S1039" i="47"/>
  <c r="R1039" i="47"/>
  <c r="Q1039" i="47"/>
  <c r="P1039" i="47"/>
  <c r="O1039" i="47"/>
  <c r="N1039" i="47"/>
  <c r="L1039" i="47" s="1"/>
  <c r="K1039" i="47"/>
  <c r="J1039" i="47"/>
  <c r="H1039" i="47"/>
  <c r="G1039" i="47"/>
  <c r="I1039" i="47"/>
  <c r="U1038" i="47"/>
  <c r="T1038" i="47"/>
  <c r="S1038" i="47"/>
  <c r="R1038" i="47"/>
  <c r="Q1038" i="47"/>
  <c r="P1038" i="47"/>
  <c r="O1038" i="47"/>
  <c r="N1038" i="47"/>
  <c r="L1038" i="47" s="1"/>
  <c r="K1038" i="47"/>
  <c r="J1038" i="47"/>
  <c r="H1038" i="47"/>
  <c r="G1038" i="47"/>
  <c r="U1037" i="47"/>
  <c r="T1037" i="47"/>
  <c r="S1037" i="47"/>
  <c r="R1037" i="47"/>
  <c r="Q1037" i="47"/>
  <c r="P1037" i="47"/>
  <c r="O1037" i="47"/>
  <c r="N1037" i="47"/>
  <c r="L1037" i="47" s="1"/>
  <c r="K1037" i="47"/>
  <c r="J1037" i="47"/>
  <c r="H1037" i="47"/>
  <c r="G1037" i="47"/>
  <c r="I1037" i="47" s="1"/>
  <c r="U1036" i="47"/>
  <c r="T1036" i="47"/>
  <c r="S1036" i="47"/>
  <c r="R1036" i="47"/>
  <c r="Q1036" i="47"/>
  <c r="P1036" i="47"/>
  <c r="O1036" i="47"/>
  <c r="N1036" i="47"/>
  <c r="L1036" i="47" s="1"/>
  <c r="K1036" i="47"/>
  <c r="J1036" i="47"/>
  <c r="H1036" i="47"/>
  <c r="G1036" i="47"/>
  <c r="U1035" i="47"/>
  <c r="T1035" i="47"/>
  <c r="S1035" i="47"/>
  <c r="R1035" i="47"/>
  <c r="Q1035" i="47"/>
  <c r="P1035" i="47"/>
  <c r="O1035" i="47"/>
  <c r="N1035" i="47"/>
  <c r="L1035" i="47"/>
  <c r="K1035" i="47"/>
  <c r="J1035" i="47"/>
  <c r="H1035" i="47"/>
  <c r="G1035" i="47"/>
  <c r="U1034" i="47"/>
  <c r="T1034" i="47"/>
  <c r="S1034" i="47"/>
  <c r="R1034" i="47"/>
  <c r="Q1034" i="47"/>
  <c r="P1034" i="47"/>
  <c r="O1034" i="47"/>
  <c r="N1034" i="47"/>
  <c r="L1034" i="47" s="1"/>
  <c r="K1034" i="47"/>
  <c r="J1034" i="47"/>
  <c r="H1034" i="47"/>
  <c r="G1034" i="47"/>
  <c r="I1034" i="47" s="1"/>
  <c r="U1033" i="47"/>
  <c r="T1033" i="47"/>
  <c r="S1033" i="47"/>
  <c r="R1033" i="47"/>
  <c r="Q1033" i="47"/>
  <c r="P1033" i="47"/>
  <c r="O1033" i="47"/>
  <c r="N1033" i="47"/>
  <c r="L1033" i="47" s="1"/>
  <c r="K1033" i="47"/>
  <c r="J1033" i="47"/>
  <c r="H1033" i="47"/>
  <c r="G1033" i="47"/>
  <c r="I1033" i="47" s="1"/>
  <c r="U1032" i="47"/>
  <c r="T1032" i="47"/>
  <c r="S1032" i="47"/>
  <c r="R1032" i="47"/>
  <c r="Q1032" i="47"/>
  <c r="P1032" i="47"/>
  <c r="O1032" i="47"/>
  <c r="N1032" i="47"/>
  <c r="L1032" i="47" s="1"/>
  <c r="K1032" i="47"/>
  <c r="J1032" i="47"/>
  <c r="H1032" i="47"/>
  <c r="G1032" i="47"/>
  <c r="U1031" i="47"/>
  <c r="T1031" i="47"/>
  <c r="S1031" i="47"/>
  <c r="R1031" i="47"/>
  <c r="Q1031" i="47"/>
  <c r="P1031" i="47"/>
  <c r="O1031" i="47"/>
  <c r="N1031" i="47"/>
  <c r="L1031" i="47" s="1"/>
  <c r="K1031" i="47"/>
  <c r="J1031" i="47"/>
  <c r="H1031" i="47"/>
  <c r="G1031" i="47"/>
  <c r="U1030" i="47"/>
  <c r="T1030" i="47"/>
  <c r="S1030" i="47"/>
  <c r="R1030" i="47"/>
  <c r="Q1030" i="47"/>
  <c r="P1030" i="47"/>
  <c r="O1030" i="47"/>
  <c r="N1030" i="47"/>
  <c r="L1030" i="47" s="1"/>
  <c r="K1030" i="47"/>
  <c r="J1030" i="47"/>
  <c r="H1030" i="47"/>
  <c r="G1030" i="47"/>
  <c r="U1029" i="47"/>
  <c r="T1029" i="47"/>
  <c r="S1029" i="47"/>
  <c r="R1029" i="47"/>
  <c r="Q1029" i="47"/>
  <c r="P1029" i="47"/>
  <c r="O1029" i="47"/>
  <c r="N1029" i="47"/>
  <c r="L1029" i="47" s="1"/>
  <c r="K1029" i="47"/>
  <c r="J1029" i="47"/>
  <c r="H1029" i="47"/>
  <c r="I1029" i="47" s="1"/>
  <c r="G1029" i="47"/>
  <c r="U1028" i="47"/>
  <c r="T1028" i="47"/>
  <c r="S1028" i="47"/>
  <c r="R1028" i="47"/>
  <c r="Q1028" i="47"/>
  <c r="P1028" i="47"/>
  <c r="O1028" i="47"/>
  <c r="N1028" i="47"/>
  <c r="L1028" i="47" s="1"/>
  <c r="K1028" i="47"/>
  <c r="J1028" i="47"/>
  <c r="H1028" i="47"/>
  <c r="G1028" i="47"/>
  <c r="U1027" i="47"/>
  <c r="T1027" i="47"/>
  <c r="S1027" i="47"/>
  <c r="R1027" i="47"/>
  <c r="Q1027" i="47"/>
  <c r="P1027" i="47"/>
  <c r="O1027" i="47"/>
  <c r="N1027" i="47"/>
  <c r="L1027" i="47" s="1"/>
  <c r="K1027" i="47"/>
  <c r="J1027" i="47"/>
  <c r="H1027" i="47"/>
  <c r="G1027" i="47"/>
  <c r="U1026" i="47"/>
  <c r="T1026" i="47"/>
  <c r="S1026" i="47"/>
  <c r="R1026" i="47"/>
  <c r="Q1026" i="47"/>
  <c r="P1026" i="47"/>
  <c r="O1026" i="47"/>
  <c r="N1026" i="47"/>
  <c r="L1026" i="47"/>
  <c r="K1026" i="47"/>
  <c r="J1026" i="47"/>
  <c r="H1026" i="47"/>
  <c r="G1026" i="47"/>
  <c r="U1025" i="47"/>
  <c r="T1025" i="47"/>
  <c r="S1025" i="47"/>
  <c r="R1025" i="47"/>
  <c r="Q1025" i="47"/>
  <c r="P1025" i="47"/>
  <c r="O1025" i="47"/>
  <c r="N1025" i="47"/>
  <c r="L1025" i="47"/>
  <c r="K1025" i="47"/>
  <c r="J1025" i="47"/>
  <c r="H1025" i="47"/>
  <c r="G1025" i="47"/>
  <c r="I1025" i="47" s="1"/>
  <c r="U1024" i="47"/>
  <c r="T1024" i="47"/>
  <c r="S1024" i="47"/>
  <c r="R1024" i="47"/>
  <c r="Q1024" i="47"/>
  <c r="P1024" i="47"/>
  <c r="O1024" i="47"/>
  <c r="N1024" i="47"/>
  <c r="L1024" i="47" s="1"/>
  <c r="K1024" i="47"/>
  <c r="J1024" i="47"/>
  <c r="H1024" i="47"/>
  <c r="G1024" i="47"/>
  <c r="I1024" i="47" s="1"/>
  <c r="U1023" i="47"/>
  <c r="T1023" i="47"/>
  <c r="S1023" i="47"/>
  <c r="R1023" i="47"/>
  <c r="Q1023" i="47"/>
  <c r="P1023" i="47"/>
  <c r="O1023" i="47"/>
  <c r="N1023" i="47"/>
  <c r="L1023" i="47" s="1"/>
  <c r="K1023" i="47"/>
  <c r="J1023" i="47"/>
  <c r="H1023" i="47"/>
  <c r="G1023" i="47"/>
  <c r="U1022" i="47"/>
  <c r="T1022" i="47"/>
  <c r="S1022" i="47"/>
  <c r="R1022" i="47"/>
  <c r="Q1022" i="47"/>
  <c r="P1022" i="47"/>
  <c r="O1022" i="47"/>
  <c r="N1022" i="47"/>
  <c r="L1022" i="47" s="1"/>
  <c r="K1022" i="47"/>
  <c r="J1022" i="47"/>
  <c r="H1022" i="47"/>
  <c r="G1022" i="47"/>
  <c r="U1021" i="47"/>
  <c r="T1021" i="47"/>
  <c r="S1021" i="47"/>
  <c r="R1021" i="47"/>
  <c r="Q1021" i="47"/>
  <c r="P1021" i="47"/>
  <c r="O1021" i="47"/>
  <c r="N1021" i="47"/>
  <c r="L1021" i="47" s="1"/>
  <c r="K1021" i="47"/>
  <c r="J1021" i="47"/>
  <c r="H1021" i="47"/>
  <c r="G1021" i="47"/>
  <c r="U1020" i="47"/>
  <c r="T1020" i="47"/>
  <c r="S1020" i="47"/>
  <c r="R1020" i="47"/>
  <c r="Q1020" i="47"/>
  <c r="P1020" i="47"/>
  <c r="O1020" i="47"/>
  <c r="N1020" i="47"/>
  <c r="L1020" i="47" s="1"/>
  <c r="K1020" i="47"/>
  <c r="J1020" i="47"/>
  <c r="H1020" i="47"/>
  <c r="G1020" i="47"/>
  <c r="U1019" i="47"/>
  <c r="T1019" i="47"/>
  <c r="S1019" i="47"/>
  <c r="R1019" i="47"/>
  <c r="Q1019" i="47"/>
  <c r="P1019" i="47"/>
  <c r="O1019" i="47"/>
  <c r="N1019" i="47"/>
  <c r="L1019" i="47" s="1"/>
  <c r="K1019" i="47"/>
  <c r="J1019" i="47"/>
  <c r="H1019" i="47"/>
  <c r="G1019" i="47"/>
  <c r="U1018" i="47"/>
  <c r="T1018" i="47"/>
  <c r="S1018" i="47"/>
  <c r="R1018" i="47"/>
  <c r="Q1018" i="47"/>
  <c r="P1018" i="47"/>
  <c r="O1018" i="47"/>
  <c r="N1018" i="47"/>
  <c r="L1018" i="47" s="1"/>
  <c r="K1018" i="47"/>
  <c r="J1018" i="47"/>
  <c r="H1018" i="47"/>
  <c r="G1018" i="47"/>
  <c r="I1018" i="47" s="1"/>
  <c r="U1017" i="47"/>
  <c r="T1017" i="47"/>
  <c r="S1017" i="47"/>
  <c r="R1017" i="47"/>
  <c r="Q1017" i="47"/>
  <c r="P1017" i="47"/>
  <c r="O1017" i="47"/>
  <c r="N1017" i="47"/>
  <c r="L1017" i="47" s="1"/>
  <c r="K1017" i="47"/>
  <c r="J1017" i="47"/>
  <c r="H1017" i="47"/>
  <c r="G1017" i="47"/>
  <c r="U1016" i="47"/>
  <c r="T1016" i="47"/>
  <c r="S1016" i="47"/>
  <c r="R1016" i="47"/>
  <c r="Q1016" i="47"/>
  <c r="P1016" i="47"/>
  <c r="O1016" i="47"/>
  <c r="N1016" i="47"/>
  <c r="L1016" i="47" s="1"/>
  <c r="K1016" i="47"/>
  <c r="J1016" i="47"/>
  <c r="H1016" i="47"/>
  <c r="G1016" i="47"/>
  <c r="U1015" i="47"/>
  <c r="T1015" i="47"/>
  <c r="S1015" i="47"/>
  <c r="R1015" i="47"/>
  <c r="Q1015" i="47"/>
  <c r="P1015" i="47"/>
  <c r="O1015" i="47"/>
  <c r="N1015" i="47"/>
  <c r="L1015" i="47" s="1"/>
  <c r="K1015" i="47"/>
  <c r="J1015" i="47"/>
  <c r="H1015" i="47"/>
  <c r="G1015" i="47"/>
  <c r="U1014" i="47"/>
  <c r="T1014" i="47"/>
  <c r="S1014" i="47"/>
  <c r="R1014" i="47"/>
  <c r="Q1014" i="47"/>
  <c r="P1014" i="47"/>
  <c r="O1014" i="47"/>
  <c r="N1014" i="47"/>
  <c r="L1014" i="47" s="1"/>
  <c r="K1014" i="47"/>
  <c r="J1014" i="47"/>
  <c r="H1014" i="47"/>
  <c r="G1014" i="47"/>
  <c r="U1013" i="47"/>
  <c r="T1013" i="47"/>
  <c r="S1013" i="47"/>
  <c r="R1013" i="47"/>
  <c r="Q1013" i="47"/>
  <c r="P1013" i="47"/>
  <c r="O1013" i="47"/>
  <c r="N1013" i="47"/>
  <c r="L1013" i="47" s="1"/>
  <c r="K1013" i="47"/>
  <c r="J1013" i="47"/>
  <c r="H1013" i="47"/>
  <c r="G1013" i="47"/>
  <c r="U1012" i="47"/>
  <c r="T1012" i="47"/>
  <c r="S1012" i="47"/>
  <c r="R1012" i="47"/>
  <c r="Q1012" i="47"/>
  <c r="P1012" i="47"/>
  <c r="O1012" i="47"/>
  <c r="N1012" i="47"/>
  <c r="L1012" i="47" s="1"/>
  <c r="K1012" i="47"/>
  <c r="J1012" i="47"/>
  <c r="H1012" i="47"/>
  <c r="G1012" i="47"/>
  <c r="I1012" i="47"/>
  <c r="U1011" i="47"/>
  <c r="T1011" i="47"/>
  <c r="S1011" i="47"/>
  <c r="R1011" i="47"/>
  <c r="Q1011" i="47"/>
  <c r="P1011" i="47"/>
  <c r="O1011" i="47"/>
  <c r="N1011" i="47"/>
  <c r="L1011" i="47" s="1"/>
  <c r="K1011" i="47"/>
  <c r="J1011" i="47"/>
  <c r="H1011" i="47"/>
  <c r="I1011" i="47" s="1"/>
  <c r="G1011" i="47"/>
  <c r="U1010" i="47"/>
  <c r="T1010" i="47"/>
  <c r="S1010" i="47"/>
  <c r="R1010" i="47"/>
  <c r="Q1010" i="47"/>
  <c r="P1010" i="47"/>
  <c r="O1010" i="47"/>
  <c r="N1010" i="47"/>
  <c r="L1010" i="47" s="1"/>
  <c r="K1010" i="47"/>
  <c r="J1010" i="47"/>
  <c r="H1010" i="47"/>
  <c r="G1010" i="47"/>
  <c r="I1010" i="47" s="1"/>
  <c r="U1009" i="47"/>
  <c r="T1009" i="47"/>
  <c r="S1009" i="47"/>
  <c r="R1009" i="47"/>
  <c r="Q1009" i="47"/>
  <c r="P1009" i="47"/>
  <c r="O1009" i="47"/>
  <c r="N1009" i="47"/>
  <c r="L1009" i="47" s="1"/>
  <c r="K1009" i="47"/>
  <c r="J1009" i="47"/>
  <c r="H1009" i="47"/>
  <c r="G1009" i="47"/>
  <c r="U1008" i="47"/>
  <c r="T1008" i="47"/>
  <c r="S1008" i="47"/>
  <c r="R1008" i="47"/>
  <c r="Q1008" i="47"/>
  <c r="P1008" i="47"/>
  <c r="O1008" i="47"/>
  <c r="N1008" i="47"/>
  <c r="L1008" i="47" s="1"/>
  <c r="K1008" i="47"/>
  <c r="J1008" i="47"/>
  <c r="H1008" i="47"/>
  <c r="G1008" i="47"/>
  <c r="U1007" i="47"/>
  <c r="T1007" i="47"/>
  <c r="S1007" i="47"/>
  <c r="R1007" i="47"/>
  <c r="Q1007" i="47"/>
  <c r="P1007" i="47"/>
  <c r="O1007" i="47"/>
  <c r="N1007" i="47"/>
  <c r="L1007" i="47" s="1"/>
  <c r="K1007" i="47"/>
  <c r="J1007" i="47"/>
  <c r="H1007" i="47"/>
  <c r="G1007" i="47"/>
  <c r="U1006" i="47"/>
  <c r="T1006" i="47"/>
  <c r="S1006" i="47"/>
  <c r="R1006" i="47"/>
  <c r="Q1006" i="47"/>
  <c r="P1006" i="47"/>
  <c r="O1006" i="47"/>
  <c r="N1006" i="47"/>
  <c r="L1006" i="47" s="1"/>
  <c r="K1006" i="47"/>
  <c r="J1006" i="47"/>
  <c r="H1006" i="47"/>
  <c r="I1006" i="47" s="1"/>
  <c r="G1006" i="47"/>
  <c r="U1005" i="47"/>
  <c r="T1005" i="47"/>
  <c r="S1005" i="47"/>
  <c r="R1005" i="47"/>
  <c r="Q1005" i="47"/>
  <c r="P1005" i="47"/>
  <c r="O1005" i="47"/>
  <c r="N1005" i="47"/>
  <c r="L1005" i="47" s="1"/>
  <c r="K1005" i="47"/>
  <c r="J1005" i="47"/>
  <c r="H1005" i="47"/>
  <c r="G1005" i="47"/>
  <c r="U1004" i="47"/>
  <c r="T1004" i="47"/>
  <c r="S1004" i="47"/>
  <c r="R1004" i="47"/>
  <c r="Q1004" i="47"/>
  <c r="P1004" i="47"/>
  <c r="O1004" i="47"/>
  <c r="N1004" i="47"/>
  <c r="L1004" i="47" s="1"/>
  <c r="K1004" i="47"/>
  <c r="J1004" i="47"/>
  <c r="H1004" i="47"/>
  <c r="I1004" i="47" s="1"/>
  <c r="G1004" i="47"/>
  <c r="U1003" i="47"/>
  <c r="T1003" i="47"/>
  <c r="S1003" i="47"/>
  <c r="R1003" i="47"/>
  <c r="Q1003" i="47"/>
  <c r="P1003" i="47"/>
  <c r="O1003" i="47"/>
  <c r="N1003" i="47"/>
  <c r="L1003" i="47" s="1"/>
  <c r="K1003" i="47"/>
  <c r="J1003" i="47"/>
  <c r="H1003" i="47"/>
  <c r="G1003" i="47"/>
  <c r="U1002" i="47"/>
  <c r="T1002" i="47"/>
  <c r="S1002" i="47"/>
  <c r="R1002" i="47"/>
  <c r="Q1002" i="47"/>
  <c r="P1002" i="47"/>
  <c r="O1002" i="47"/>
  <c r="N1002" i="47"/>
  <c r="L1002" i="47"/>
  <c r="K1002" i="47"/>
  <c r="J1002" i="47"/>
  <c r="H1002" i="47"/>
  <c r="G1002" i="47"/>
  <c r="U1001" i="47"/>
  <c r="T1001" i="47"/>
  <c r="S1001" i="47"/>
  <c r="R1001" i="47"/>
  <c r="Q1001" i="47"/>
  <c r="P1001" i="47"/>
  <c r="O1001" i="47"/>
  <c r="N1001" i="47"/>
  <c r="L1001" i="47" s="1"/>
  <c r="K1001" i="47"/>
  <c r="J1001" i="47"/>
  <c r="H1001" i="47"/>
  <c r="G1001" i="47"/>
  <c r="I1001" i="47" s="1"/>
  <c r="U1000" i="47"/>
  <c r="T1000" i="47"/>
  <c r="S1000" i="47"/>
  <c r="R1000" i="47"/>
  <c r="Q1000" i="47"/>
  <c r="P1000" i="47"/>
  <c r="O1000" i="47"/>
  <c r="N1000" i="47"/>
  <c r="L1000" i="47" s="1"/>
  <c r="K1000" i="47"/>
  <c r="J1000" i="47"/>
  <c r="H1000" i="47"/>
  <c r="G1000" i="47"/>
  <c r="I1000" i="47" s="1"/>
  <c r="U999" i="47"/>
  <c r="T999" i="47"/>
  <c r="S999" i="47"/>
  <c r="R999" i="47"/>
  <c r="Q999" i="47"/>
  <c r="P999" i="47"/>
  <c r="O999" i="47"/>
  <c r="N999" i="47"/>
  <c r="L999" i="47" s="1"/>
  <c r="K999" i="47"/>
  <c r="J999" i="47"/>
  <c r="H999" i="47"/>
  <c r="G999" i="47"/>
  <c r="U998" i="47"/>
  <c r="T998" i="47"/>
  <c r="S998" i="47"/>
  <c r="R998" i="47"/>
  <c r="Q998" i="47"/>
  <c r="P998" i="47"/>
  <c r="O998" i="47"/>
  <c r="N998" i="47"/>
  <c r="L998" i="47" s="1"/>
  <c r="K998" i="47"/>
  <c r="J998" i="47"/>
  <c r="H998" i="47"/>
  <c r="G998" i="47"/>
  <c r="U997" i="47"/>
  <c r="T997" i="47"/>
  <c r="S997" i="47"/>
  <c r="R997" i="47"/>
  <c r="Q997" i="47"/>
  <c r="P997" i="47"/>
  <c r="O997" i="47"/>
  <c r="N997" i="47"/>
  <c r="L997" i="47" s="1"/>
  <c r="K997" i="47"/>
  <c r="J997" i="47"/>
  <c r="H997" i="47"/>
  <c r="I997" i="47" s="1"/>
  <c r="G997" i="47"/>
  <c r="U996" i="47"/>
  <c r="T996" i="47"/>
  <c r="S996" i="47"/>
  <c r="R996" i="47"/>
  <c r="Q996" i="47"/>
  <c r="P996" i="47"/>
  <c r="O996" i="47"/>
  <c r="N996" i="47"/>
  <c r="L996" i="47" s="1"/>
  <c r="K996" i="47"/>
  <c r="J996" i="47"/>
  <c r="H996" i="47"/>
  <c r="G996" i="47"/>
  <c r="I996" i="47"/>
  <c r="U995" i="47"/>
  <c r="T995" i="47"/>
  <c r="S995" i="47"/>
  <c r="R995" i="47"/>
  <c r="Q995" i="47"/>
  <c r="P995" i="47"/>
  <c r="O995" i="47"/>
  <c r="N995" i="47"/>
  <c r="L995" i="47" s="1"/>
  <c r="K995" i="47"/>
  <c r="J995" i="47"/>
  <c r="H995" i="47"/>
  <c r="G995" i="47"/>
  <c r="U994" i="47"/>
  <c r="T994" i="47"/>
  <c r="S994" i="47"/>
  <c r="R994" i="47"/>
  <c r="Q994" i="47"/>
  <c r="P994" i="47"/>
  <c r="O994" i="47"/>
  <c r="N994" i="47"/>
  <c r="L994" i="47" s="1"/>
  <c r="K994" i="47"/>
  <c r="J994" i="47"/>
  <c r="H994" i="47"/>
  <c r="G994" i="47"/>
  <c r="I994" i="47" s="1"/>
  <c r="U993" i="47"/>
  <c r="T993" i="47"/>
  <c r="S993" i="47"/>
  <c r="R993" i="47"/>
  <c r="Q993" i="47"/>
  <c r="P993" i="47"/>
  <c r="O993" i="47"/>
  <c r="N993" i="47"/>
  <c r="L993" i="47" s="1"/>
  <c r="K993" i="47"/>
  <c r="J993" i="47"/>
  <c r="H993" i="47"/>
  <c r="I993" i="47" s="1"/>
  <c r="G993" i="47"/>
  <c r="U992" i="47"/>
  <c r="T992" i="47"/>
  <c r="S992" i="47"/>
  <c r="R992" i="47"/>
  <c r="Q992" i="47"/>
  <c r="P992" i="47"/>
  <c r="O992" i="47"/>
  <c r="N992" i="47"/>
  <c r="L992" i="47"/>
  <c r="K992" i="47"/>
  <c r="J992" i="47"/>
  <c r="H992" i="47"/>
  <c r="G992" i="47"/>
  <c r="U991" i="47"/>
  <c r="T991" i="47"/>
  <c r="S991" i="47"/>
  <c r="R991" i="47"/>
  <c r="Q991" i="47"/>
  <c r="P991" i="47"/>
  <c r="O991" i="47"/>
  <c r="N991" i="47"/>
  <c r="L991" i="47" s="1"/>
  <c r="K991" i="47"/>
  <c r="J991" i="47"/>
  <c r="H991" i="47"/>
  <c r="G991" i="47"/>
  <c r="U990" i="47"/>
  <c r="T990" i="47"/>
  <c r="S990" i="47"/>
  <c r="R990" i="47"/>
  <c r="Q990" i="47"/>
  <c r="P990" i="47"/>
  <c r="O990" i="47"/>
  <c r="N990" i="47"/>
  <c r="L990" i="47" s="1"/>
  <c r="K990" i="47"/>
  <c r="J990" i="47"/>
  <c r="H990" i="47"/>
  <c r="G990" i="47"/>
  <c r="U989" i="47"/>
  <c r="T989" i="47"/>
  <c r="S989" i="47"/>
  <c r="R989" i="47"/>
  <c r="Q989" i="47"/>
  <c r="P989" i="47"/>
  <c r="O989" i="47"/>
  <c r="N989" i="47"/>
  <c r="L989" i="47" s="1"/>
  <c r="K989" i="47"/>
  <c r="J989" i="47"/>
  <c r="H989" i="47"/>
  <c r="G989" i="47"/>
  <c r="I989" i="47" s="1"/>
  <c r="U988" i="47"/>
  <c r="T988" i="47"/>
  <c r="S988" i="47"/>
  <c r="R988" i="47"/>
  <c r="Q988" i="47"/>
  <c r="P988" i="47"/>
  <c r="O988" i="47"/>
  <c r="N988" i="47"/>
  <c r="L988" i="47"/>
  <c r="K988" i="47"/>
  <c r="J988" i="47"/>
  <c r="H988" i="47"/>
  <c r="G988" i="47"/>
  <c r="U987" i="47"/>
  <c r="T987" i="47"/>
  <c r="S987" i="47"/>
  <c r="R987" i="47"/>
  <c r="Q987" i="47"/>
  <c r="P987" i="47"/>
  <c r="O987" i="47"/>
  <c r="N987" i="47"/>
  <c r="L987" i="47" s="1"/>
  <c r="K987" i="47"/>
  <c r="J987" i="47"/>
  <c r="H987" i="47"/>
  <c r="G987" i="47"/>
  <c r="U986" i="47"/>
  <c r="T986" i="47"/>
  <c r="S986" i="47"/>
  <c r="R986" i="47"/>
  <c r="Q986" i="47"/>
  <c r="P986" i="47"/>
  <c r="O986" i="47"/>
  <c r="N986" i="47"/>
  <c r="L986" i="47" s="1"/>
  <c r="K986" i="47"/>
  <c r="J986" i="47"/>
  <c r="H986" i="47"/>
  <c r="G986" i="47"/>
  <c r="U985" i="47"/>
  <c r="T985" i="47"/>
  <c r="S985" i="47"/>
  <c r="R985" i="47"/>
  <c r="Q985" i="47"/>
  <c r="P985" i="47"/>
  <c r="O985" i="47"/>
  <c r="N985" i="47"/>
  <c r="L985" i="47"/>
  <c r="K985" i="47"/>
  <c r="J985" i="47"/>
  <c r="H985" i="47"/>
  <c r="G985" i="47"/>
  <c r="U984" i="47"/>
  <c r="T984" i="47"/>
  <c r="S984" i="47"/>
  <c r="R984" i="47"/>
  <c r="Q984" i="47"/>
  <c r="P984" i="47"/>
  <c r="O984" i="47"/>
  <c r="N984" i="47"/>
  <c r="L984" i="47" s="1"/>
  <c r="K984" i="47"/>
  <c r="J984" i="47"/>
  <c r="H984" i="47"/>
  <c r="G984" i="47"/>
  <c r="I984" i="47" s="1"/>
  <c r="U983" i="47"/>
  <c r="T983" i="47"/>
  <c r="S983" i="47"/>
  <c r="R983" i="47"/>
  <c r="Q983" i="47"/>
  <c r="P983" i="47"/>
  <c r="O983" i="47"/>
  <c r="N983" i="47"/>
  <c r="L983" i="47" s="1"/>
  <c r="K983" i="47"/>
  <c r="J983" i="47"/>
  <c r="H983" i="47"/>
  <c r="G983" i="47"/>
  <c r="U982" i="47"/>
  <c r="T982" i="47"/>
  <c r="S982" i="47"/>
  <c r="R982" i="47"/>
  <c r="Q982" i="47"/>
  <c r="P982" i="47"/>
  <c r="O982" i="47"/>
  <c r="N982" i="47"/>
  <c r="L982" i="47" s="1"/>
  <c r="K982" i="47"/>
  <c r="J982" i="47"/>
  <c r="H982" i="47"/>
  <c r="G982" i="47"/>
  <c r="U981" i="47"/>
  <c r="T981" i="47"/>
  <c r="S981" i="47"/>
  <c r="R981" i="47"/>
  <c r="Q981" i="47"/>
  <c r="P981" i="47"/>
  <c r="O981" i="47"/>
  <c r="N981" i="47"/>
  <c r="L981" i="47" s="1"/>
  <c r="K981" i="47"/>
  <c r="J981" i="47"/>
  <c r="H981" i="47"/>
  <c r="I981" i="47" s="1"/>
  <c r="G981" i="47"/>
  <c r="U980" i="47"/>
  <c r="T980" i="47"/>
  <c r="S980" i="47"/>
  <c r="R980" i="47"/>
  <c r="Q980" i="47"/>
  <c r="P980" i="47"/>
  <c r="O980" i="47"/>
  <c r="N980" i="47"/>
  <c r="L980" i="47" s="1"/>
  <c r="K980" i="47"/>
  <c r="J980" i="47"/>
  <c r="H980" i="47"/>
  <c r="G980" i="47"/>
  <c r="U979" i="47"/>
  <c r="T979" i="47"/>
  <c r="S979" i="47"/>
  <c r="R979" i="47"/>
  <c r="Q979" i="47"/>
  <c r="P979" i="47"/>
  <c r="O979" i="47"/>
  <c r="N979" i="47"/>
  <c r="L979" i="47" s="1"/>
  <c r="K979" i="47"/>
  <c r="J979" i="47"/>
  <c r="H979" i="47"/>
  <c r="I979" i="47" s="1"/>
  <c r="G979" i="47"/>
  <c r="U978" i="47"/>
  <c r="T978" i="47"/>
  <c r="S978" i="47"/>
  <c r="R978" i="47"/>
  <c r="Q978" i="47"/>
  <c r="P978" i="47"/>
  <c r="O978" i="47"/>
  <c r="N978" i="47"/>
  <c r="L978" i="47" s="1"/>
  <c r="K978" i="47"/>
  <c r="J978" i="47"/>
  <c r="H978" i="47"/>
  <c r="G978" i="47"/>
  <c r="I978" i="47"/>
  <c r="U977" i="47"/>
  <c r="T977" i="47"/>
  <c r="S977" i="47"/>
  <c r="R977" i="47"/>
  <c r="Q977" i="47"/>
  <c r="P977" i="47"/>
  <c r="O977" i="47"/>
  <c r="N977" i="47"/>
  <c r="L977" i="47" s="1"/>
  <c r="K977" i="47"/>
  <c r="J977" i="47"/>
  <c r="H977" i="47"/>
  <c r="G977" i="47"/>
  <c r="U976" i="47"/>
  <c r="T976" i="47"/>
  <c r="S976" i="47"/>
  <c r="R976" i="47"/>
  <c r="Q976" i="47"/>
  <c r="P976" i="47"/>
  <c r="O976" i="47"/>
  <c r="N976" i="47"/>
  <c r="L976" i="47" s="1"/>
  <c r="K976" i="47"/>
  <c r="J976" i="47"/>
  <c r="H976" i="47"/>
  <c r="G976" i="47"/>
  <c r="U975" i="47"/>
  <c r="T975" i="47"/>
  <c r="S975" i="47"/>
  <c r="R975" i="47"/>
  <c r="Q975" i="47"/>
  <c r="P975" i="47"/>
  <c r="O975" i="47"/>
  <c r="N975" i="47"/>
  <c r="L975" i="47" s="1"/>
  <c r="K975" i="47"/>
  <c r="J975" i="47"/>
  <c r="H975" i="47"/>
  <c r="G975" i="47"/>
  <c r="U974" i="47"/>
  <c r="T974" i="47"/>
  <c r="S974" i="47"/>
  <c r="R974" i="47"/>
  <c r="Q974" i="47"/>
  <c r="P974" i="47"/>
  <c r="O974" i="47"/>
  <c r="N974" i="47"/>
  <c r="L974" i="47"/>
  <c r="K974" i="47"/>
  <c r="J974" i="47"/>
  <c r="H974" i="47"/>
  <c r="G974" i="47"/>
  <c r="U973" i="47"/>
  <c r="T973" i="47"/>
  <c r="S973" i="47"/>
  <c r="R973" i="47"/>
  <c r="Q973" i="47"/>
  <c r="P973" i="47"/>
  <c r="O973" i="47"/>
  <c r="N973" i="47"/>
  <c r="L973" i="47" s="1"/>
  <c r="K973" i="47"/>
  <c r="J973" i="47"/>
  <c r="H973" i="47"/>
  <c r="G973" i="47"/>
  <c r="U972" i="47"/>
  <c r="T972" i="47"/>
  <c r="S972" i="47"/>
  <c r="R972" i="47"/>
  <c r="Q972" i="47"/>
  <c r="P972" i="47"/>
  <c r="O972" i="47"/>
  <c r="N972" i="47"/>
  <c r="L972" i="47" s="1"/>
  <c r="K972" i="47"/>
  <c r="J972" i="47"/>
  <c r="H972" i="47"/>
  <c r="G972" i="47"/>
  <c r="U971" i="47"/>
  <c r="T971" i="47"/>
  <c r="S971" i="47"/>
  <c r="R971" i="47"/>
  <c r="Q971" i="47"/>
  <c r="P971" i="47"/>
  <c r="O971" i="47"/>
  <c r="N971" i="47"/>
  <c r="L971" i="47" s="1"/>
  <c r="K971" i="47"/>
  <c r="J971" i="47"/>
  <c r="H971" i="47"/>
  <c r="G971" i="47"/>
  <c r="U970" i="47"/>
  <c r="T970" i="47"/>
  <c r="S970" i="47"/>
  <c r="R970" i="47"/>
  <c r="Q970" i="47"/>
  <c r="P970" i="47"/>
  <c r="O970" i="47"/>
  <c r="N970" i="47"/>
  <c r="L970" i="47" s="1"/>
  <c r="K970" i="47"/>
  <c r="J970" i="47"/>
  <c r="H970" i="47"/>
  <c r="G970" i="47"/>
  <c r="U969" i="47"/>
  <c r="T969" i="47"/>
  <c r="S969" i="47"/>
  <c r="R969" i="47"/>
  <c r="Q969" i="47"/>
  <c r="P969" i="47"/>
  <c r="O969" i="47"/>
  <c r="N969" i="47"/>
  <c r="L969" i="47" s="1"/>
  <c r="K969" i="47"/>
  <c r="J969" i="47"/>
  <c r="H969" i="47"/>
  <c r="G969" i="47"/>
  <c r="U968" i="47"/>
  <c r="T968" i="47"/>
  <c r="S968" i="47"/>
  <c r="R968" i="47"/>
  <c r="Q968" i="47"/>
  <c r="P968" i="47"/>
  <c r="O968" i="47"/>
  <c r="N968" i="47"/>
  <c r="L968" i="47" s="1"/>
  <c r="K968" i="47"/>
  <c r="J968" i="47"/>
  <c r="H968" i="47"/>
  <c r="G968" i="47"/>
  <c r="U967" i="47"/>
  <c r="T967" i="47"/>
  <c r="S967" i="47"/>
  <c r="R967" i="47"/>
  <c r="Q967" i="47"/>
  <c r="P967" i="47"/>
  <c r="O967" i="47"/>
  <c r="N967" i="47"/>
  <c r="L967" i="47" s="1"/>
  <c r="K967" i="47"/>
  <c r="J967" i="47"/>
  <c r="H967" i="47"/>
  <c r="G967" i="47"/>
  <c r="I967" i="47" s="1"/>
  <c r="U966" i="47"/>
  <c r="T966" i="47"/>
  <c r="S966" i="47"/>
  <c r="R966" i="47"/>
  <c r="Q966" i="47"/>
  <c r="P966" i="47"/>
  <c r="O966" i="47"/>
  <c r="N966" i="47"/>
  <c r="L966" i="47" s="1"/>
  <c r="K966" i="47"/>
  <c r="J966" i="47"/>
  <c r="H966" i="47"/>
  <c r="G966" i="47"/>
  <c r="U965" i="47"/>
  <c r="T965" i="47"/>
  <c r="S965" i="47"/>
  <c r="R965" i="47"/>
  <c r="Q965" i="47"/>
  <c r="P965" i="47"/>
  <c r="O965" i="47"/>
  <c r="N965" i="47"/>
  <c r="L965" i="47" s="1"/>
  <c r="K965" i="47"/>
  <c r="J965" i="47"/>
  <c r="H965" i="47"/>
  <c r="G965" i="47"/>
  <c r="I965" i="47" s="1"/>
  <c r="U964" i="47"/>
  <c r="T964" i="47"/>
  <c r="S964" i="47"/>
  <c r="R964" i="47"/>
  <c r="Q964" i="47"/>
  <c r="P964" i="47"/>
  <c r="O964" i="47"/>
  <c r="N964" i="47"/>
  <c r="L964" i="47" s="1"/>
  <c r="K964" i="47"/>
  <c r="J964" i="47"/>
  <c r="H964" i="47"/>
  <c r="G964" i="47"/>
  <c r="U963" i="47"/>
  <c r="T963" i="47"/>
  <c r="S963" i="47"/>
  <c r="R963" i="47"/>
  <c r="Q963" i="47"/>
  <c r="P963" i="47"/>
  <c r="O963" i="47"/>
  <c r="N963" i="47"/>
  <c r="L963" i="47" s="1"/>
  <c r="K963" i="47"/>
  <c r="J963" i="47"/>
  <c r="H963" i="47"/>
  <c r="G963" i="47"/>
  <c r="I963" i="47" s="1"/>
  <c r="U962" i="47"/>
  <c r="T962" i="47"/>
  <c r="S962" i="47"/>
  <c r="R962" i="47"/>
  <c r="Q962" i="47"/>
  <c r="P962" i="47"/>
  <c r="O962" i="47"/>
  <c r="N962" i="47"/>
  <c r="L962" i="47" s="1"/>
  <c r="K962" i="47"/>
  <c r="J962" i="47"/>
  <c r="H962" i="47"/>
  <c r="G962" i="47"/>
  <c r="U961" i="47"/>
  <c r="T961" i="47"/>
  <c r="S961" i="47"/>
  <c r="R961" i="47"/>
  <c r="Q961" i="47"/>
  <c r="P961" i="47"/>
  <c r="O961" i="47"/>
  <c r="N961" i="47"/>
  <c r="L961" i="47" s="1"/>
  <c r="K961" i="47"/>
  <c r="J961" i="47"/>
  <c r="H961" i="47"/>
  <c r="G961" i="47"/>
  <c r="I961" i="47" s="1"/>
  <c r="U960" i="47"/>
  <c r="T960" i="47"/>
  <c r="S960" i="47"/>
  <c r="R960" i="47"/>
  <c r="Q960" i="47"/>
  <c r="P960" i="47"/>
  <c r="O960" i="47"/>
  <c r="N960" i="47"/>
  <c r="L960" i="47" s="1"/>
  <c r="K960" i="47"/>
  <c r="J960" i="47"/>
  <c r="H960" i="47"/>
  <c r="G960" i="47"/>
  <c r="U959" i="47"/>
  <c r="T959" i="47"/>
  <c r="S959" i="47"/>
  <c r="R959" i="47"/>
  <c r="Q959" i="47"/>
  <c r="P959" i="47"/>
  <c r="O959" i="47"/>
  <c r="N959" i="47"/>
  <c r="L959" i="47" s="1"/>
  <c r="K959" i="47"/>
  <c r="J959" i="47"/>
  <c r="H959" i="47"/>
  <c r="G959" i="47"/>
  <c r="I959" i="47" s="1"/>
  <c r="U958" i="47"/>
  <c r="T958" i="47"/>
  <c r="S958" i="47"/>
  <c r="R958" i="47"/>
  <c r="Q958" i="47"/>
  <c r="P958" i="47"/>
  <c r="O958" i="47"/>
  <c r="N958" i="47"/>
  <c r="L958" i="47" s="1"/>
  <c r="K958" i="47"/>
  <c r="J958" i="47"/>
  <c r="H958" i="47"/>
  <c r="G958" i="47"/>
  <c r="U957" i="47"/>
  <c r="T957" i="47"/>
  <c r="S957" i="47"/>
  <c r="R957" i="47"/>
  <c r="Q957" i="47"/>
  <c r="P957" i="47"/>
  <c r="O957" i="47"/>
  <c r="N957" i="47"/>
  <c r="L957" i="47" s="1"/>
  <c r="K957" i="47"/>
  <c r="J957" i="47"/>
  <c r="H957" i="47"/>
  <c r="G957" i="47"/>
  <c r="U956" i="47"/>
  <c r="T956" i="47"/>
  <c r="S956" i="47"/>
  <c r="R956" i="47"/>
  <c r="Q956" i="47"/>
  <c r="P956" i="47"/>
  <c r="O956" i="47"/>
  <c r="N956" i="47"/>
  <c r="L956" i="47" s="1"/>
  <c r="K956" i="47"/>
  <c r="J956" i="47"/>
  <c r="H956" i="47"/>
  <c r="G956" i="47"/>
  <c r="U955" i="47"/>
  <c r="T955" i="47"/>
  <c r="S955" i="47"/>
  <c r="R955" i="47"/>
  <c r="Q955" i="47"/>
  <c r="P955" i="47"/>
  <c r="O955" i="47"/>
  <c r="N955" i="47"/>
  <c r="L955" i="47"/>
  <c r="K955" i="47"/>
  <c r="J955" i="47"/>
  <c r="H955" i="47"/>
  <c r="G955" i="47"/>
  <c r="U954" i="47"/>
  <c r="T954" i="47"/>
  <c r="S954" i="47"/>
  <c r="R954" i="47"/>
  <c r="Q954" i="47"/>
  <c r="P954" i="47"/>
  <c r="O954" i="47"/>
  <c r="N954" i="47"/>
  <c r="L954" i="47" s="1"/>
  <c r="K954" i="47"/>
  <c r="J954" i="47"/>
  <c r="H954" i="47"/>
  <c r="G954" i="47"/>
  <c r="I954" i="47" s="1"/>
  <c r="U953" i="47"/>
  <c r="T953" i="47"/>
  <c r="S953" i="47"/>
  <c r="R953" i="47"/>
  <c r="Q953" i="47"/>
  <c r="P953" i="47"/>
  <c r="O953" i="47"/>
  <c r="N953" i="47"/>
  <c r="L953" i="47" s="1"/>
  <c r="K953" i="47"/>
  <c r="J953" i="47"/>
  <c r="H953" i="47"/>
  <c r="G953" i="47"/>
  <c r="I953" i="47"/>
  <c r="U952" i="47"/>
  <c r="T952" i="47"/>
  <c r="S952" i="47"/>
  <c r="R952" i="47"/>
  <c r="Q952" i="47"/>
  <c r="P952" i="47"/>
  <c r="O952" i="47"/>
  <c r="N952" i="47"/>
  <c r="L952" i="47" s="1"/>
  <c r="K952" i="47"/>
  <c r="J952" i="47"/>
  <c r="H952" i="47"/>
  <c r="G952" i="47"/>
  <c r="U951" i="47"/>
  <c r="T951" i="47"/>
  <c r="S951" i="47"/>
  <c r="R951" i="47"/>
  <c r="Q951" i="47"/>
  <c r="P951" i="47"/>
  <c r="O951" i="47"/>
  <c r="N951" i="47"/>
  <c r="L951" i="47" s="1"/>
  <c r="K951" i="47"/>
  <c r="J951" i="47"/>
  <c r="H951" i="47"/>
  <c r="G951" i="47"/>
  <c r="U950" i="47"/>
  <c r="T950" i="47"/>
  <c r="S950" i="47"/>
  <c r="R950" i="47"/>
  <c r="Q950" i="47"/>
  <c r="P950" i="47"/>
  <c r="O950" i="47"/>
  <c r="N950" i="47"/>
  <c r="L950" i="47" s="1"/>
  <c r="K950" i="47"/>
  <c r="J950" i="47"/>
  <c r="H950" i="47"/>
  <c r="G950" i="47"/>
  <c r="U949" i="47"/>
  <c r="T949" i="47"/>
  <c r="S949" i="47"/>
  <c r="R949" i="47"/>
  <c r="Q949" i="47"/>
  <c r="P949" i="47"/>
  <c r="O949" i="47"/>
  <c r="N949" i="47"/>
  <c r="L949" i="47" s="1"/>
  <c r="K949" i="47"/>
  <c r="J949" i="47"/>
  <c r="H949" i="47"/>
  <c r="G949" i="47"/>
  <c r="I949" i="47"/>
  <c r="U948" i="47"/>
  <c r="T948" i="47"/>
  <c r="S948" i="47"/>
  <c r="R948" i="47"/>
  <c r="Q948" i="47"/>
  <c r="P948" i="47"/>
  <c r="O948" i="47"/>
  <c r="N948" i="47"/>
  <c r="L948" i="47" s="1"/>
  <c r="K948" i="47"/>
  <c r="J948" i="47"/>
  <c r="H948" i="47"/>
  <c r="G948" i="47"/>
  <c r="U947" i="47"/>
  <c r="T947" i="47"/>
  <c r="S947" i="47"/>
  <c r="R947" i="47"/>
  <c r="Q947" i="47"/>
  <c r="P947" i="47"/>
  <c r="O947" i="47"/>
  <c r="N947" i="47"/>
  <c r="L947" i="47" s="1"/>
  <c r="K947" i="47"/>
  <c r="J947" i="47"/>
  <c r="H947" i="47"/>
  <c r="G947" i="47"/>
  <c r="I947" i="47" s="1"/>
  <c r="U946" i="47"/>
  <c r="T946" i="47"/>
  <c r="S946" i="47"/>
  <c r="R946" i="47"/>
  <c r="Q946" i="47"/>
  <c r="P946" i="47"/>
  <c r="O946" i="47"/>
  <c r="N946" i="47"/>
  <c r="L946" i="47" s="1"/>
  <c r="K946" i="47"/>
  <c r="J946" i="47"/>
  <c r="H946" i="47"/>
  <c r="G946" i="47"/>
  <c r="U945" i="47"/>
  <c r="T945" i="47"/>
  <c r="S945" i="47"/>
  <c r="R945" i="47"/>
  <c r="Q945" i="47"/>
  <c r="P945" i="47"/>
  <c r="O945" i="47"/>
  <c r="N945" i="47"/>
  <c r="L945" i="47" s="1"/>
  <c r="K945" i="47"/>
  <c r="J945" i="47"/>
  <c r="H945" i="47"/>
  <c r="G945" i="47"/>
  <c r="U944" i="47"/>
  <c r="T944" i="47"/>
  <c r="S944" i="47"/>
  <c r="R944" i="47"/>
  <c r="Q944" i="47"/>
  <c r="P944" i="47"/>
  <c r="O944" i="47"/>
  <c r="N944" i="47"/>
  <c r="L944" i="47"/>
  <c r="K944" i="47"/>
  <c r="J944" i="47"/>
  <c r="H944" i="47"/>
  <c r="G944" i="47"/>
  <c r="I944" i="47" s="1"/>
  <c r="U943" i="47"/>
  <c r="T943" i="47"/>
  <c r="S943" i="47"/>
  <c r="R943" i="47"/>
  <c r="Q943" i="47"/>
  <c r="P943" i="47"/>
  <c r="O943" i="47"/>
  <c r="N943" i="47"/>
  <c r="L943" i="47" s="1"/>
  <c r="K943" i="47"/>
  <c r="J943" i="47"/>
  <c r="H943" i="47"/>
  <c r="G943" i="47"/>
  <c r="I943" i="47" s="1"/>
  <c r="U942" i="47"/>
  <c r="T942" i="47"/>
  <c r="S942" i="47"/>
  <c r="R942" i="47"/>
  <c r="Q942" i="47"/>
  <c r="P942" i="47"/>
  <c r="O942" i="47"/>
  <c r="N942" i="47"/>
  <c r="L942" i="47" s="1"/>
  <c r="K942" i="47"/>
  <c r="J942" i="47"/>
  <c r="H942" i="47"/>
  <c r="G942" i="47"/>
  <c r="I942" i="47" s="1"/>
  <c r="U941" i="47"/>
  <c r="T941" i="47"/>
  <c r="S941" i="47"/>
  <c r="R941" i="47"/>
  <c r="Q941" i="47"/>
  <c r="P941" i="47"/>
  <c r="O941" i="47"/>
  <c r="N941" i="47"/>
  <c r="L941" i="47" s="1"/>
  <c r="K941" i="47"/>
  <c r="J941" i="47"/>
  <c r="H941" i="47"/>
  <c r="G941" i="47"/>
  <c r="U940" i="47"/>
  <c r="T940" i="47"/>
  <c r="S940" i="47"/>
  <c r="R940" i="47"/>
  <c r="Q940" i="47"/>
  <c r="P940" i="47"/>
  <c r="O940" i="47"/>
  <c r="N940" i="47"/>
  <c r="L940" i="47" s="1"/>
  <c r="K940" i="47"/>
  <c r="J940" i="47"/>
  <c r="H940" i="47"/>
  <c r="G940" i="47"/>
  <c r="U939" i="47"/>
  <c r="T939" i="47"/>
  <c r="S939" i="47"/>
  <c r="R939" i="47"/>
  <c r="Q939" i="47"/>
  <c r="P939" i="47"/>
  <c r="O939" i="47"/>
  <c r="N939" i="47"/>
  <c r="L939" i="47" s="1"/>
  <c r="K939" i="47"/>
  <c r="J939" i="47"/>
  <c r="H939" i="47"/>
  <c r="G939" i="47"/>
  <c r="U938" i="47"/>
  <c r="T938" i="47"/>
  <c r="S938" i="47"/>
  <c r="R938" i="47"/>
  <c r="Q938" i="47"/>
  <c r="P938" i="47"/>
  <c r="O938" i="47"/>
  <c r="N938" i="47"/>
  <c r="L938" i="47" s="1"/>
  <c r="K938" i="47"/>
  <c r="J938" i="47"/>
  <c r="H938" i="47"/>
  <c r="G938" i="47"/>
  <c r="U937" i="47"/>
  <c r="T937" i="47"/>
  <c r="S937" i="47"/>
  <c r="R937" i="47"/>
  <c r="Q937" i="47"/>
  <c r="P937" i="47"/>
  <c r="O937" i="47"/>
  <c r="N937" i="47"/>
  <c r="L937" i="47" s="1"/>
  <c r="K937" i="47"/>
  <c r="J937" i="47"/>
  <c r="H937" i="47"/>
  <c r="G937" i="47"/>
  <c r="U936" i="47"/>
  <c r="T936" i="47"/>
  <c r="S936" i="47"/>
  <c r="R936" i="47"/>
  <c r="Q936" i="47"/>
  <c r="P936" i="47"/>
  <c r="O936" i="47"/>
  <c r="N936" i="47"/>
  <c r="L936" i="47" s="1"/>
  <c r="K936" i="47"/>
  <c r="J936" i="47"/>
  <c r="H936" i="47"/>
  <c r="I936" i="47" s="1"/>
  <c r="G936" i="47"/>
  <c r="U935" i="47"/>
  <c r="T935" i="47"/>
  <c r="S935" i="47"/>
  <c r="R935" i="47"/>
  <c r="Q935" i="47"/>
  <c r="P935" i="47"/>
  <c r="O935" i="47"/>
  <c r="N935" i="47"/>
  <c r="L935" i="47"/>
  <c r="K935" i="47"/>
  <c r="J935" i="47"/>
  <c r="H935" i="47"/>
  <c r="G935" i="47"/>
  <c r="U934" i="47"/>
  <c r="T934" i="47"/>
  <c r="S934" i="47"/>
  <c r="R934" i="47"/>
  <c r="Q934" i="47"/>
  <c r="P934" i="47"/>
  <c r="O934" i="47"/>
  <c r="N934" i="47"/>
  <c r="L934" i="47" s="1"/>
  <c r="K934" i="47"/>
  <c r="J934" i="47"/>
  <c r="H934" i="47"/>
  <c r="G934" i="47"/>
  <c r="U933" i="47"/>
  <c r="T933" i="47"/>
  <c r="S933" i="47"/>
  <c r="R933" i="47"/>
  <c r="Q933" i="47"/>
  <c r="P933" i="47"/>
  <c r="O933" i="47"/>
  <c r="N933" i="47"/>
  <c r="L933" i="47" s="1"/>
  <c r="K933" i="47"/>
  <c r="J933" i="47"/>
  <c r="H933" i="47"/>
  <c r="G933" i="47"/>
  <c r="I933" i="47" s="1"/>
  <c r="U932" i="47"/>
  <c r="T932" i="47"/>
  <c r="S932" i="47"/>
  <c r="R932" i="47"/>
  <c r="Q932" i="47"/>
  <c r="P932" i="47"/>
  <c r="O932" i="47"/>
  <c r="N932" i="47"/>
  <c r="L932" i="47" s="1"/>
  <c r="K932" i="47"/>
  <c r="J932" i="47"/>
  <c r="H932" i="47"/>
  <c r="G932" i="47"/>
  <c r="I932" i="47" s="1"/>
  <c r="U931" i="47"/>
  <c r="T931" i="47"/>
  <c r="S931" i="47"/>
  <c r="R931" i="47"/>
  <c r="Q931" i="47"/>
  <c r="P931" i="47"/>
  <c r="O931" i="47"/>
  <c r="N931" i="47"/>
  <c r="L931" i="47"/>
  <c r="K931" i="47"/>
  <c r="J931" i="47"/>
  <c r="H931" i="47"/>
  <c r="G931" i="47"/>
  <c r="I931" i="47" s="1"/>
  <c r="U930" i="47"/>
  <c r="T930" i="47"/>
  <c r="S930" i="47"/>
  <c r="R930" i="47"/>
  <c r="Q930" i="47"/>
  <c r="P930" i="47"/>
  <c r="O930" i="47"/>
  <c r="N930" i="47"/>
  <c r="L930" i="47" s="1"/>
  <c r="K930" i="47"/>
  <c r="J930" i="47"/>
  <c r="H930" i="47"/>
  <c r="G930" i="47"/>
  <c r="U929" i="47"/>
  <c r="T929" i="47"/>
  <c r="S929" i="47"/>
  <c r="R929" i="47"/>
  <c r="Q929" i="47"/>
  <c r="P929" i="47"/>
  <c r="O929" i="47"/>
  <c r="N929" i="47"/>
  <c r="L929" i="47" s="1"/>
  <c r="K929" i="47"/>
  <c r="J929" i="47"/>
  <c r="H929" i="47"/>
  <c r="G929" i="47"/>
  <c r="U928" i="47"/>
  <c r="T928" i="47"/>
  <c r="S928" i="47"/>
  <c r="R928" i="47"/>
  <c r="Q928" i="47"/>
  <c r="P928" i="47"/>
  <c r="O928" i="47"/>
  <c r="N928" i="47"/>
  <c r="L928" i="47" s="1"/>
  <c r="K928" i="47"/>
  <c r="J928" i="47"/>
  <c r="H928" i="47"/>
  <c r="G928" i="47"/>
  <c r="U927" i="47"/>
  <c r="T927" i="47"/>
  <c r="S927" i="47"/>
  <c r="R927" i="47"/>
  <c r="Q927" i="47"/>
  <c r="P927" i="47"/>
  <c r="O927" i="47"/>
  <c r="N927" i="47"/>
  <c r="L927" i="47" s="1"/>
  <c r="K927" i="47"/>
  <c r="J927" i="47"/>
  <c r="H927" i="47"/>
  <c r="G927" i="47"/>
  <c r="U926" i="47"/>
  <c r="T926" i="47"/>
  <c r="S926" i="47"/>
  <c r="R926" i="47"/>
  <c r="Q926" i="47"/>
  <c r="P926" i="47"/>
  <c r="O926" i="47"/>
  <c r="N926" i="47"/>
  <c r="L926" i="47"/>
  <c r="K926" i="47"/>
  <c r="J926" i="47"/>
  <c r="H926" i="47"/>
  <c r="I926" i="47" s="1"/>
  <c r="G926" i="47"/>
  <c r="U925" i="47"/>
  <c r="T925" i="47"/>
  <c r="S925" i="47"/>
  <c r="R925" i="47"/>
  <c r="Q925" i="47"/>
  <c r="P925" i="47"/>
  <c r="O925" i="47"/>
  <c r="N925" i="47"/>
  <c r="L925" i="47" s="1"/>
  <c r="K925" i="47"/>
  <c r="J925" i="47"/>
  <c r="H925" i="47"/>
  <c r="G925" i="47"/>
  <c r="I925" i="47" s="1"/>
  <c r="U924" i="47"/>
  <c r="T924" i="47"/>
  <c r="S924" i="47"/>
  <c r="R924" i="47"/>
  <c r="Q924" i="47"/>
  <c r="P924" i="47"/>
  <c r="O924" i="47"/>
  <c r="N924" i="47"/>
  <c r="L924" i="47" s="1"/>
  <c r="K924" i="47"/>
  <c r="J924" i="47"/>
  <c r="H924" i="47"/>
  <c r="G924" i="47"/>
  <c r="I924" i="47" s="1"/>
  <c r="U923" i="47"/>
  <c r="T923" i="47"/>
  <c r="S923" i="47"/>
  <c r="R923" i="47"/>
  <c r="Q923" i="47"/>
  <c r="P923" i="47"/>
  <c r="O923" i="47"/>
  <c r="N923" i="47"/>
  <c r="L923" i="47" s="1"/>
  <c r="K923" i="47"/>
  <c r="J923" i="47"/>
  <c r="H923" i="47"/>
  <c r="G923" i="47"/>
  <c r="U922" i="47"/>
  <c r="T922" i="47"/>
  <c r="S922" i="47"/>
  <c r="R922" i="47"/>
  <c r="Q922" i="47"/>
  <c r="P922" i="47"/>
  <c r="O922" i="47"/>
  <c r="N922" i="47"/>
  <c r="L922" i="47" s="1"/>
  <c r="K922" i="47"/>
  <c r="J922" i="47"/>
  <c r="H922" i="47"/>
  <c r="G922" i="47"/>
  <c r="U921" i="47"/>
  <c r="T921" i="47"/>
  <c r="S921" i="47"/>
  <c r="R921" i="47"/>
  <c r="Q921" i="47"/>
  <c r="P921" i="47"/>
  <c r="O921" i="47"/>
  <c r="N921" i="47"/>
  <c r="L921" i="47" s="1"/>
  <c r="K921" i="47"/>
  <c r="J921" i="47"/>
  <c r="H921" i="47"/>
  <c r="G921" i="47"/>
  <c r="U920" i="47"/>
  <c r="T920" i="47"/>
  <c r="S920" i="47"/>
  <c r="R920" i="47"/>
  <c r="Q920" i="47"/>
  <c r="P920" i="47"/>
  <c r="O920" i="47"/>
  <c r="N920" i="47"/>
  <c r="L920" i="47" s="1"/>
  <c r="K920" i="47"/>
  <c r="J920" i="47"/>
  <c r="H920" i="47"/>
  <c r="G920" i="47"/>
  <c r="U919" i="47"/>
  <c r="T919" i="47"/>
  <c r="S919" i="47"/>
  <c r="R919" i="47"/>
  <c r="Q919" i="47"/>
  <c r="P919" i="47"/>
  <c r="O919" i="47"/>
  <c r="N919" i="47"/>
  <c r="L919" i="47" s="1"/>
  <c r="K919" i="47"/>
  <c r="J919" i="47"/>
  <c r="H919" i="47"/>
  <c r="I919" i="47" s="1"/>
  <c r="G919" i="47"/>
  <c r="U918" i="47"/>
  <c r="T918" i="47"/>
  <c r="S918" i="47"/>
  <c r="R918" i="47"/>
  <c r="Q918" i="47"/>
  <c r="P918" i="47"/>
  <c r="O918" i="47"/>
  <c r="N918" i="47"/>
  <c r="L918" i="47" s="1"/>
  <c r="K918" i="47"/>
  <c r="J918" i="47"/>
  <c r="H918" i="47"/>
  <c r="G918" i="47"/>
  <c r="U917" i="47"/>
  <c r="T917" i="47"/>
  <c r="S917" i="47"/>
  <c r="R917" i="47"/>
  <c r="Q917" i="47"/>
  <c r="P917" i="47"/>
  <c r="O917" i="47"/>
  <c r="N917" i="47"/>
  <c r="L917" i="47"/>
  <c r="K917" i="47"/>
  <c r="J917" i="47"/>
  <c r="H917" i="47"/>
  <c r="G917" i="47"/>
  <c r="U916" i="47"/>
  <c r="T916" i="47"/>
  <c r="S916" i="47"/>
  <c r="R916" i="47"/>
  <c r="Q916" i="47"/>
  <c r="P916" i="47"/>
  <c r="O916" i="47"/>
  <c r="N916" i="47"/>
  <c r="L916" i="47" s="1"/>
  <c r="K916" i="47"/>
  <c r="J916" i="47"/>
  <c r="H916" i="47"/>
  <c r="G916" i="47"/>
  <c r="U915" i="47"/>
  <c r="T915" i="47"/>
  <c r="S915" i="47"/>
  <c r="R915" i="47"/>
  <c r="Q915" i="47"/>
  <c r="P915" i="47"/>
  <c r="O915" i="47"/>
  <c r="N915" i="47"/>
  <c r="L915" i="47"/>
  <c r="K915" i="47"/>
  <c r="J915" i="47"/>
  <c r="H915" i="47"/>
  <c r="G915" i="47"/>
  <c r="I915" i="47" s="1"/>
  <c r="U914" i="47"/>
  <c r="T914" i="47"/>
  <c r="S914" i="47"/>
  <c r="R914" i="47"/>
  <c r="Q914" i="47"/>
  <c r="P914" i="47"/>
  <c r="O914" i="47"/>
  <c r="N914" i="47"/>
  <c r="L914" i="47" s="1"/>
  <c r="K914" i="47"/>
  <c r="J914" i="47"/>
  <c r="H914" i="47"/>
  <c r="G914" i="47"/>
  <c r="I914" i="47" s="1"/>
  <c r="U913" i="47"/>
  <c r="T913" i="47"/>
  <c r="S913" i="47"/>
  <c r="R913" i="47"/>
  <c r="Q913" i="47"/>
  <c r="P913" i="47"/>
  <c r="O913" i="47"/>
  <c r="N913" i="47"/>
  <c r="L913" i="47" s="1"/>
  <c r="K913" i="47"/>
  <c r="J913" i="47"/>
  <c r="H913" i="47"/>
  <c r="G913" i="47"/>
  <c r="I913" i="47" s="1"/>
  <c r="U912" i="47"/>
  <c r="T912" i="47"/>
  <c r="S912" i="47"/>
  <c r="R912" i="47"/>
  <c r="Q912" i="47"/>
  <c r="P912" i="47"/>
  <c r="O912" i="47"/>
  <c r="N912" i="47"/>
  <c r="L912" i="47" s="1"/>
  <c r="K912" i="47"/>
  <c r="J912" i="47"/>
  <c r="H912" i="47"/>
  <c r="G912" i="47"/>
  <c r="I912" i="47" s="1"/>
  <c r="U911" i="47"/>
  <c r="T911" i="47"/>
  <c r="S911" i="47"/>
  <c r="R911" i="47"/>
  <c r="Q911" i="47"/>
  <c r="P911" i="47"/>
  <c r="O911" i="47"/>
  <c r="N911" i="47"/>
  <c r="L911" i="47" s="1"/>
  <c r="K911" i="47"/>
  <c r="J911" i="47"/>
  <c r="H911" i="47"/>
  <c r="G911" i="47"/>
  <c r="U910" i="47"/>
  <c r="T910" i="47"/>
  <c r="S910" i="47"/>
  <c r="R910" i="47"/>
  <c r="Q910" i="47"/>
  <c r="P910" i="47"/>
  <c r="O910" i="47"/>
  <c r="N910" i="47"/>
  <c r="L910" i="47" s="1"/>
  <c r="K910" i="47"/>
  <c r="J910" i="47"/>
  <c r="H910" i="47"/>
  <c r="G910" i="47"/>
  <c r="U909" i="47"/>
  <c r="T909" i="47"/>
  <c r="S909" i="47"/>
  <c r="R909" i="47"/>
  <c r="Q909" i="47"/>
  <c r="P909" i="47"/>
  <c r="O909" i="47"/>
  <c r="N909" i="47"/>
  <c r="L909" i="47" s="1"/>
  <c r="K909" i="47"/>
  <c r="J909" i="47"/>
  <c r="H909" i="47"/>
  <c r="G909" i="47"/>
  <c r="I909" i="47" s="1"/>
  <c r="U908" i="47"/>
  <c r="T908" i="47"/>
  <c r="S908" i="47"/>
  <c r="R908" i="47"/>
  <c r="Q908" i="47"/>
  <c r="P908" i="47"/>
  <c r="O908" i="47"/>
  <c r="N908" i="47"/>
  <c r="L908" i="47" s="1"/>
  <c r="K908" i="47"/>
  <c r="J908" i="47"/>
  <c r="H908" i="47"/>
  <c r="G908" i="47"/>
  <c r="U907" i="47"/>
  <c r="T907" i="47"/>
  <c r="S907" i="47"/>
  <c r="R907" i="47"/>
  <c r="Q907" i="47"/>
  <c r="P907" i="47"/>
  <c r="O907" i="47"/>
  <c r="N907" i="47"/>
  <c r="L907" i="47" s="1"/>
  <c r="K907" i="47"/>
  <c r="J907" i="47"/>
  <c r="H907" i="47"/>
  <c r="G907" i="47"/>
  <c r="I907" i="47" s="1"/>
  <c r="U906" i="47"/>
  <c r="T906" i="47"/>
  <c r="S906" i="47"/>
  <c r="R906" i="47"/>
  <c r="Q906" i="47"/>
  <c r="P906" i="47"/>
  <c r="O906" i="47"/>
  <c r="N906" i="47"/>
  <c r="L906" i="47" s="1"/>
  <c r="K906" i="47"/>
  <c r="J906" i="47"/>
  <c r="H906" i="47"/>
  <c r="G906" i="47"/>
  <c r="U905" i="47"/>
  <c r="T905" i="47"/>
  <c r="S905" i="47"/>
  <c r="R905" i="47"/>
  <c r="Q905" i="47"/>
  <c r="P905" i="47"/>
  <c r="O905" i="47"/>
  <c r="N905" i="47"/>
  <c r="L905" i="47" s="1"/>
  <c r="K905" i="47"/>
  <c r="J905" i="47"/>
  <c r="H905" i="47"/>
  <c r="G905" i="47"/>
  <c r="U904" i="47"/>
  <c r="T904" i="47"/>
  <c r="S904" i="47"/>
  <c r="R904" i="47"/>
  <c r="Q904" i="47"/>
  <c r="P904" i="47"/>
  <c r="O904" i="47"/>
  <c r="N904" i="47"/>
  <c r="L904" i="47" s="1"/>
  <c r="K904" i="47"/>
  <c r="J904" i="47"/>
  <c r="H904" i="47"/>
  <c r="G904" i="47"/>
  <c r="U903" i="47"/>
  <c r="T903" i="47"/>
  <c r="S903" i="47"/>
  <c r="R903" i="47"/>
  <c r="Q903" i="47"/>
  <c r="P903" i="47"/>
  <c r="O903" i="47"/>
  <c r="N903" i="47"/>
  <c r="L903" i="47" s="1"/>
  <c r="K903" i="47"/>
  <c r="J903" i="47"/>
  <c r="H903" i="47"/>
  <c r="G903" i="47"/>
  <c r="I903" i="47" s="1"/>
  <c r="U902" i="47"/>
  <c r="T902" i="47"/>
  <c r="S902" i="47"/>
  <c r="R902" i="47"/>
  <c r="Q902" i="47"/>
  <c r="P902" i="47"/>
  <c r="O902" i="47"/>
  <c r="N902" i="47"/>
  <c r="L902" i="47" s="1"/>
  <c r="K902" i="47"/>
  <c r="J902" i="47"/>
  <c r="H902" i="47"/>
  <c r="G902" i="47"/>
  <c r="U901" i="47"/>
  <c r="T901" i="47"/>
  <c r="S901" i="47"/>
  <c r="R901" i="47"/>
  <c r="Q901" i="47"/>
  <c r="P901" i="47"/>
  <c r="O901" i="47"/>
  <c r="N901" i="47"/>
  <c r="L901" i="47"/>
  <c r="K901" i="47"/>
  <c r="J901" i="47"/>
  <c r="H901" i="47"/>
  <c r="G901" i="47"/>
  <c r="I901" i="47" s="1"/>
  <c r="U900" i="47"/>
  <c r="T900" i="47"/>
  <c r="S900" i="47"/>
  <c r="R900" i="47"/>
  <c r="Q900" i="47"/>
  <c r="P900" i="47"/>
  <c r="O900" i="47"/>
  <c r="N900" i="47"/>
  <c r="L900" i="47" s="1"/>
  <c r="K900" i="47"/>
  <c r="J900" i="47"/>
  <c r="H900" i="47"/>
  <c r="G900" i="47"/>
  <c r="U899" i="47"/>
  <c r="T899" i="47"/>
  <c r="S899" i="47"/>
  <c r="R899" i="47"/>
  <c r="Q899" i="47"/>
  <c r="P899" i="47"/>
  <c r="O899" i="47"/>
  <c r="N899" i="47"/>
  <c r="L899" i="47" s="1"/>
  <c r="K899" i="47"/>
  <c r="J899" i="47"/>
  <c r="H899" i="47"/>
  <c r="G899" i="47"/>
  <c r="I899" i="47" s="1"/>
  <c r="U898" i="47"/>
  <c r="T898" i="47"/>
  <c r="S898" i="47"/>
  <c r="R898" i="47"/>
  <c r="Q898" i="47"/>
  <c r="P898" i="47"/>
  <c r="O898" i="47"/>
  <c r="N898" i="47"/>
  <c r="L898" i="47" s="1"/>
  <c r="K898" i="47"/>
  <c r="J898" i="47"/>
  <c r="H898" i="47"/>
  <c r="G898" i="47"/>
  <c r="U897" i="47"/>
  <c r="T897" i="47"/>
  <c r="S897" i="47"/>
  <c r="R897" i="47"/>
  <c r="Q897" i="47"/>
  <c r="P897" i="47"/>
  <c r="O897" i="47"/>
  <c r="N897" i="47"/>
  <c r="L897" i="47" s="1"/>
  <c r="K897" i="47"/>
  <c r="J897" i="47"/>
  <c r="H897" i="47"/>
  <c r="G897" i="47"/>
  <c r="I897" i="47"/>
  <c r="U896" i="47"/>
  <c r="T896" i="47"/>
  <c r="S896" i="47"/>
  <c r="R896" i="47"/>
  <c r="Q896" i="47"/>
  <c r="P896" i="47"/>
  <c r="O896" i="47"/>
  <c r="N896" i="47"/>
  <c r="L896" i="47" s="1"/>
  <c r="K896" i="47"/>
  <c r="J896" i="47"/>
  <c r="H896" i="47"/>
  <c r="G896" i="47"/>
  <c r="I896" i="47" s="1"/>
  <c r="U895" i="47"/>
  <c r="T895" i="47"/>
  <c r="S895" i="47"/>
  <c r="R895" i="47"/>
  <c r="Q895" i="47"/>
  <c r="P895" i="47"/>
  <c r="O895" i="47"/>
  <c r="N895" i="47"/>
  <c r="L895" i="47" s="1"/>
  <c r="K895" i="47"/>
  <c r="J895" i="47"/>
  <c r="H895" i="47"/>
  <c r="G895" i="47"/>
  <c r="U894" i="47"/>
  <c r="T894" i="47"/>
  <c r="S894" i="47"/>
  <c r="R894" i="47"/>
  <c r="Q894" i="47"/>
  <c r="P894" i="47"/>
  <c r="O894" i="47"/>
  <c r="N894" i="47"/>
  <c r="L894" i="47" s="1"/>
  <c r="K894" i="47"/>
  <c r="J894" i="47"/>
  <c r="H894" i="47"/>
  <c r="G894" i="47"/>
  <c r="U893" i="47"/>
  <c r="T893" i="47"/>
  <c r="S893" i="47"/>
  <c r="R893" i="47"/>
  <c r="Q893" i="47"/>
  <c r="P893" i="47"/>
  <c r="O893" i="47"/>
  <c r="N893" i="47"/>
  <c r="L893" i="47" s="1"/>
  <c r="K893" i="47"/>
  <c r="J893" i="47"/>
  <c r="H893" i="47"/>
  <c r="G893" i="47"/>
  <c r="U892" i="47"/>
  <c r="T892" i="47"/>
  <c r="S892" i="47"/>
  <c r="R892" i="47"/>
  <c r="Q892" i="47"/>
  <c r="P892" i="47"/>
  <c r="O892" i="47"/>
  <c r="N892" i="47"/>
  <c r="L892" i="47" s="1"/>
  <c r="K892" i="47"/>
  <c r="J892" i="47"/>
  <c r="H892" i="47"/>
  <c r="G892" i="47"/>
  <c r="U891" i="47"/>
  <c r="T891" i="47"/>
  <c r="S891" i="47"/>
  <c r="R891" i="47"/>
  <c r="Q891" i="47"/>
  <c r="P891" i="47"/>
  <c r="O891" i="47"/>
  <c r="N891" i="47"/>
  <c r="L891" i="47"/>
  <c r="K891" i="47"/>
  <c r="J891" i="47"/>
  <c r="H891" i="47"/>
  <c r="G891" i="47"/>
  <c r="U890" i="47"/>
  <c r="T890" i="47"/>
  <c r="S890" i="47"/>
  <c r="R890" i="47"/>
  <c r="Q890" i="47"/>
  <c r="P890" i="47"/>
  <c r="O890" i="47"/>
  <c r="N890" i="47"/>
  <c r="L890" i="47" s="1"/>
  <c r="K890" i="47"/>
  <c r="J890" i="47"/>
  <c r="H890" i="47"/>
  <c r="G890" i="47"/>
  <c r="I890" i="47" s="1"/>
  <c r="U889" i="47"/>
  <c r="T889" i="47"/>
  <c r="S889" i="47"/>
  <c r="R889" i="47"/>
  <c r="Q889" i="47"/>
  <c r="P889" i="47"/>
  <c r="O889" i="47"/>
  <c r="N889" i="47"/>
  <c r="L889" i="47" s="1"/>
  <c r="K889" i="47"/>
  <c r="J889" i="47"/>
  <c r="H889" i="47"/>
  <c r="G889" i="47"/>
  <c r="U888" i="47"/>
  <c r="T888" i="47"/>
  <c r="S888" i="47"/>
  <c r="R888" i="47"/>
  <c r="Q888" i="47"/>
  <c r="P888" i="47"/>
  <c r="O888" i="47"/>
  <c r="N888" i="47"/>
  <c r="L888" i="47" s="1"/>
  <c r="K888" i="47"/>
  <c r="J888" i="47"/>
  <c r="H888" i="47"/>
  <c r="G888" i="47"/>
  <c r="U887" i="47"/>
  <c r="T887" i="47"/>
  <c r="S887" i="47"/>
  <c r="R887" i="47"/>
  <c r="Q887" i="47"/>
  <c r="P887" i="47"/>
  <c r="O887" i="47"/>
  <c r="N887" i="47"/>
  <c r="L887" i="47"/>
  <c r="K887" i="47"/>
  <c r="J887" i="47"/>
  <c r="H887" i="47"/>
  <c r="G887" i="47"/>
  <c r="I887" i="47"/>
  <c r="U886" i="47"/>
  <c r="T886" i="47"/>
  <c r="S886" i="47"/>
  <c r="R886" i="47"/>
  <c r="Q886" i="47"/>
  <c r="P886" i="47"/>
  <c r="O886" i="47"/>
  <c r="N886" i="47"/>
  <c r="L886" i="47" s="1"/>
  <c r="K886" i="47"/>
  <c r="J886" i="47"/>
  <c r="H886" i="47"/>
  <c r="G886" i="47"/>
  <c r="U885" i="47"/>
  <c r="T885" i="47"/>
  <c r="S885" i="47"/>
  <c r="R885" i="47"/>
  <c r="Q885" i="47"/>
  <c r="P885" i="47"/>
  <c r="O885" i="47"/>
  <c r="N885" i="47"/>
  <c r="L885" i="47" s="1"/>
  <c r="K885" i="47"/>
  <c r="J885" i="47"/>
  <c r="H885" i="47"/>
  <c r="G885" i="47"/>
  <c r="I885" i="47" s="1"/>
  <c r="U884" i="47"/>
  <c r="T884" i="47"/>
  <c r="S884" i="47"/>
  <c r="R884" i="47"/>
  <c r="Q884" i="47"/>
  <c r="P884" i="47"/>
  <c r="O884" i="47"/>
  <c r="N884" i="47"/>
  <c r="L884" i="47" s="1"/>
  <c r="K884" i="47"/>
  <c r="J884" i="47"/>
  <c r="H884" i="47"/>
  <c r="G884" i="47"/>
  <c r="U883" i="47"/>
  <c r="T883" i="47"/>
  <c r="S883" i="47"/>
  <c r="R883" i="47"/>
  <c r="Q883" i="47"/>
  <c r="P883" i="47"/>
  <c r="O883" i="47"/>
  <c r="N883" i="47"/>
  <c r="L883" i="47" s="1"/>
  <c r="K883" i="47"/>
  <c r="J883" i="47"/>
  <c r="H883" i="47"/>
  <c r="G883" i="47"/>
  <c r="I883" i="47" s="1"/>
  <c r="U882" i="47"/>
  <c r="T882" i="47"/>
  <c r="S882" i="47"/>
  <c r="R882" i="47"/>
  <c r="Q882" i="47"/>
  <c r="P882" i="47"/>
  <c r="O882" i="47"/>
  <c r="N882" i="47"/>
  <c r="L882" i="47"/>
  <c r="K882" i="47"/>
  <c r="J882" i="47"/>
  <c r="H882" i="47"/>
  <c r="G882" i="47"/>
  <c r="I882" i="47" s="1"/>
  <c r="U881" i="47"/>
  <c r="T881" i="47"/>
  <c r="S881" i="47"/>
  <c r="R881" i="47"/>
  <c r="Q881" i="47"/>
  <c r="P881" i="47"/>
  <c r="O881" i="47"/>
  <c r="N881" i="47"/>
  <c r="L881" i="47" s="1"/>
  <c r="K881" i="47"/>
  <c r="J881" i="47"/>
  <c r="H881" i="47"/>
  <c r="G881" i="47"/>
  <c r="I881" i="47" s="1"/>
  <c r="U880" i="47"/>
  <c r="T880" i="47"/>
  <c r="S880" i="47"/>
  <c r="R880" i="47"/>
  <c r="Q880" i="47"/>
  <c r="P880" i="47"/>
  <c r="O880" i="47"/>
  <c r="N880" i="47"/>
  <c r="L880" i="47" s="1"/>
  <c r="K880" i="47"/>
  <c r="J880" i="47"/>
  <c r="H880" i="47"/>
  <c r="G880" i="47"/>
  <c r="U879" i="47"/>
  <c r="T879" i="47"/>
  <c r="S879" i="47"/>
  <c r="R879" i="47"/>
  <c r="Q879" i="47"/>
  <c r="P879" i="47"/>
  <c r="O879" i="47"/>
  <c r="N879" i="47"/>
  <c r="L879" i="47" s="1"/>
  <c r="K879" i="47"/>
  <c r="J879" i="47"/>
  <c r="H879" i="47"/>
  <c r="G879" i="47"/>
  <c r="U878" i="47"/>
  <c r="T878" i="47"/>
  <c r="S878" i="47"/>
  <c r="R878" i="47"/>
  <c r="Q878" i="47"/>
  <c r="P878" i="47"/>
  <c r="O878" i="47"/>
  <c r="N878" i="47"/>
  <c r="L878" i="47"/>
  <c r="K878" i="47"/>
  <c r="J878" i="47"/>
  <c r="H878" i="47"/>
  <c r="G878" i="47"/>
  <c r="I878" i="47" s="1"/>
  <c r="U877" i="47"/>
  <c r="T877" i="47"/>
  <c r="S877" i="47"/>
  <c r="R877" i="47"/>
  <c r="Q877" i="47"/>
  <c r="P877" i="47"/>
  <c r="O877" i="47"/>
  <c r="N877" i="47"/>
  <c r="L877" i="47" s="1"/>
  <c r="K877" i="47"/>
  <c r="J877" i="47"/>
  <c r="H877" i="47"/>
  <c r="G877" i="47"/>
  <c r="I877" i="47" s="1"/>
  <c r="U876" i="47"/>
  <c r="T876" i="47"/>
  <c r="S876" i="47"/>
  <c r="R876" i="47"/>
  <c r="Q876" i="47"/>
  <c r="P876" i="47"/>
  <c r="O876" i="47"/>
  <c r="N876" i="47"/>
  <c r="L876" i="47" s="1"/>
  <c r="K876" i="47"/>
  <c r="J876" i="47"/>
  <c r="H876" i="47"/>
  <c r="G876" i="47"/>
  <c r="I876" i="47" s="1"/>
  <c r="U875" i="47"/>
  <c r="T875" i="47"/>
  <c r="S875" i="47"/>
  <c r="R875" i="47"/>
  <c r="Q875" i="47"/>
  <c r="P875" i="47"/>
  <c r="O875" i="47"/>
  <c r="N875" i="47"/>
  <c r="L875" i="47" s="1"/>
  <c r="K875" i="47"/>
  <c r="J875" i="47"/>
  <c r="H875" i="47"/>
  <c r="G875" i="47"/>
  <c r="U874" i="47"/>
  <c r="T874" i="47"/>
  <c r="S874" i="47"/>
  <c r="R874" i="47"/>
  <c r="Q874" i="47"/>
  <c r="P874" i="47"/>
  <c r="O874" i="47"/>
  <c r="N874" i="47"/>
  <c r="L874" i="47" s="1"/>
  <c r="K874" i="47"/>
  <c r="J874" i="47"/>
  <c r="H874" i="47"/>
  <c r="G874" i="47"/>
  <c r="I874" i="47" s="1"/>
  <c r="U873" i="47"/>
  <c r="T873" i="47"/>
  <c r="S873" i="47"/>
  <c r="R873" i="47"/>
  <c r="Q873" i="47"/>
  <c r="P873" i="47"/>
  <c r="O873" i="47"/>
  <c r="N873" i="47"/>
  <c r="L873" i="47"/>
  <c r="K873" i="47"/>
  <c r="J873" i="47"/>
  <c r="H873" i="47"/>
  <c r="G873" i="47"/>
  <c r="I873" i="47" s="1"/>
  <c r="U872" i="47"/>
  <c r="T872" i="47"/>
  <c r="S872" i="47"/>
  <c r="R872" i="47"/>
  <c r="Q872" i="47"/>
  <c r="P872" i="47"/>
  <c r="O872" i="47"/>
  <c r="N872" i="47"/>
  <c r="L872" i="47" s="1"/>
  <c r="K872" i="47"/>
  <c r="J872" i="47"/>
  <c r="H872" i="47"/>
  <c r="G872" i="47"/>
  <c r="I872" i="47"/>
  <c r="U871" i="47"/>
  <c r="T871" i="47"/>
  <c r="S871" i="47"/>
  <c r="R871" i="47"/>
  <c r="Q871" i="47"/>
  <c r="P871" i="47"/>
  <c r="O871" i="47"/>
  <c r="N871" i="47"/>
  <c r="L871" i="47" s="1"/>
  <c r="K871" i="47"/>
  <c r="J871" i="47"/>
  <c r="H871" i="47"/>
  <c r="G871" i="47"/>
  <c r="U870" i="47"/>
  <c r="T870" i="47"/>
  <c r="S870" i="47"/>
  <c r="R870" i="47"/>
  <c r="Q870" i="47"/>
  <c r="P870" i="47"/>
  <c r="O870" i="47"/>
  <c r="N870" i="47"/>
  <c r="L870" i="47" s="1"/>
  <c r="K870" i="47"/>
  <c r="J870" i="47"/>
  <c r="H870" i="47"/>
  <c r="G870" i="47"/>
  <c r="U869" i="47"/>
  <c r="T869" i="47"/>
  <c r="S869" i="47"/>
  <c r="R869" i="47"/>
  <c r="Q869" i="47"/>
  <c r="P869" i="47"/>
  <c r="O869" i="47"/>
  <c r="N869" i="47"/>
  <c r="L869" i="47" s="1"/>
  <c r="K869" i="47"/>
  <c r="J869" i="47"/>
  <c r="H869" i="47"/>
  <c r="G869" i="47"/>
  <c r="I869" i="47" s="1"/>
  <c r="U868" i="47"/>
  <c r="T868" i="47"/>
  <c r="S868" i="47"/>
  <c r="R868" i="47"/>
  <c r="Q868" i="47"/>
  <c r="P868" i="47"/>
  <c r="O868" i="47"/>
  <c r="N868" i="47"/>
  <c r="L868" i="47" s="1"/>
  <c r="K868" i="47"/>
  <c r="J868" i="47"/>
  <c r="H868" i="47"/>
  <c r="G868" i="47"/>
  <c r="I868" i="47" s="1"/>
  <c r="U867" i="47"/>
  <c r="T867" i="47"/>
  <c r="S867" i="47"/>
  <c r="R867" i="47"/>
  <c r="Q867" i="47"/>
  <c r="P867" i="47"/>
  <c r="O867" i="47"/>
  <c r="N867" i="47"/>
  <c r="L867" i="47" s="1"/>
  <c r="K867" i="47"/>
  <c r="J867" i="47"/>
  <c r="H867" i="47"/>
  <c r="G867" i="47"/>
  <c r="U866" i="47"/>
  <c r="T866" i="47"/>
  <c r="S866" i="47"/>
  <c r="R866" i="47"/>
  <c r="Q866" i="47"/>
  <c r="P866" i="47"/>
  <c r="O866" i="47"/>
  <c r="N866" i="47"/>
  <c r="L866" i="47" s="1"/>
  <c r="K866" i="47"/>
  <c r="J866" i="47"/>
  <c r="H866" i="47"/>
  <c r="G866" i="47"/>
  <c r="U865" i="47"/>
  <c r="T865" i="47"/>
  <c r="S865" i="47"/>
  <c r="R865" i="47"/>
  <c r="Q865" i="47"/>
  <c r="P865" i="47"/>
  <c r="O865" i="47"/>
  <c r="N865" i="47"/>
  <c r="L865" i="47" s="1"/>
  <c r="K865" i="47"/>
  <c r="J865" i="47"/>
  <c r="H865" i="47"/>
  <c r="I865" i="47" s="1"/>
  <c r="G865" i="47"/>
  <c r="U864" i="47"/>
  <c r="T864" i="47"/>
  <c r="S864" i="47"/>
  <c r="R864" i="47"/>
  <c r="Q864" i="47"/>
  <c r="P864" i="47"/>
  <c r="O864" i="47"/>
  <c r="N864" i="47"/>
  <c r="L864" i="47" s="1"/>
  <c r="K864" i="47"/>
  <c r="J864" i="47"/>
  <c r="H864" i="47"/>
  <c r="G864" i="47"/>
  <c r="U863" i="47"/>
  <c r="T863" i="47"/>
  <c r="S863" i="47"/>
  <c r="R863" i="47"/>
  <c r="Q863" i="47"/>
  <c r="P863" i="47"/>
  <c r="O863" i="47"/>
  <c r="N863" i="47"/>
  <c r="L863" i="47" s="1"/>
  <c r="K863" i="47"/>
  <c r="J863" i="47"/>
  <c r="H863" i="47"/>
  <c r="G863" i="47"/>
  <c r="I863" i="47" s="1"/>
  <c r="U862" i="47"/>
  <c r="T862" i="47"/>
  <c r="S862" i="47"/>
  <c r="R862" i="47"/>
  <c r="Q862" i="47"/>
  <c r="P862" i="47"/>
  <c r="O862" i="47"/>
  <c r="N862" i="47"/>
  <c r="L862" i="47" s="1"/>
  <c r="K862" i="47"/>
  <c r="J862" i="47"/>
  <c r="H862" i="47"/>
  <c r="G862" i="47"/>
  <c r="U861" i="47"/>
  <c r="T861" i="47"/>
  <c r="S861" i="47"/>
  <c r="R861" i="47"/>
  <c r="Q861" i="47"/>
  <c r="P861" i="47"/>
  <c r="O861" i="47"/>
  <c r="N861" i="47"/>
  <c r="L861" i="47" s="1"/>
  <c r="K861" i="47"/>
  <c r="J861" i="47"/>
  <c r="H861" i="47"/>
  <c r="G861" i="47"/>
  <c r="I861" i="47" s="1"/>
  <c r="U860" i="47"/>
  <c r="T860" i="47"/>
  <c r="S860" i="47"/>
  <c r="R860" i="47"/>
  <c r="Q860" i="47"/>
  <c r="P860" i="47"/>
  <c r="O860" i="47"/>
  <c r="N860" i="47"/>
  <c r="L860" i="47" s="1"/>
  <c r="K860" i="47"/>
  <c r="J860" i="47"/>
  <c r="H860" i="47"/>
  <c r="I860" i="47" s="1"/>
  <c r="G860" i="47"/>
  <c r="U859" i="47"/>
  <c r="T859" i="47"/>
  <c r="S859" i="47"/>
  <c r="R859" i="47"/>
  <c r="Q859" i="47"/>
  <c r="P859" i="47"/>
  <c r="O859" i="47"/>
  <c r="N859" i="47"/>
  <c r="L859" i="47"/>
  <c r="K859" i="47"/>
  <c r="J859" i="47"/>
  <c r="H859" i="47"/>
  <c r="G859" i="47"/>
  <c r="U858" i="47"/>
  <c r="T858" i="47"/>
  <c r="S858" i="47"/>
  <c r="R858" i="47"/>
  <c r="Q858" i="47"/>
  <c r="P858" i="47"/>
  <c r="O858" i="47"/>
  <c r="N858" i="47"/>
  <c r="L858" i="47" s="1"/>
  <c r="K858" i="47"/>
  <c r="J858" i="47"/>
  <c r="H858" i="47"/>
  <c r="G858" i="47"/>
  <c r="U857" i="47"/>
  <c r="T857" i="47"/>
  <c r="S857" i="47"/>
  <c r="R857" i="47"/>
  <c r="Q857" i="47"/>
  <c r="P857" i="47"/>
  <c r="O857" i="47"/>
  <c r="N857" i="47"/>
  <c r="L857" i="47"/>
  <c r="K857" i="47"/>
  <c r="J857" i="47"/>
  <c r="H857" i="47"/>
  <c r="G857" i="47"/>
  <c r="U856" i="47"/>
  <c r="T856" i="47"/>
  <c r="S856" i="47"/>
  <c r="R856" i="47"/>
  <c r="Q856" i="47"/>
  <c r="P856" i="47"/>
  <c r="O856" i="47"/>
  <c r="N856" i="47"/>
  <c r="L856" i="47" s="1"/>
  <c r="K856" i="47"/>
  <c r="J856" i="47"/>
  <c r="H856" i="47"/>
  <c r="G856" i="47"/>
  <c r="I856" i="47" s="1"/>
  <c r="U855" i="47"/>
  <c r="T855" i="47"/>
  <c r="S855" i="47"/>
  <c r="R855" i="47"/>
  <c r="Q855" i="47"/>
  <c r="P855" i="47"/>
  <c r="O855" i="47"/>
  <c r="N855" i="47"/>
  <c r="L855" i="47" s="1"/>
  <c r="K855" i="47"/>
  <c r="J855" i="47"/>
  <c r="H855" i="47"/>
  <c r="G855" i="47"/>
  <c r="U854" i="47"/>
  <c r="T854" i="47"/>
  <c r="S854" i="47"/>
  <c r="R854" i="47"/>
  <c r="Q854" i="47"/>
  <c r="P854" i="47"/>
  <c r="O854" i="47"/>
  <c r="N854" i="47"/>
  <c r="L854" i="47" s="1"/>
  <c r="K854" i="47"/>
  <c r="J854" i="47"/>
  <c r="H854" i="47"/>
  <c r="G854" i="47"/>
  <c r="U853" i="47"/>
  <c r="T853" i="47"/>
  <c r="S853" i="47"/>
  <c r="R853" i="47"/>
  <c r="Q853" i="47"/>
  <c r="P853" i="47"/>
  <c r="O853" i="47"/>
  <c r="N853" i="47"/>
  <c r="L853" i="47"/>
  <c r="K853" i="47"/>
  <c r="J853" i="47"/>
  <c r="H853" i="47"/>
  <c r="G853" i="47"/>
  <c r="U852" i="47"/>
  <c r="T852" i="47"/>
  <c r="S852" i="47"/>
  <c r="R852" i="47"/>
  <c r="Q852" i="47"/>
  <c r="P852" i="47"/>
  <c r="O852" i="47"/>
  <c r="N852" i="47"/>
  <c r="L852" i="47" s="1"/>
  <c r="K852" i="47"/>
  <c r="J852" i="47"/>
  <c r="H852" i="47"/>
  <c r="G852" i="47"/>
  <c r="I852" i="47" s="1"/>
  <c r="U851" i="47"/>
  <c r="T851" i="47"/>
  <c r="S851" i="47"/>
  <c r="R851" i="47"/>
  <c r="Q851" i="47"/>
  <c r="P851" i="47"/>
  <c r="O851" i="47"/>
  <c r="N851" i="47"/>
  <c r="L851" i="47" s="1"/>
  <c r="K851" i="47"/>
  <c r="J851" i="47"/>
  <c r="H851" i="47"/>
  <c r="I851" i="47" s="1"/>
  <c r="G851" i="47"/>
  <c r="U850" i="47"/>
  <c r="T850" i="47"/>
  <c r="S850" i="47"/>
  <c r="R850" i="47"/>
  <c r="Q850" i="47"/>
  <c r="P850" i="47"/>
  <c r="O850" i="47"/>
  <c r="N850" i="47"/>
  <c r="L850" i="47" s="1"/>
  <c r="K850" i="47"/>
  <c r="J850" i="47"/>
  <c r="H850" i="47"/>
  <c r="G850" i="47"/>
  <c r="I850" i="47" s="1"/>
  <c r="U849" i="47"/>
  <c r="T849" i="47"/>
  <c r="S849" i="47"/>
  <c r="R849" i="47"/>
  <c r="Q849" i="47"/>
  <c r="P849" i="47"/>
  <c r="O849" i="47"/>
  <c r="N849" i="47"/>
  <c r="L849" i="47" s="1"/>
  <c r="K849" i="47"/>
  <c r="J849" i="47"/>
  <c r="H849" i="47"/>
  <c r="G849" i="47"/>
  <c r="U848" i="47"/>
  <c r="T848" i="47"/>
  <c r="S848" i="47"/>
  <c r="R848" i="47"/>
  <c r="Q848" i="47"/>
  <c r="P848" i="47"/>
  <c r="O848" i="47"/>
  <c r="N848" i="47"/>
  <c r="L848" i="47"/>
  <c r="K848" i="47"/>
  <c r="J848" i="47"/>
  <c r="H848" i="47"/>
  <c r="G848" i="47"/>
  <c r="I848" i="47"/>
  <c r="U847" i="47"/>
  <c r="T847" i="47"/>
  <c r="S847" i="47"/>
  <c r="R847" i="47"/>
  <c r="Q847" i="47"/>
  <c r="P847" i="47"/>
  <c r="O847" i="47"/>
  <c r="N847" i="47"/>
  <c r="L847" i="47" s="1"/>
  <c r="K847" i="47"/>
  <c r="J847" i="47"/>
  <c r="H847" i="47"/>
  <c r="G847" i="47"/>
  <c r="I847" i="47" s="1"/>
  <c r="U846" i="47"/>
  <c r="T846" i="47"/>
  <c r="S846" i="47"/>
  <c r="R846" i="47"/>
  <c r="Q846" i="47"/>
  <c r="P846" i="47"/>
  <c r="O846" i="47"/>
  <c r="N846" i="47"/>
  <c r="L846" i="47" s="1"/>
  <c r="K846" i="47"/>
  <c r="J846" i="47"/>
  <c r="H846" i="47"/>
  <c r="G846" i="47"/>
  <c r="I846" i="47" s="1"/>
  <c r="U845" i="47"/>
  <c r="T845" i="47"/>
  <c r="S845" i="47"/>
  <c r="R845" i="47"/>
  <c r="Q845" i="47"/>
  <c r="P845" i="47"/>
  <c r="O845" i="47"/>
  <c r="N845" i="47"/>
  <c r="L845" i="47" s="1"/>
  <c r="K845" i="47"/>
  <c r="J845" i="47"/>
  <c r="H845" i="47"/>
  <c r="G845" i="47"/>
  <c r="I845" i="47" s="1"/>
  <c r="U844" i="47"/>
  <c r="T844" i="47"/>
  <c r="S844" i="47"/>
  <c r="R844" i="47"/>
  <c r="Q844" i="47"/>
  <c r="P844" i="47"/>
  <c r="O844" i="47"/>
  <c r="N844" i="47"/>
  <c r="L844" i="47" s="1"/>
  <c r="K844" i="47"/>
  <c r="J844" i="47"/>
  <c r="H844" i="47"/>
  <c r="I844" i="47" s="1"/>
  <c r="G844" i="47"/>
  <c r="U843" i="47"/>
  <c r="T843" i="47"/>
  <c r="S843" i="47"/>
  <c r="R843" i="47"/>
  <c r="Q843" i="47"/>
  <c r="P843" i="47"/>
  <c r="O843" i="47"/>
  <c r="N843" i="47"/>
  <c r="L843" i="47"/>
  <c r="K843" i="47"/>
  <c r="J843" i="47"/>
  <c r="H843" i="47"/>
  <c r="G843" i="47"/>
  <c r="U842" i="47"/>
  <c r="T842" i="47"/>
  <c r="S842" i="47"/>
  <c r="R842" i="47"/>
  <c r="Q842" i="47"/>
  <c r="P842" i="47"/>
  <c r="O842" i="47"/>
  <c r="N842" i="47"/>
  <c r="L842" i="47" s="1"/>
  <c r="K842" i="47"/>
  <c r="J842" i="47"/>
  <c r="H842" i="47"/>
  <c r="G842" i="47"/>
  <c r="I842" i="47" s="1"/>
  <c r="U841" i="47"/>
  <c r="T841" i="47"/>
  <c r="S841" i="47"/>
  <c r="R841" i="47"/>
  <c r="Q841" i="47"/>
  <c r="P841" i="47"/>
  <c r="O841" i="47"/>
  <c r="N841" i="47"/>
  <c r="L841" i="47" s="1"/>
  <c r="K841" i="47"/>
  <c r="J841" i="47"/>
  <c r="H841" i="47"/>
  <c r="G841" i="47"/>
  <c r="U840" i="47"/>
  <c r="T840" i="47"/>
  <c r="S840" i="47"/>
  <c r="R840" i="47"/>
  <c r="Q840" i="47"/>
  <c r="P840" i="47"/>
  <c r="O840" i="47"/>
  <c r="N840" i="47"/>
  <c r="L840" i="47" s="1"/>
  <c r="K840" i="47"/>
  <c r="J840" i="47"/>
  <c r="H840" i="47"/>
  <c r="G840" i="47"/>
  <c r="U839" i="47"/>
  <c r="T839" i="47"/>
  <c r="S839" i="47"/>
  <c r="R839" i="47"/>
  <c r="Q839" i="47"/>
  <c r="P839" i="47"/>
  <c r="O839" i="47"/>
  <c r="N839" i="47"/>
  <c r="L839" i="47" s="1"/>
  <c r="K839" i="47"/>
  <c r="J839" i="47"/>
  <c r="H839" i="47"/>
  <c r="G839" i="47"/>
  <c r="U838" i="47"/>
  <c r="T838" i="47"/>
  <c r="S838" i="47"/>
  <c r="R838" i="47"/>
  <c r="Q838" i="47"/>
  <c r="P838" i="47"/>
  <c r="O838" i="47"/>
  <c r="N838" i="47"/>
  <c r="L838" i="47" s="1"/>
  <c r="K838" i="47"/>
  <c r="J838" i="47"/>
  <c r="H838" i="47"/>
  <c r="G838" i="47"/>
  <c r="U837" i="47"/>
  <c r="T837" i="47"/>
  <c r="S837" i="47"/>
  <c r="R837" i="47"/>
  <c r="Q837" i="47"/>
  <c r="P837" i="47"/>
  <c r="O837" i="47"/>
  <c r="N837" i="47"/>
  <c r="L837" i="47" s="1"/>
  <c r="K837" i="47"/>
  <c r="J837" i="47"/>
  <c r="H837" i="47"/>
  <c r="G837" i="47"/>
  <c r="I837" i="47" s="1"/>
  <c r="U836" i="47"/>
  <c r="T836" i="47"/>
  <c r="S836" i="47"/>
  <c r="R836" i="47"/>
  <c r="Q836" i="47"/>
  <c r="P836" i="47"/>
  <c r="O836" i="47"/>
  <c r="N836" i="47"/>
  <c r="L836" i="47" s="1"/>
  <c r="K836" i="47"/>
  <c r="J836" i="47"/>
  <c r="H836" i="47"/>
  <c r="G836" i="47"/>
  <c r="U835" i="47"/>
  <c r="T835" i="47"/>
  <c r="S835" i="47"/>
  <c r="R835" i="47"/>
  <c r="Q835" i="47"/>
  <c r="P835" i="47"/>
  <c r="O835" i="47"/>
  <c r="N835" i="47"/>
  <c r="L835" i="47" s="1"/>
  <c r="K835" i="47"/>
  <c r="J835" i="47"/>
  <c r="H835" i="47"/>
  <c r="G835" i="47"/>
  <c r="U834" i="47"/>
  <c r="T834" i="47"/>
  <c r="S834" i="47"/>
  <c r="R834" i="47"/>
  <c r="Q834" i="47"/>
  <c r="P834" i="47"/>
  <c r="O834" i="47"/>
  <c r="N834" i="47"/>
  <c r="L834" i="47" s="1"/>
  <c r="K834" i="47"/>
  <c r="J834" i="47"/>
  <c r="H834" i="47"/>
  <c r="G834" i="47"/>
  <c r="I834" i="47" s="1"/>
  <c r="U833" i="47"/>
  <c r="T833" i="47"/>
  <c r="S833" i="47"/>
  <c r="R833" i="47"/>
  <c r="Q833" i="47"/>
  <c r="P833" i="47"/>
  <c r="O833" i="47"/>
  <c r="N833" i="47"/>
  <c r="L833" i="47" s="1"/>
  <c r="K833" i="47"/>
  <c r="J833" i="47"/>
  <c r="H833" i="47"/>
  <c r="I833" i="47" s="1"/>
  <c r="G833" i="47"/>
  <c r="U832" i="47"/>
  <c r="T832" i="47"/>
  <c r="S832" i="47"/>
  <c r="R832" i="47"/>
  <c r="Q832" i="47"/>
  <c r="P832" i="47"/>
  <c r="O832" i="47"/>
  <c r="N832" i="47"/>
  <c r="L832" i="47"/>
  <c r="K832" i="47"/>
  <c r="J832" i="47"/>
  <c r="H832" i="47"/>
  <c r="G832" i="47"/>
  <c r="U831" i="47"/>
  <c r="T831" i="47"/>
  <c r="S831" i="47"/>
  <c r="R831" i="47"/>
  <c r="Q831" i="47"/>
  <c r="P831" i="47"/>
  <c r="O831" i="47"/>
  <c r="N831" i="47"/>
  <c r="L831" i="47" s="1"/>
  <c r="K831" i="47"/>
  <c r="J831" i="47"/>
  <c r="H831" i="47"/>
  <c r="G831" i="47"/>
  <c r="I831" i="47" s="1"/>
  <c r="U830" i="47"/>
  <c r="T830" i="47"/>
  <c r="S830" i="47"/>
  <c r="R830" i="47"/>
  <c r="Q830" i="47"/>
  <c r="P830" i="47"/>
  <c r="O830" i="47"/>
  <c r="N830" i="47"/>
  <c r="L830" i="47" s="1"/>
  <c r="K830" i="47"/>
  <c r="J830" i="47"/>
  <c r="H830" i="47"/>
  <c r="I830" i="47" s="1"/>
  <c r="G830" i="47"/>
  <c r="U829" i="47"/>
  <c r="T829" i="47"/>
  <c r="S829" i="47"/>
  <c r="R829" i="47"/>
  <c r="Q829" i="47"/>
  <c r="P829" i="47"/>
  <c r="O829" i="47"/>
  <c r="N829" i="47"/>
  <c r="L829" i="47" s="1"/>
  <c r="K829" i="47"/>
  <c r="J829" i="47"/>
  <c r="H829" i="47"/>
  <c r="I829" i="47" s="1"/>
  <c r="G829" i="47"/>
  <c r="U828" i="47"/>
  <c r="T828" i="47"/>
  <c r="S828" i="47"/>
  <c r="R828" i="47"/>
  <c r="Q828" i="47"/>
  <c r="P828" i="47"/>
  <c r="O828" i="47"/>
  <c r="N828" i="47"/>
  <c r="L828" i="47"/>
  <c r="K828" i="47"/>
  <c r="J828" i="47"/>
  <c r="H828" i="47"/>
  <c r="G828" i="47"/>
  <c r="I828" i="47" s="1"/>
  <c r="U827" i="47"/>
  <c r="T827" i="47"/>
  <c r="S827" i="47"/>
  <c r="R827" i="47"/>
  <c r="Q827" i="47"/>
  <c r="P827" i="47"/>
  <c r="O827" i="47"/>
  <c r="N827" i="47"/>
  <c r="L827" i="47" s="1"/>
  <c r="K827" i="47"/>
  <c r="J827" i="47"/>
  <c r="H827" i="47"/>
  <c r="G827" i="47"/>
  <c r="U826" i="47"/>
  <c r="T826" i="47"/>
  <c r="S826" i="47"/>
  <c r="R826" i="47"/>
  <c r="Q826" i="47"/>
  <c r="P826" i="47"/>
  <c r="O826" i="47"/>
  <c r="N826" i="47"/>
  <c r="L826" i="47" s="1"/>
  <c r="K826" i="47"/>
  <c r="J826" i="47"/>
  <c r="H826" i="47"/>
  <c r="G826" i="47"/>
  <c r="I826" i="47" s="1"/>
  <c r="U825" i="47"/>
  <c r="T825" i="47"/>
  <c r="S825" i="47"/>
  <c r="R825" i="47"/>
  <c r="Q825" i="47"/>
  <c r="P825" i="47"/>
  <c r="O825" i="47"/>
  <c r="N825" i="47"/>
  <c r="L825" i="47" s="1"/>
  <c r="K825" i="47"/>
  <c r="J825" i="47"/>
  <c r="H825" i="47"/>
  <c r="G825" i="47"/>
  <c r="U824" i="47"/>
  <c r="T824" i="47"/>
  <c r="S824" i="47"/>
  <c r="R824" i="47"/>
  <c r="Q824" i="47"/>
  <c r="P824" i="47"/>
  <c r="O824" i="47"/>
  <c r="N824" i="47"/>
  <c r="L824" i="47" s="1"/>
  <c r="K824" i="47"/>
  <c r="J824" i="47"/>
  <c r="H824" i="47"/>
  <c r="G824" i="47"/>
  <c r="I824" i="47" s="1"/>
  <c r="U823" i="47"/>
  <c r="T823" i="47"/>
  <c r="S823" i="47"/>
  <c r="R823" i="47"/>
  <c r="Q823" i="47"/>
  <c r="P823" i="47"/>
  <c r="O823" i="47"/>
  <c r="N823" i="47"/>
  <c r="L823" i="47"/>
  <c r="K823" i="47"/>
  <c r="J823" i="47"/>
  <c r="H823" i="47"/>
  <c r="G823" i="47"/>
  <c r="U822" i="47"/>
  <c r="T822" i="47"/>
  <c r="S822" i="47"/>
  <c r="R822" i="47"/>
  <c r="Q822" i="47"/>
  <c r="P822" i="47"/>
  <c r="O822" i="47"/>
  <c r="N822" i="47"/>
  <c r="L822" i="47" s="1"/>
  <c r="K822" i="47"/>
  <c r="J822" i="47"/>
  <c r="H822" i="47"/>
  <c r="G822" i="47"/>
  <c r="I822" i="47" s="1"/>
  <c r="U821" i="47"/>
  <c r="T821" i="47"/>
  <c r="S821" i="47"/>
  <c r="R821" i="47"/>
  <c r="Q821" i="47"/>
  <c r="P821" i="47"/>
  <c r="O821" i="47"/>
  <c r="N821" i="47"/>
  <c r="L821" i="47" s="1"/>
  <c r="K821" i="47"/>
  <c r="J821" i="47"/>
  <c r="H821" i="47"/>
  <c r="G821" i="47"/>
  <c r="U820" i="47"/>
  <c r="T820" i="47"/>
  <c r="S820" i="47"/>
  <c r="R820" i="47"/>
  <c r="Q820" i="47"/>
  <c r="P820" i="47"/>
  <c r="O820" i="47"/>
  <c r="N820" i="47"/>
  <c r="L820" i="47" s="1"/>
  <c r="K820" i="47"/>
  <c r="J820" i="47"/>
  <c r="H820" i="47"/>
  <c r="G820" i="47"/>
  <c r="I820" i="47" s="1"/>
  <c r="U819" i="47"/>
  <c r="T819" i="47"/>
  <c r="S819" i="47"/>
  <c r="R819" i="47"/>
  <c r="Q819" i="47"/>
  <c r="P819" i="47"/>
  <c r="O819" i="47"/>
  <c r="N819" i="47"/>
  <c r="L819" i="47" s="1"/>
  <c r="K819" i="47"/>
  <c r="J819" i="47"/>
  <c r="H819" i="47"/>
  <c r="I819" i="47" s="1"/>
  <c r="G819" i="47"/>
  <c r="U818" i="47"/>
  <c r="T818" i="47"/>
  <c r="S818" i="47"/>
  <c r="R818" i="47"/>
  <c r="Q818" i="47"/>
  <c r="P818" i="47"/>
  <c r="O818" i="47"/>
  <c r="N818" i="47"/>
  <c r="L818" i="47" s="1"/>
  <c r="K818" i="47"/>
  <c r="J818" i="47"/>
  <c r="H818" i="47"/>
  <c r="I818" i="47" s="1"/>
  <c r="G818" i="47"/>
  <c r="U817" i="47"/>
  <c r="T817" i="47"/>
  <c r="S817" i="47"/>
  <c r="R817" i="47"/>
  <c r="Q817" i="47"/>
  <c r="P817" i="47"/>
  <c r="O817" i="47"/>
  <c r="N817" i="47"/>
  <c r="L817" i="47" s="1"/>
  <c r="K817" i="47"/>
  <c r="J817" i="47"/>
  <c r="H817" i="47"/>
  <c r="G817" i="47"/>
  <c r="U816" i="47"/>
  <c r="T816" i="47"/>
  <c r="S816" i="47"/>
  <c r="R816" i="47"/>
  <c r="Q816" i="47"/>
  <c r="P816" i="47"/>
  <c r="O816" i="47"/>
  <c r="N816" i="47"/>
  <c r="L816" i="47" s="1"/>
  <c r="K816" i="47"/>
  <c r="J816" i="47"/>
  <c r="H816" i="47"/>
  <c r="G816" i="47"/>
  <c r="I816" i="47" s="1"/>
  <c r="U815" i="47"/>
  <c r="T815" i="47"/>
  <c r="S815" i="47"/>
  <c r="R815" i="47"/>
  <c r="Q815" i="47"/>
  <c r="P815" i="47"/>
  <c r="O815" i="47"/>
  <c r="N815" i="47"/>
  <c r="L815" i="47"/>
  <c r="K815" i="47"/>
  <c r="J815" i="47"/>
  <c r="H815" i="47"/>
  <c r="G815" i="47"/>
  <c r="I815" i="47" s="1"/>
  <c r="U814" i="47"/>
  <c r="T814" i="47"/>
  <c r="S814" i="47"/>
  <c r="R814" i="47"/>
  <c r="Q814" i="47"/>
  <c r="P814" i="47"/>
  <c r="O814" i="47"/>
  <c r="N814" i="47"/>
  <c r="L814" i="47" s="1"/>
  <c r="K814" i="47"/>
  <c r="J814" i="47"/>
  <c r="H814" i="47"/>
  <c r="G814" i="47"/>
  <c r="I814" i="47" s="1"/>
  <c r="U813" i="47"/>
  <c r="T813" i="47"/>
  <c r="S813" i="47"/>
  <c r="R813" i="47"/>
  <c r="Q813" i="47"/>
  <c r="P813" i="47"/>
  <c r="O813" i="47"/>
  <c r="N813" i="47"/>
  <c r="L813" i="47" s="1"/>
  <c r="K813" i="47"/>
  <c r="J813" i="47"/>
  <c r="H813" i="47"/>
  <c r="G813" i="47"/>
  <c r="I813" i="47" s="1"/>
  <c r="U812" i="47"/>
  <c r="T812" i="47"/>
  <c r="S812" i="47"/>
  <c r="R812" i="47"/>
  <c r="Q812" i="47"/>
  <c r="P812" i="47"/>
  <c r="O812" i="47"/>
  <c r="N812" i="47"/>
  <c r="L812" i="47" s="1"/>
  <c r="K812" i="47"/>
  <c r="J812" i="47"/>
  <c r="H812" i="47"/>
  <c r="G812" i="47"/>
  <c r="I812" i="47" s="1"/>
  <c r="U811" i="47"/>
  <c r="T811" i="47"/>
  <c r="S811" i="47"/>
  <c r="R811" i="47"/>
  <c r="Q811" i="47"/>
  <c r="P811" i="47"/>
  <c r="O811" i="47"/>
  <c r="N811" i="47"/>
  <c r="L811" i="47" s="1"/>
  <c r="K811" i="47"/>
  <c r="J811" i="47"/>
  <c r="H811" i="47"/>
  <c r="G811" i="47"/>
  <c r="U810" i="47"/>
  <c r="T810" i="47"/>
  <c r="S810" i="47"/>
  <c r="R810" i="47"/>
  <c r="Q810" i="47"/>
  <c r="P810" i="47"/>
  <c r="O810" i="47"/>
  <c r="N810" i="47"/>
  <c r="L810" i="47" s="1"/>
  <c r="K810" i="47"/>
  <c r="J810" i="47"/>
  <c r="H810" i="47"/>
  <c r="I810" i="47" s="1"/>
  <c r="G810" i="47"/>
  <c r="U809" i="47"/>
  <c r="T809" i="47"/>
  <c r="S809" i="47"/>
  <c r="R809" i="47"/>
  <c r="Q809" i="47"/>
  <c r="P809" i="47"/>
  <c r="O809" i="47"/>
  <c r="N809" i="47"/>
  <c r="L809" i="47" s="1"/>
  <c r="K809" i="47"/>
  <c r="J809" i="47"/>
  <c r="H809" i="47"/>
  <c r="G809" i="47"/>
  <c r="I809" i="47" s="1"/>
  <c r="U808" i="47"/>
  <c r="T808" i="47"/>
  <c r="S808" i="47"/>
  <c r="R808" i="47"/>
  <c r="Q808" i="47"/>
  <c r="P808" i="47"/>
  <c r="O808" i="47"/>
  <c r="N808" i="47"/>
  <c r="L808" i="47" s="1"/>
  <c r="K808" i="47"/>
  <c r="J808" i="47"/>
  <c r="H808" i="47"/>
  <c r="G808" i="47"/>
  <c r="U807" i="47"/>
  <c r="T807" i="47"/>
  <c r="S807" i="47"/>
  <c r="R807" i="47"/>
  <c r="Q807" i="47"/>
  <c r="P807" i="47"/>
  <c r="O807" i="47"/>
  <c r="N807" i="47"/>
  <c r="L807" i="47"/>
  <c r="K807" i="47"/>
  <c r="J807" i="47"/>
  <c r="H807" i="47"/>
  <c r="G807" i="47"/>
  <c r="I807" i="47" s="1"/>
  <c r="U806" i="47"/>
  <c r="T806" i="47"/>
  <c r="S806" i="47"/>
  <c r="R806" i="47"/>
  <c r="Q806" i="47"/>
  <c r="P806" i="47"/>
  <c r="O806" i="47"/>
  <c r="N806" i="47"/>
  <c r="L806" i="47" s="1"/>
  <c r="K806" i="47"/>
  <c r="J806" i="47"/>
  <c r="H806" i="47"/>
  <c r="G806" i="47"/>
  <c r="I806" i="47" s="1"/>
  <c r="U805" i="47"/>
  <c r="T805" i="47"/>
  <c r="S805" i="47"/>
  <c r="R805" i="47"/>
  <c r="Q805" i="47"/>
  <c r="P805" i="47"/>
  <c r="O805" i="47"/>
  <c r="N805" i="47"/>
  <c r="L805" i="47" s="1"/>
  <c r="K805" i="47"/>
  <c r="J805" i="47"/>
  <c r="H805" i="47"/>
  <c r="G805" i="47"/>
  <c r="I805" i="47" s="1"/>
  <c r="U804" i="47"/>
  <c r="T804" i="47"/>
  <c r="S804" i="47"/>
  <c r="R804" i="47"/>
  <c r="Q804" i="47"/>
  <c r="P804" i="47"/>
  <c r="O804" i="47"/>
  <c r="N804" i="47"/>
  <c r="L804" i="47" s="1"/>
  <c r="K804" i="47"/>
  <c r="J804" i="47"/>
  <c r="H804" i="47"/>
  <c r="G804" i="47"/>
  <c r="U803" i="47"/>
  <c r="T803" i="47"/>
  <c r="S803" i="47"/>
  <c r="R803" i="47"/>
  <c r="Q803" i="47"/>
  <c r="P803" i="47"/>
  <c r="O803" i="47"/>
  <c r="N803" i="47"/>
  <c r="L803" i="47" s="1"/>
  <c r="K803" i="47"/>
  <c r="J803" i="47"/>
  <c r="H803" i="47"/>
  <c r="G803" i="47"/>
  <c r="U802" i="47"/>
  <c r="T802" i="47"/>
  <c r="S802" i="47"/>
  <c r="R802" i="47"/>
  <c r="Q802" i="47"/>
  <c r="P802" i="47"/>
  <c r="O802" i="47"/>
  <c r="N802" i="47"/>
  <c r="L802" i="47" s="1"/>
  <c r="K802" i="47"/>
  <c r="J802" i="47"/>
  <c r="H802" i="47"/>
  <c r="G802" i="47"/>
  <c r="U801" i="47"/>
  <c r="T801" i="47"/>
  <c r="S801" i="47"/>
  <c r="R801" i="47"/>
  <c r="Q801" i="47"/>
  <c r="P801" i="47"/>
  <c r="O801" i="47"/>
  <c r="N801" i="47"/>
  <c r="L801" i="47"/>
  <c r="K801" i="47"/>
  <c r="J801" i="47"/>
  <c r="H801" i="47"/>
  <c r="G801" i="47"/>
  <c r="U800" i="47"/>
  <c r="T800" i="47"/>
  <c r="S800" i="47"/>
  <c r="R800" i="47"/>
  <c r="Q800" i="47"/>
  <c r="P800" i="47"/>
  <c r="O800" i="47"/>
  <c r="N800" i="47"/>
  <c r="L800" i="47" s="1"/>
  <c r="K800" i="47"/>
  <c r="J800" i="47"/>
  <c r="H800" i="47"/>
  <c r="G800" i="47"/>
  <c r="U799" i="47"/>
  <c r="T799" i="47"/>
  <c r="S799" i="47"/>
  <c r="R799" i="47"/>
  <c r="Q799" i="47"/>
  <c r="P799" i="47"/>
  <c r="O799" i="47"/>
  <c r="N799" i="47"/>
  <c r="L799" i="47" s="1"/>
  <c r="K799" i="47"/>
  <c r="J799" i="47"/>
  <c r="H799" i="47"/>
  <c r="G799" i="47"/>
  <c r="U798" i="47"/>
  <c r="T798" i="47"/>
  <c r="S798" i="47"/>
  <c r="R798" i="47"/>
  <c r="Q798" i="47"/>
  <c r="P798" i="47"/>
  <c r="O798" i="47"/>
  <c r="N798" i="47"/>
  <c r="L798" i="47" s="1"/>
  <c r="K798" i="47"/>
  <c r="J798" i="47"/>
  <c r="H798" i="47"/>
  <c r="G798" i="47"/>
  <c r="I798" i="47" s="1"/>
  <c r="U797" i="47"/>
  <c r="T797" i="47"/>
  <c r="S797" i="47"/>
  <c r="R797" i="47"/>
  <c r="Q797" i="47"/>
  <c r="P797" i="47"/>
  <c r="O797" i="47"/>
  <c r="N797" i="47"/>
  <c r="L797" i="47" s="1"/>
  <c r="K797" i="47"/>
  <c r="J797" i="47"/>
  <c r="H797" i="47"/>
  <c r="G797" i="47"/>
  <c r="U796" i="47"/>
  <c r="T796" i="47"/>
  <c r="S796" i="47"/>
  <c r="R796" i="47"/>
  <c r="Q796" i="47"/>
  <c r="P796" i="47"/>
  <c r="O796" i="47"/>
  <c r="N796" i="47"/>
  <c r="L796" i="47" s="1"/>
  <c r="K796" i="47"/>
  <c r="J796" i="47"/>
  <c r="H796" i="47"/>
  <c r="G796" i="47"/>
  <c r="U795" i="47"/>
  <c r="T795" i="47"/>
  <c r="S795" i="47"/>
  <c r="R795" i="47"/>
  <c r="Q795" i="47"/>
  <c r="P795" i="47"/>
  <c r="O795" i="47"/>
  <c r="N795" i="47"/>
  <c r="L795" i="47" s="1"/>
  <c r="K795" i="47"/>
  <c r="J795" i="47"/>
  <c r="H795" i="47"/>
  <c r="G795" i="47"/>
  <c r="U794" i="47"/>
  <c r="T794" i="47"/>
  <c r="S794" i="47"/>
  <c r="R794" i="47"/>
  <c r="Q794" i="47"/>
  <c r="P794" i="47"/>
  <c r="O794" i="47"/>
  <c r="N794" i="47"/>
  <c r="L794" i="47" s="1"/>
  <c r="K794" i="47"/>
  <c r="J794" i="47"/>
  <c r="H794" i="47"/>
  <c r="G794" i="47"/>
  <c r="I794" i="47"/>
  <c r="U793" i="47"/>
  <c r="T793" i="47"/>
  <c r="S793" i="47"/>
  <c r="R793" i="47"/>
  <c r="Q793" i="47"/>
  <c r="P793" i="47"/>
  <c r="O793" i="47"/>
  <c r="N793" i="47"/>
  <c r="L793" i="47" s="1"/>
  <c r="K793" i="47"/>
  <c r="J793" i="47"/>
  <c r="H793" i="47"/>
  <c r="G793" i="47"/>
  <c r="U792" i="47"/>
  <c r="T792" i="47"/>
  <c r="S792" i="47"/>
  <c r="R792" i="47"/>
  <c r="Q792" i="47"/>
  <c r="P792" i="47"/>
  <c r="O792" i="47"/>
  <c r="N792" i="47"/>
  <c r="L792" i="47"/>
  <c r="K792" i="47"/>
  <c r="J792" i="47"/>
  <c r="H792" i="47"/>
  <c r="G792" i="47"/>
  <c r="U791" i="47"/>
  <c r="T791" i="47"/>
  <c r="S791" i="47"/>
  <c r="R791" i="47"/>
  <c r="Q791" i="47"/>
  <c r="P791" i="47"/>
  <c r="O791" i="47"/>
  <c r="N791" i="47"/>
  <c r="L791" i="47" s="1"/>
  <c r="K791" i="47"/>
  <c r="J791" i="47"/>
  <c r="H791" i="47"/>
  <c r="G791" i="47"/>
  <c r="U790" i="47"/>
  <c r="T790" i="47"/>
  <c r="S790" i="47"/>
  <c r="R790" i="47"/>
  <c r="Q790" i="47"/>
  <c r="P790" i="47"/>
  <c r="O790" i="47"/>
  <c r="N790" i="47"/>
  <c r="L790" i="47" s="1"/>
  <c r="K790" i="47"/>
  <c r="J790" i="47"/>
  <c r="H790" i="47"/>
  <c r="G790" i="47"/>
  <c r="U789" i="47"/>
  <c r="T789" i="47"/>
  <c r="S789" i="47"/>
  <c r="R789" i="47"/>
  <c r="Q789" i="47"/>
  <c r="P789" i="47"/>
  <c r="O789" i="47"/>
  <c r="N789" i="47"/>
  <c r="L789" i="47" s="1"/>
  <c r="K789" i="47"/>
  <c r="J789" i="47"/>
  <c r="H789" i="47"/>
  <c r="G789" i="47"/>
  <c r="U788" i="47"/>
  <c r="T788" i="47"/>
  <c r="S788" i="47"/>
  <c r="R788" i="47"/>
  <c r="Q788" i="47"/>
  <c r="P788" i="47"/>
  <c r="O788" i="47"/>
  <c r="N788" i="47"/>
  <c r="L788" i="47" s="1"/>
  <c r="K788" i="47"/>
  <c r="J788" i="47"/>
  <c r="H788" i="47"/>
  <c r="G788" i="47"/>
  <c r="U787" i="47"/>
  <c r="T787" i="47"/>
  <c r="S787" i="47"/>
  <c r="R787" i="47"/>
  <c r="Q787" i="47"/>
  <c r="P787" i="47"/>
  <c r="O787" i="47"/>
  <c r="N787" i="47"/>
  <c r="L787" i="47" s="1"/>
  <c r="K787" i="47"/>
  <c r="J787" i="47"/>
  <c r="H787" i="47"/>
  <c r="I787" i="47" s="1"/>
  <c r="G787" i="47"/>
  <c r="U786" i="47"/>
  <c r="T786" i="47"/>
  <c r="S786" i="47"/>
  <c r="R786" i="47"/>
  <c r="Q786" i="47"/>
  <c r="P786" i="47"/>
  <c r="O786" i="47"/>
  <c r="N786" i="47"/>
  <c r="L786" i="47"/>
  <c r="K786" i="47"/>
  <c r="J786" i="47"/>
  <c r="H786" i="47"/>
  <c r="I786" i="47" s="1"/>
  <c r="G786" i="47"/>
  <c r="U785" i="47"/>
  <c r="T785" i="47"/>
  <c r="S785" i="47"/>
  <c r="R785" i="47"/>
  <c r="Q785" i="47"/>
  <c r="P785" i="47"/>
  <c r="O785" i="47"/>
  <c r="N785" i="47"/>
  <c r="L785" i="47" s="1"/>
  <c r="K785" i="47"/>
  <c r="J785" i="47"/>
  <c r="H785" i="47"/>
  <c r="G785" i="47"/>
  <c r="I785" i="47" s="1"/>
  <c r="U784" i="47"/>
  <c r="T784" i="47"/>
  <c r="S784" i="47"/>
  <c r="R784" i="47"/>
  <c r="Q784" i="47"/>
  <c r="P784" i="47"/>
  <c r="O784" i="47"/>
  <c r="N784" i="47"/>
  <c r="L784" i="47"/>
  <c r="K784" i="47"/>
  <c r="J784" i="47"/>
  <c r="H784" i="47"/>
  <c r="G784" i="47"/>
  <c r="I784" i="47" s="1"/>
  <c r="U783" i="47"/>
  <c r="T783" i="47"/>
  <c r="S783" i="47"/>
  <c r="R783" i="47"/>
  <c r="Q783" i="47"/>
  <c r="P783" i="47"/>
  <c r="O783" i="47"/>
  <c r="N783" i="47"/>
  <c r="L783" i="47" s="1"/>
  <c r="K783" i="47"/>
  <c r="J783" i="47"/>
  <c r="H783" i="47"/>
  <c r="G783" i="47"/>
  <c r="U782" i="47"/>
  <c r="T782" i="47"/>
  <c r="S782" i="47"/>
  <c r="R782" i="47"/>
  <c r="Q782" i="47"/>
  <c r="P782" i="47"/>
  <c r="O782" i="47"/>
  <c r="N782" i="47"/>
  <c r="L782" i="47" s="1"/>
  <c r="K782" i="47"/>
  <c r="J782" i="47"/>
  <c r="H782" i="47"/>
  <c r="G782" i="47"/>
  <c r="I782" i="47" s="1"/>
  <c r="U781" i="47"/>
  <c r="T781" i="47"/>
  <c r="S781" i="47"/>
  <c r="R781" i="47"/>
  <c r="Q781" i="47"/>
  <c r="P781" i="47"/>
  <c r="O781" i="47"/>
  <c r="N781" i="47"/>
  <c r="L781" i="47" s="1"/>
  <c r="K781" i="47"/>
  <c r="J781" i="47"/>
  <c r="H781" i="47"/>
  <c r="G781" i="47"/>
  <c r="U780" i="47"/>
  <c r="T780" i="47"/>
  <c r="S780" i="47"/>
  <c r="R780" i="47"/>
  <c r="Q780" i="47"/>
  <c r="P780" i="47"/>
  <c r="O780" i="47"/>
  <c r="N780" i="47"/>
  <c r="L780" i="47" s="1"/>
  <c r="K780" i="47"/>
  <c r="J780" i="47"/>
  <c r="H780" i="47"/>
  <c r="I780" i="47" s="1"/>
  <c r="G780" i="47"/>
  <c r="U779" i="47"/>
  <c r="T779" i="47"/>
  <c r="S779" i="47"/>
  <c r="R779" i="47"/>
  <c r="Q779" i="47"/>
  <c r="P779" i="47"/>
  <c r="O779" i="47"/>
  <c r="N779" i="47"/>
  <c r="L779" i="47" s="1"/>
  <c r="K779" i="47"/>
  <c r="J779" i="47"/>
  <c r="H779" i="47"/>
  <c r="G779" i="47"/>
  <c r="U778" i="47"/>
  <c r="T778" i="47"/>
  <c r="S778" i="47"/>
  <c r="R778" i="47"/>
  <c r="Q778" i="47"/>
  <c r="P778" i="47"/>
  <c r="O778" i="47"/>
  <c r="N778" i="47"/>
  <c r="L778" i="47"/>
  <c r="K778" i="47"/>
  <c r="J778" i="47"/>
  <c r="H778" i="47"/>
  <c r="G778" i="47"/>
  <c r="I778" i="47"/>
  <c r="U777" i="47"/>
  <c r="T777" i="47"/>
  <c r="S777" i="47"/>
  <c r="R777" i="47"/>
  <c r="Q777" i="47"/>
  <c r="P777" i="47"/>
  <c r="O777" i="47"/>
  <c r="N777" i="47"/>
  <c r="L777" i="47" s="1"/>
  <c r="K777" i="47"/>
  <c r="J777" i="47"/>
  <c r="H777" i="47"/>
  <c r="G777" i="47"/>
  <c r="U776" i="47"/>
  <c r="T776" i="47"/>
  <c r="S776" i="47"/>
  <c r="R776" i="47"/>
  <c r="Q776" i="47"/>
  <c r="P776" i="47"/>
  <c r="O776" i="47"/>
  <c r="N776" i="47"/>
  <c r="L776" i="47" s="1"/>
  <c r="K776" i="47"/>
  <c r="J776" i="47"/>
  <c r="H776" i="47"/>
  <c r="G776" i="47"/>
  <c r="U775" i="47"/>
  <c r="T775" i="47"/>
  <c r="S775" i="47"/>
  <c r="R775" i="47"/>
  <c r="Q775" i="47"/>
  <c r="P775" i="47"/>
  <c r="O775" i="47"/>
  <c r="N775" i="47"/>
  <c r="L775" i="47" s="1"/>
  <c r="K775" i="47"/>
  <c r="J775" i="47"/>
  <c r="H775" i="47"/>
  <c r="G775" i="47"/>
  <c r="U774" i="47"/>
  <c r="T774" i="47"/>
  <c r="S774" i="47"/>
  <c r="R774" i="47"/>
  <c r="Q774" i="47"/>
  <c r="P774" i="47"/>
  <c r="O774" i="47"/>
  <c r="N774" i="47"/>
  <c r="L774" i="47" s="1"/>
  <c r="K774" i="47"/>
  <c r="J774" i="47"/>
  <c r="H774" i="47"/>
  <c r="G774" i="47"/>
  <c r="I774" i="47" s="1"/>
  <c r="U773" i="47"/>
  <c r="T773" i="47"/>
  <c r="S773" i="47"/>
  <c r="R773" i="47"/>
  <c r="Q773" i="47"/>
  <c r="P773" i="47"/>
  <c r="O773" i="47"/>
  <c r="N773" i="47"/>
  <c r="L773" i="47" s="1"/>
  <c r="K773" i="47"/>
  <c r="J773" i="47"/>
  <c r="H773" i="47"/>
  <c r="I773" i="47" s="1"/>
  <c r="G773" i="47"/>
  <c r="U772" i="47"/>
  <c r="T772" i="47"/>
  <c r="S772" i="47"/>
  <c r="R772" i="47"/>
  <c r="Q772" i="47"/>
  <c r="P772" i="47"/>
  <c r="O772" i="47"/>
  <c r="N772" i="47"/>
  <c r="L772" i="47"/>
  <c r="K772" i="47"/>
  <c r="J772" i="47"/>
  <c r="H772" i="47"/>
  <c r="G772" i="47"/>
  <c r="I772" i="47" s="1"/>
  <c r="U771" i="47"/>
  <c r="T771" i="47"/>
  <c r="S771" i="47"/>
  <c r="R771" i="47"/>
  <c r="Q771" i="47"/>
  <c r="P771" i="47"/>
  <c r="O771" i="47"/>
  <c r="N771" i="47"/>
  <c r="L771" i="47" s="1"/>
  <c r="K771" i="47"/>
  <c r="J771" i="47"/>
  <c r="H771" i="47"/>
  <c r="G771" i="47"/>
  <c r="U770" i="47"/>
  <c r="T770" i="47"/>
  <c r="S770" i="47"/>
  <c r="R770" i="47"/>
  <c r="Q770" i="47"/>
  <c r="P770" i="47"/>
  <c r="O770" i="47"/>
  <c r="N770" i="47"/>
  <c r="L770" i="47" s="1"/>
  <c r="K770" i="47"/>
  <c r="J770" i="47"/>
  <c r="H770" i="47"/>
  <c r="G770" i="47"/>
  <c r="U769" i="47"/>
  <c r="T769" i="47"/>
  <c r="S769" i="47"/>
  <c r="R769" i="47"/>
  <c r="Q769" i="47"/>
  <c r="P769" i="47"/>
  <c r="O769" i="47"/>
  <c r="N769" i="47"/>
  <c r="L769" i="47"/>
  <c r="K769" i="47"/>
  <c r="J769" i="47"/>
  <c r="H769" i="47"/>
  <c r="G769" i="47"/>
  <c r="U768" i="47"/>
  <c r="T768" i="47"/>
  <c r="S768" i="47"/>
  <c r="R768" i="47"/>
  <c r="Q768" i="47"/>
  <c r="P768" i="47"/>
  <c r="O768" i="47"/>
  <c r="N768" i="47"/>
  <c r="L768" i="47" s="1"/>
  <c r="K768" i="47"/>
  <c r="J768" i="47"/>
  <c r="H768" i="47"/>
  <c r="G768" i="47"/>
  <c r="U767" i="47"/>
  <c r="T767" i="47"/>
  <c r="S767" i="47"/>
  <c r="R767" i="47"/>
  <c r="Q767" i="47"/>
  <c r="P767" i="47"/>
  <c r="O767" i="47"/>
  <c r="N767" i="47"/>
  <c r="L767" i="47" s="1"/>
  <c r="K767" i="47"/>
  <c r="J767" i="47"/>
  <c r="H767" i="47"/>
  <c r="G767" i="47"/>
  <c r="U766" i="47"/>
  <c r="T766" i="47"/>
  <c r="S766" i="47"/>
  <c r="R766" i="47"/>
  <c r="Q766" i="47"/>
  <c r="P766" i="47"/>
  <c r="O766" i="47"/>
  <c r="N766" i="47"/>
  <c r="L766" i="47" s="1"/>
  <c r="K766" i="47"/>
  <c r="J766" i="47"/>
  <c r="H766" i="47"/>
  <c r="G766" i="47"/>
  <c r="I766" i="47" s="1"/>
  <c r="U765" i="47"/>
  <c r="T765" i="47"/>
  <c r="S765" i="47"/>
  <c r="R765" i="47"/>
  <c r="Q765" i="47"/>
  <c r="P765" i="47"/>
  <c r="O765" i="47"/>
  <c r="N765" i="47"/>
  <c r="L765" i="47"/>
  <c r="K765" i="47"/>
  <c r="J765" i="47"/>
  <c r="H765" i="47"/>
  <c r="G765" i="47"/>
  <c r="U764" i="47"/>
  <c r="T764" i="47"/>
  <c r="S764" i="47"/>
  <c r="R764" i="47"/>
  <c r="Q764" i="47"/>
  <c r="P764" i="47"/>
  <c r="O764" i="47"/>
  <c r="N764" i="47"/>
  <c r="L764" i="47" s="1"/>
  <c r="K764" i="47"/>
  <c r="J764" i="47"/>
  <c r="H764" i="47"/>
  <c r="G764" i="47"/>
  <c r="I764" i="47" s="1"/>
  <c r="U763" i="47"/>
  <c r="T763" i="47"/>
  <c r="S763" i="47"/>
  <c r="R763" i="47"/>
  <c r="Q763" i="47"/>
  <c r="P763" i="47"/>
  <c r="O763" i="47"/>
  <c r="N763" i="47"/>
  <c r="L763" i="47" s="1"/>
  <c r="K763" i="47"/>
  <c r="J763" i="47"/>
  <c r="H763" i="47"/>
  <c r="G763" i="47"/>
  <c r="U762" i="47"/>
  <c r="T762" i="47"/>
  <c r="S762" i="47"/>
  <c r="R762" i="47"/>
  <c r="Q762" i="47"/>
  <c r="P762" i="47"/>
  <c r="O762" i="47"/>
  <c r="N762" i="47"/>
  <c r="L762" i="47"/>
  <c r="K762" i="47"/>
  <c r="J762" i="47"/>
  <c r="H762" i="47"/>
  <c r="G762" i="47"/>
  <c r="U761" i="47"/>
  <c r="T761" i="47"/>
  <c r="S761" i="47"/>
  <c r="R761" i="47"/>
  <c r="Q761" i="47"/>
  <c r="P761" i="47"/>
  <c r="O761" i="47"/>
  <c r="N761" i="47"/>
  <c r="L761" i="47" s="1"/>
  <c r="K761" i="47"/>
  <c r="J761" i="47"/>
  <c r="H761" i="47"/>
  <c r="G761" i="47"/>
  <c r="U760" i="47"/>
  <c r="T760" i="47"/>
  <c r="S760" i="47"/>
  <c r="R760" i="47"/>
  <c r="Q760" i="47"/>
  <c r="P760" i="47"/>
  <c r="O760" i="47"/>
  <c r="N760" i="47"/>
  <c r="L760" i="47" s="1"/>
  <c r="K760" i="47"/>
  <c r="J760" i="47"/>
  <c r="H760" i="47"/>
  <c r="G760" i="47"/>
  <c r="U759" i="47"/>
  <c r="T759" i="47"/>
  <c r="S759" i="47"/>
  <c r="R759" i="47"/>
  <c r="Q759" i="47"/>
  <c r="P759" i="47"/>
  <c r="O759" i="47"/>
  <c r="N759" i="47"/>
  <c r="L759" i="47" s="1"/>
  <c r="K759" i="47"/>
  <c r="J759" i="47"/>
  <c r="H759" i="47"/>
  <c r="G759" i="47"/>
  <c r="U758" i="47"/>
  <c r="T758" i="47"/>
  <c r="S758" i="47"/>
  <c r="R758" i="47"/>
  <c r="Q758" i="47"/>
  <c r="P758" i="47"/>
  <c r="O758" i="47"/>
  <c r="N758" i="47"/>
  <c r="L758" i="47"/>
  <c r="K758" i="47"/>
  <c r="J758" i="47"/>
  <c r="H758" i="47"/>
  <c r="G758" i="47"/>
  <c r="U757" i="47"/>
  <c r="T757" i="47"/>
  <c r="S757" i="47"/>
  <c r="R757" i="47"/>
  <c r="Q757" i="47"/>
  <c r="P757" i="47"/>
  <c r="O757" i="47"/>
  <c r="N757" i="47"/>
  <c r="L757" i="47"/>
  <c r="K757" i="47"/>
  <c r="J757" i="47"/>
  <c r="H757" i="47"/>
  <c r="G757" i="47"/>
  <c r="U756" i="47"/>
  <c r="T756" i="47"/>
  <c r="S756" i="47"/>
  <c r="R756" i="47"/>
  <c r="Q756" i="47"/>
  <c r="P756" i="47"/>
  <c r="O756" i="47"/>
  <c r="N756" i="47"/>
  <c r="L756" i="47" s="1"/>
  <c r="K756" i="47"/>
  <c r="J756" i="47"/>
  <c r="H756" i="47"/>
  <c r="G756" i="47"/>
  <c r="U755" i="47"/>
  <c r="T755" i="47"/>
  <c r="S755" i="47"/>
  <c r="R755" i="47"/>
  <c r="Q755" i="47"/>
  <c r="P755" i="47"/>
  <c r="O755" i="47"/>
  <c r="N755" i="47"/>
  <c r="L755" i="47" s="1"/>
  <c r="K755" i="47"/>
  <c r="J755" i="47"/>
  <c r="H755" i="47"/>
  <c r="G755" i="47"/>
  <c r="U754" i="47"/>
  <c r="T754" i="47"/>
  <c r="S754" i="47"/>
  <c r="R754" i="47"/>
  <c r="Q754" i="47"/>
  <c r="P754" i="47"/>
  <c r="O754" i="47"/>
  <c r="N754" i="47"/>
  <c r="L754" i="47" s="1"/>
  <c r="K754" i="47"/>
  <c r="J754" i="47"/>
  <c r="H754" i="47"/>
  <c r="G754" i="47"/>
  <c r="I754" i="47" s="1"/>
  <c r="U753" i="47"/>
  <c r="T753" i="47"/>
  <c r="S753" i="47"/>
  <c r="R753" i="47"/>
  <c r="Q753" i="47"/>
  <c r="P753" i="47"/>
  <c r="O753" i="47"/>
  <c r="N753" i="47"/>
  <c r="L753" i="47" s="1"/>
  <c r="K753" i="47"/>
  <c r="J753" i="47"/>
  <c r="H753" i="47"/>
  <c r="G753" i="47"/>
  <c r="U752" i="47"/>
  <c r="T752" i="47"/>
  <c r="S752" i="47"/>
  <c r="R752" i="47"/>
  <c r="Q752" i="47"/>
  <c r="P752" i="47"/>
  <c r="O752" i="47"/>
  <c r="N752" i="47"/>
  <c r="L752" i="47" s="1"/>
  <c r="K752" i="47"/>
  <c r="J752" i="47"/>
  <c r="H752" i="47"/>
  <c r="G752" i="47"/>
  <c r="U751" i="47"/>
  <c r="T751" i="47"/>
  <c r="S751" i="47"/>
  <c r="R751" i="47"/>
  <c r="Q751" i="47"/>
  <c r="P751" i="47"/>
  <c r="O751" i="47"/>
  <c r="N751" i="47"/>
  <c r="L751" i="47" s="1"/>
  <c r="K751" i="47"/>
  <c r="J751" i="47"/>
  <c r="H751" i="47"/>
  <c r="G751" i="47"/>
  <c r="U750" i="47"/>
  <c r="T750" i="47"/>
  <c r="S750" i="47"/>
  <c r="R750" i="47"/>
  <c r="Q750" i="47"/>
  <c r="P750" i="47"/>
  <c r="O750" i="47"/>
  <c r="N750" i="47"/>
  <c r="L750" i="47" s="1"/>
  <c r="K750" i="47"/>
  <c r="J750" i="47"/>
  <c r="H750" i="47"/>
  <c r="G750" i="47"/>
  <c r="U749" i="47"/>
  <c r="T749" i="47"/>
  <c r="S749" i="47"/>
  <c r="R749" i="47"/>
  <c r="Q749" i="47"/>
  <c r="P749" i="47"/>
  <c r="O749" i="47"/>
  <c r="N749" i="47"/>
  <c r="L749" i="47" s="1"/>
  <c r="K749" i="47"/>
  <c r="J749" i="47"/>
  <c r="H749" i="47"/>
  <c r="I749" i="47" s="1"/>
  <c r="G749" i="47"/>
  <c r="U748" i="47"/>
  <c r="T748" i="47"/>
  <c r="S748" i="47"/>
  <c r="R748" i="47"/>
  <c r="Q748" i="47"/>
  <c r="P748" i="47"/>
  <c r="O748" i="47"/>
  <c r="N748" i="47"/>
  <c r="L748" i="47"/>
  <c r="K748" i="47"/>
  <c r="J748" i="47"/>
  <c r="H748" i="47"/>
  <c r="G748" i="47"/>
  <c r="I748" i="47" s="1"/>
  <c r="U747" i="47"/>
  <c r="T747" i="47"/>
  <c r="S747" i="47"/>
  <c r="R747" i="47"/>
  <c r="Q747" i="47"/>
  <c r="P747" i="47"/>
  <c r="O747" i="47"/>
  <c r="N747" i="47"/>
  <c r="L747" i="47" s="1"/>
  <c r="K747" i="47"/>
  <c r="J747" i="47"/>
  <c r="H747" i="47"/>
  <c r="G747" i="47"/>
  <c r="I747" i="47" s="1"/>
  <c r="U746" i="47"/>
  <c r="T746" i="47"/>
  <c r="S746" i="47"/>
  <c r="R746" i="47"/>
  <c r="Q746" i="47"/>
  <c r="P746" i="47"/>
  <c r="O746" i="47"/>
  <c r="N746" i="47"/>
  <c r="L746" i="47" s="1"/>
  <c r="K746" i="47"/>
  <c r="J746" i="47"/>
  <c r="H746" i="47"/>
  <c r="G746" i="47"/>
  <c r="U745" i="47"/>
  <c r="T745" i="47"/>
  <c r="S745" i="47"/>
  <c r="R745" i="47"/>
  <c r="Q745" i="47"/>
  <c r="P745" i="47"/>
  <c r="O745" i="47"/>
  <c r="N745" i="47"/>
  <c r="L745" i="47" s="1"/>
  <c r="K745" i="47"/>
  <c r="J745" i="47"/>
  <c r="H745" i="47"/>
  <c r="I745" i="47" s="1"/>
  <c r="G745" i="47"/>
  <c r="U744" i="47"/>
  <c r="T744" i="47"/>
  <c r="S744" i="47"/>
  <c r="R744" i="47"/>
  <c r="Q744" i="47"/>
  <c r="P744" i="47"/>
  <c r="O744" i="47"/>
  <c r="N744" i="47"/>
  <c r="L744" i="47" s="1"/>
  <c r="K744" i="47"/>
  <c r="J744" i="47"/>
  <c r="H744" i="47"/>
  <c r="G744" i="47"/>
  <c r="U743" i="47"/>
  <c r="T743" i="47"/>
  <c r="S743" i="47"/>
  <c r="R743" i="47"/>
  <c r="Q743" i="47"/>
  <c r="P743" i="47"/>
  <c r="O743" i="47"/>
  <c r="N743" i="47"/>
  <c r="L743" i="47" s="1"/>
  <c r="K743" i="47"/>
  <c r="J743" i="47"/>
  <c r="H743" i="47"/>
  <c r="G743" i="47"/>
  <c r="U742" i="47"/>
  <c r="T742" i="47"/>
  <c r="S742" i="47"/>
  <c r="R742" i="47"/>
  <c r="Q742" i="47"/>
  <c r="P742" i="47"/>
  <c r="O742" i="47"/>
  <c r="N742" i="47"/>
  <c r="L742" i="47"/>
  <c r="K742" i="47"/>
  <c r="J742" i="47"/>
  <c r="H742" i="47"/>
  <c r="G742" i="47"/>
  <c r="U741" i="47"/>
  <c r="T741" i="47"/>
  <c r="S741" i="47"/>
  <c r="R741" i="47"/>
  <c r="Q741" i="47"/>
  <c r="P741" i="47"/>
  <c r="O741" i="47"/>
  <c r="N741" i="47"/>
  <c r="L741" i="47" s="1"/>
  <c r="K741" i="47"/>
  <c r="J741" i="47"/>
  <c r="H741" i="47"/>
  <c r="G741" i="47"/>
  <c r="I741" i="47" s="1"/>
  <c r="U740" i="47"/>
  <c r="T740" i="47"/>
  <c r="S740" i="47"/>
  <c r="R740" i="47"/>
  <c r="Q740" i="47"/>
  <c r="P740" i="47"/>
  <c r="O740" i="47"/>
  <c r="N740" i="47"/>
  <c r="L740" i="47" s="1"/>
  <c r="K740" i="47"/>
  <c r="J740" i="47"/>
  <c r="H740" i="47"/>
  <c r="G740" i="47"/>
  <c r="I740" i="47" s="1"/>
  <c r="U739" i="47"/>
  <c r="T739" i="47"/>
  <c r="S739" i="47"/>
  <c r="R739" i="47"/>
  <c r="Q739" i="47"/>
  <c r="P739" i="47"/>
  <c r="O739" i="47"/>
  <c r="N739" i="47"/>
  <c r="L739" i="47" s="1"/>
  <c r="K739" i="47"/>
  <c r="J739" i="47"/>
  <c r="H739" i="47"/>
  <c r="G739" i="47"/>
  <c r="U738" i="47"/>
  <c r="T738" i="47"/>
  <c r="S738" i="47"/>
  <c r="R738" i="47"/>
  <c r="Q738" i="47"/>
  <c r="P738" i="47"/>
  <c r="O738" i="47"/>
  <c r="N738" i="47"/>
  <c r="L738" i="47" s="1"/>
  <c r="K738" i="47"/>
  <c r="J738" i="47"/>
  <c r="H738" i="47"/>
  <c r="G738" i="47"/>
  <c r="I738" i="47" s="1"/>
  <c r="U737" i="47"/>
  <c r="T737" i="47"/>
  <c r="S737" i="47"/>
  <c r="R737" i="47"/>
  <c r="Q737" i="47"/>
  <c r="P737" i="47"/>
  <c r="O737" i="47"/>
  <c r="N737" i="47"/>
  <c r="L737" i="47" s="1"/>
  <c r="K737" i="47"/>
  <c r="J737" i="47"/>
  <c r="H737" i="47"/>
  <c r="G737" i="47"/>
  <c r="U736" i="47"/>
  <c r="T736" i="47"/>
  <c r="S736" i="47"/>
  <c r="R736" i="47"/>
  <c r="Q736" i="47"/>
  <c r="P736" i="47"/>
  <c r="O736" i="47"/>
  <c r="N736" i="47"/>
  <c r="L736" i="47" s="1"/>
  <c r="K736" i="47"/>
  <c r="J736" i="47"/>
  <c r="H736" i="47"/>
  <c r="G736" i="47"/>
  <c r="U735" i="47"/>
  <c r="T735" i="47"/>
  <c r="S735" i="47"/>
  <c r="R735" i="47"/>
  <c r="Q735" i="47"/>
  <c r="P735" i="47"/>
  <c r="O735" i="47"/>
  <c r="N735" i="47"/>
  <c r="L735" i="47"/>
  <c r="K735" i="47"/>
  <c r="J735" i="47"/>
  <c r="H735" i="47"/>
  <c r="G735" i="47"/>
  <c r="I735" i="47" s="1"/>
  <c r="U734" i="47"/>
  <c r="T734" i="47"/>
  <c r="S734" i="47"/>
  <c r="R734" i="47"/>
  <c r="Q734" i="47"/>
  <c r="P734" i="47"/>
  <c r="O734" i="47"/>
  <c r="N734" i="47"/>
  <c r="L734" i="47"/>
  <c r="K734" i="47"/>
  <c r="J734" i="47"/>
  <c r="H734" i="47"/>
  <c r="G734" i="47"/>
  <c r="U733" i="47"/>
  <c r="T733" i="47"/>
  <c r="S733" i="47"/>
  <c r="R733" i="47"/>
  <c r="Q733" i="47"/>
  <c r="P733" i="47"/>
  <c r="O733" i="47"/>
  <c r="N733" i="47"/>
  <c r="L733" i="47" s="1"/>
  <c r="K733" i="47"/>
  <c r="J733" i="47"/>
  <c r="H733" i="47"/>
  <c r="G733" i="47"/>
  <c r="I733" i="47" s="1"/>
  <c r="U732" i="47"/>
  <c r="T732" i="47"/>
  <c r="S732" i="47"/>
  <c r="R732" i="47"/>
  <c r="Q732" i="47"/>
  <c r="P732" i="47"/>
  <c r="O732" i="47"/>
  <c r="N732" i="47"/>
  <c r="L732" i="47" s="1"/>
  <c r="K732" i="47"/>
  <c r="J732" i="47"/>
  <c r="H732" i="47"/>
  <c r="G732" i="47"/>
  <c r="U731" i="47"/>
  <c r="T731" i="47"/>
  <c r="S731" i="47"/>
  <c r="R731" i="47"/>
  <c r="Q731" i="47"/>
  <c r="P731" i="47"/>
  <c r="O731" i="47"/>
  <c r="N731" i="47"/>
  <c r="L731" i="47" s="1"/>
  <c r="K731" i="47"/>
  <c r="J731" i="47"/>
  <c r="H731" i="47"/>
  <c r="G731" i="47"/>
  <c r="U730" i="47"/>
  <c r="T730" i="47"/>
  <c r="S730" i="47"/>
  <c r="R730" i="47"/>
  <c r="Q730" i="47"/>
  <c r="P730" i="47"/>
  <c r="O730" i="47"/>
  <c r="N730" i="47"/>
  <c r="L730" i="47" s="1"/>
  <c r="K730" i="47"/>
  <c r="J730" i="47"/>
  <c r="H730" i="47"/>
  <c r="G730" i="47"/>
  <c r="U729" i="47"/>
  <c r="T729" i="47"/>
  <c r="S729" i="47"/>
  <c r="R729" i="47"/>
  <c r="Q729" i="47"/>
  <c r="P729" i="47"/>
  <c r="O729" i="47"/>
  <c r="N729" i="47"/>
  <c r="L729" i="47" s="1"/>
  <c r="K729" i="47"/>
  <c r="J729" i="47"/>
  <c r="H729" i="47"/>
  <c r="G729" i="47"/>
  <c r="U728" i="47"/>
  <c r="T728" i="47"/>
  <c r="S728" i="47"/>
  <c r="R728" i="47"/>
  <c r="Q728" i="47"/>
  <c r="P728" i="47"/>
  <c r="O728" i="47"/>
  <c r="N728" i="47"/>
  <c r="L728" i="47" s="1"/>
  <c r="K728" i="47"/>
  <c r="J728" i="47"/>
  <c r="H728" i="47"/>
  <c r="G728" i="47"/>
  <c r="U727" i="47"/>
  <c r="T727" i="47"/>
  <c r="S727" i="47"/>
  <c r="R727" i="47"/>
  <c r="Q727" i="47"/>
  <c r="P727" i="47"/>
  <c r="O727" i="47"/>
  <c r="N727" i="47"/>
  <c r="L727" i="47" s="1"/>
  <c r="K727" i="47"/>
  <c r="J727" i="47"/>
  <c r="H727" i="47"/>
  <c r="I727" i="47" s="1"/>
  <c r="G727" i="47"/>
  <c r="U726" i="47"/>
  <c r="T726" i="47"/>
  <c r="S726" i="47"/>
  <c r="R726" i="47"/>
  <c r="Q726" i="47"/>
  <c r="P726" i="47"/>
  <c r="O726" i="47"/>
  <c r="N726" i="47"/>
  <c r="L726" i="47" s="1"/>
  <c r="K726" i="47"/>
  <c r="J726" i="47"/>
  <c r="H726" i="47"/>
  <c r="G726" i="47"/>
  <c r="U725" i="47"/>
  <c r="T725" i="47"/>
  <c r="S725" i="47"/>
  <c r="R725" i="47"/>
  <c r="Q725" i="47"/>
  <c r="P725" i="47"/>
  <c r="O725" i="47"/>
  <c r="N725" i="47"/>
  <c r="L725" i="47" s="1"/>
  <c r="K725" i="47"/>
  <c r="J725" i="47"/>
  <c r="H725" i="47"/>
  <c r="G725" i="47"/>
  <c r="U724" i="47"/>
  <c r="T724" i="47"/>
  <c r="S724" i="47"/>
  <c r="R724" i="47"/>
  <c r="Q724" i="47"/>
  <c r="P724" i="47"/>
  <c r="O724" i="47"/>
  <c r="N724" i="47"/>
  <c r="L724" i="47"/>
  <c r="K724" i="47"/>
  <c r="J724" i="47"/>
  <c r="H724" i="47"/>
  <c r="G724" i="47"/>
  <c r="U723" i="47"/>
  <c r="T723" i="47"/>
  <c r="S723" i="47"/>
  <c r="R723" i="47"/>
  <c r="Q723" i="47"/>
  <c r="P723" i="47"/>
  <c r="O723" i="47"/>
  <c r="N723" i="47"/>
  <c r="L723" i="47"/>
  <c r="K723" i="47"/>
  <c r="J723" i="47"/>
  <c r="H723" i="47"/>
  <c r="G723" i="47"/>
  <c r="U722" i="47"/>
  <c r="T722" i="47"/>
  <c r="S722" i="47"/>
  <c r="R722" i="47"/>
  <c r="Q722" i="47"/>
  <c r="P722" i="47"/>
  <c r="O722" i="47"/>
  <c r="N722" i="47"/>
  <c r="L722" i="47" s="1"/>
  <c r="K722" i="47"/>
  <c r="J722" i="47"/>
  <c r="H722" i="47"/>
  <c r="G722" i="47"/>
  <c r="U721" i="47"/>
  <c r="T721" i="47"/>
  <c r="S721" i="47"/>
  <c r="R721" i="47"/>
  <c r="Q721" i="47"/>
  <c r="P721" i="47"/>
  <c r="O721" i="47"/>
  <c r="N721" i="47"/>
  <c r="L721" i="47" s="1"/>
  <c r="K721" i="47"/>
  <c r="J721" i="47"/>
  <c r="H721" i="47"/>
  <c r="G721" i="47"/>
  <c r="U720" i="47"/>
  <c r="T720" i="47"/>
  <c r="S720" i="47"/>
  <c r="R720" i="47"/>
  <c r="Q720" i="47"/>
  <c r="P720" i="47"/>
  <c r="O720" i="47"/>
  <c r="N720" i="47"/>
  <c r="L720" i="47" s="1"/>
  <c r="K720" i="47"/>
  <c r="J720" i="47"/>
  <c r="H720" i="47"/>
  <c r="G720" i="47"/>
  <c r="U719" i="47"/>
  <c r="T719" i="47"/>
  <c r="S719" i="47"/>
  <c r="R719" i="47"/>
  <c r="Q719" i="47"/>
  <c r="P719" i="47"/>
  <c r="O719" i="47"/>
  <c r="N719" i="47"/>
  <c r="L719" i="47" s="1"/>
  <c r="K719" i="47"/>
  <c r="J719" i="47"/>
  <c r="H719" i="47"/>
  <c r="G719" i="47"/>
  <c r="I719" i="47" s="1"/>
  <c r="U718" i="47"/>
  <c r="T718" i="47"/>
  <c r="S718" i="47"/>
  <c r="R718" i="47"/>
  <c r="Q718" i="47"/>
  <c r="P718" i="47"/>
  <c r="O718" i="47"/>
  <c r="N718" i="47"/>
  <c r="L718" i="47" s="1"/>
  <c r="K718" i="47"/>
  <c r="J718" i="47"/>
  <c r="H718" i="47"/>
  <c r="G718" i="47"/>
  <c r="U717" i="47"/>
  <c r="T717" i="47"/>
  <c r="S717" i="47"/>
  <c r="R717" i="47"/>
  <c r="Q717" i="47"/>
  <c r="P717" i="47"/>
  <c r="O717" i="47"/>
  <c r="N717" i="47"/>
  <c r="L717" i="47" s="1"/>
  <c r="K717" i="47"/>
  <c r="J717" i="47"/>
  <c r="H717" i="47"/>
  <c r="G717" i="47"/>
  <c r="U716" i="47"/>
  <c r="T716" i="47"/>
  <c r="S716" i="47"/>
  <c r="R716" i="47"/>
  <c r="Q716" i="47"/>
  <c r="P716" i="47"/>
  <c r="O716" i="47"/>
  <c r="N716" i="47"/>
  <c r="L716" i="47" s="1"/>
  <c r="K716" i="47"/>
  <c r="J716" i="47"/>
  <c r="H716" i="47"/>
  <c r="G716" i="47"/>
  <c r="U715" i="47"/>
  <c r="T715" i="47"/>
  <c r="S715" i="47"/>
  <c r="R715" i="47"/>
  <c r="Q715" i="47"/>
  <c r="P715" i="47"/>
  <c r="O715" i="47"/>
  <c r="N715" i="47"/>
  <c r="L715" i="47" s="1"/>
  <c r="K715" i="47"/>
  <c r="J715" i="47"/>
  <c r="H715" i="47"/>
  <c r="G715" i="47"/>
  <c r="U714" i="47"/>
  <c r="T714" i="47"/>
  <c r="S714" i="47"/>
  <c r="R714" i="47"/>
  <c r="Q714" i="47"/>
  <c r="P714" i="47"/>
  <c r="O714" i="47"/>
  <c r="N714" i="47"/>
  <c r="L714" i="47" s="1"/>
  <c r="K714" i="47"/>
  <c r="J714" i="47"/>
  <c r="H714" i="47"/>
  <c r="G714" i="47"/>
  <c r="I714" i="47" s="1"/>
  <c r="U713" i="47"/>
  <c r="T713" i="47"/>
  <c r="S713" i="47"/>
  <c r="R713" i="47"/>
  <c r="Q713" i="47"/>
  <c r="P713" i="47"/>
  <c r="O713" i="47"/>
  <c r="N713" i="47"/>
  <c r="L713" i="47"/>
  <c r="K713" i="47"/>
  <c r="J713" i="47"/>
  <c r="H713" i="47"/>
  <c r="G713" i="47"/>
  <c r="U712" i="47"/>
  <c r="T712" i="47"/>
  <c r="S712" i="47"/>
  <c r="R712" i="47"/>
  <c r="Q712" i="47"/>
  <c r="P712" i="47"/>
  <c r="O712" i="47"/>
  <c r="N712" i="47"/>
  <c r="L712" i="47"/>
  <c r="K712" i="47"/>
  <c r="J712" i="47"/>
  <c r="H712" i="47"/>
  <c r="G712" i="47"/>
  <c r="I712" i="47" s="1"/>
  <c r="U711" i="47"/>
  <c r="T711" i="47"/>
  <c r="S711" i="47"/>
  <c r="R711" i="47"/>
  <c r="Q711" i="47"/>
  <c r="P711" i="47"/>
  <c r="O711" i="47"/>
  <c r="N711" i="47"/>
  <c r="L711" i="47" s="1"/>
  <c r="K711" i="47"/>
  <c r="J711" i="47"/>
  <c r="H711" i="47"/>
  <c r="G711" i="47"/>
  <c r="U710" i="47"/>
  <c r="T710" i="47"/>
  <c r="S710" i="47"/>
  <c r="R710" i="47"/>
  <c r="Q710" i="47"/>
  <c r="P710" i="47"/>
  <c r="O710" i="47"/>
  <c r="N710" i="47"/>
  <c r="L710" i="47" s="1"/>
  <c r="K710" i="47"/>
  <c r="J710" i="47"/>
  <c r="H710" i="47"/>
  <c r="G710" i="47"/>
  <c r="U709" i="47"/>
  <c r="T709" i="47"/>
  <c r="S709" i="47"/>
  <c r="R709" i="47"/>
  <c r="Q709" i="47"/>
  <c r="P709" i="47"/>
  <c r="O709" i="47"/>
  <c r="N709" i="47"/>
  <c r="L709" i="47" s="1"/>
  <c r="K709" i="47"/>
  <c r="J709" i="47"/>
  <c r="H709" i="47"/>
  <c r="G709" i="47"/>
  <c r="U708" i="47"/>
  <c r="T708" i="47"/>
  <c r="S708" i="47"/>
  <c r="R708" i="47"/>
  <c r="Q708" i="47"/>
  <c r="P708" i="47"/>
  <c r="O708" i="47"/>
  <c r="N708" i="47"/>
  <c r="L708" i="47" s="1"/>
  <c r="K708" i="47"/>
  <c r="J708" i="47"/>
  <c r="H708" i="47"/>
  <c r="G708" i="47"/>
  <c r="U707" i="47"/>
  <c r="T707" i="47"/>
  <c r="S707" i="47"/>
  <c r="R707" i="47"/>
  <c r="Q707" i="47"/>
  <c r="P707" i="47"/>
  <c r="O707" i="47"/>
  <c r="N707" i="47"/>
  <c r="L707" i="47" s="1"/>
  <c r="K707" i="47"/>
  <c r="J707" i="47"/>
  <c r="H707" i="47"/>
  <c r="G707" i="47"/>
  <c r="U706" i="47"/>
  <c r="T706" i="47"/>
  <c r="S706" i="47"/>
  <c r="R706" i="47"/>
  <c r="Q706" i="47"/>
  <c r="P706" i="47"/>
  <c r="O706" i="47"/>
  <c r="N706" i="47"/>
  <c r="L706" i="47"/>
  <c r="K706" i="47"/>
  <c r="J706" i="47"/>
  <c r="H706" i="47"/>
  <c r="I706" i="47" s="1"/>
  <c r="G706" i="47"/>
  <c r="U705" i="47"/>
  <c r="T705" i="47"/>
  <c r="S705" i="47"/>
  <c r="R705" i="47"/>
  <c r="Q705" i="47"/>
  <c r="P705" i="47"/>
  <c r="O705" i="47"/>
  <c r="N705" i="47"/>
  <c r="L705" i="47" s="1"/>
  <c r="K705" i="47"/>
  <c r="J705" i="47"/>
  <c r="H705" i="47"/>
  <c r="G705" i="47"/>
  <c r="U704" i="47"/>
  <c r="T704" i="47"/>
  <c r="S704" i="47"/>
  <c r="R704" i="47"/>
  <c r="Q704" i="47"/>
  <c r="P704" i="47"/>
  <c r="O704" i="47"/>
  <c r="N704" i="47"/>
  <c r="L704" i="47" s="1"/>
  <c r="K704" i="47"/>
  <c r="J704" i="47"/>
  <c r="H704" i="47"/>
  <c r="G704" i="47"/>
  <c r="I704" i="47" s="1"/>
  <c r="U703" i="47"/>
  <c r="T703" i="47"/>
  <c r="S703" i="47"/>
  <c r="R703" i="47"/>
  <c r="Q703" i="47"/>
  <c r="P703" i="47"/>
  <c r="O703" i="47"/>
  <c r="N703" i="47"/>
  <c r="L703" i="47" s="1"/>
  <c r="K703" i="47"/>
  <c r="J703" i="47"/>
  <c r="H703" i="47"/>
  <c r="G703" i="47"/>
  <c r="U702" i="47"/>
  <c r="T702" i="47"/>
  <c r="S702" i="47"/>
  <c r="R702" i="47"/>
  <c r="Q702" i="47"/>
  <c r="P702" i="47"/>
  <c r="O702" i="47"/>
  <c r="N702" i="47"/>
  <c r="L702" i="47" s="1"/>
  <c r="K702" i="47"/>
  <c r="J702" i="47"/>
  <c r="H702" i="47"/>
  <c r="G702" i="47"/>
  <c r="U701" i="47"/>
  <c r="T701" i="47"/>
  <c r="S701" i="47"/>
  <c r="R701" i="47"/>
  <c r="Q701" i="47"/>
  <c r="P701" i="47"/>
  <c r="O701" i="47"/>
  <c r="N701" i="47"/>
  <c r="L701" i="47"/>
  <c r="K701" i="47"/>
  <c r="J701" i="47"/>
  <c r="H701" i="47"/>
  <c r="G701" i="47"/>
  <c r="U700" i="47"/>
  <c r="T700" i="47"/>
  <c r="S700" i="47"/>
  <c r="R700" i="47"/>
  <c r="Q700" i="47"/>
  <c r="P700" i="47"/>
  <c r="O700" i="47"/>
  <c r="N700" i="47"/>
  <c r="L700" i="47" s="1"/>
  <c r="K700" i="47"/>
  <c r="J700" i="47"/>
  <c r="H700" i="47"/>
  <c r="G700" i="47"/>
  <c r="U699" i="47"/>
  <c r="T699" i="47"/>
  <c r="S699" i="47"/>
  <c r="R699" i="47"/>
  <c r="Q699" i="47"/>
  <c r="P699" i="47"/>
  <c r="O699" i="47"/>
  <c r="N699" i="47"/>
  <c r="L699" i="47" s="1"/>
  <c r="K699" i="47"/>
  <c r="J699" i="47"/>
  <c r="H699" i="47"/>
  <c r="G699" i="47"/>
  <c r="U698" i="47"/>
  <c r="T698" i="47"/>
  <c r="S698" i="47"/>
  <c r="R698" i="47"/>
  <c r="Q698" i="47"/>
  <c r="P698" i="47"/>
  <c r="O698" i="47"/>
  <c r="N698" i="47"/>
  <c r="L698" i="47" s="1"/>
  <c r="K698" i="47"/>
  <c r="J698" i="47"/>
  <c r="H698" i="47"/>
  <c r="G698" i="47"/>
  <c r="U697" i="47"/>
  <c r="T697" i="47"/>
  <c r="S697" i="47"/>
  <c r="R697" i="47"/>
  <c r="Q697" i="47"/>
  <c r="P697" i="47"/>
  <c r="O697" i="47"/>
  <c r="N697" i="47"/>
  <c r="L697" i="47" s="1"/>
  <c r="K697" i="47"/>
  <c r="J697" i="47"/>
  <c r="H697" i="47"/>
  <c r="G697" i="47"/>
  <c r="U696" i="47"/>
  <c r="T696" i="47"/>
  <c r="S696" i="47"/>
  <c r="R696" i="47"/>
  <c r="Q696" i="47"/>
  <c r="P696" i="47"/>
  <c r="O696" i="47"/>
  <c r="N696" i="47"/>
  <c r="L696" i="47"/>
  <c r="K696" i="47"/>
  <c r="J696" i="47"/>
  <c r="H696" i="47"/>
  <c r="G696" i="47"/>
  <c r="I696" i="47" s="1"/>
  <c r="U695" i="47"/>
  <c r="T695" i="47"/>
  <c r="S695" i="47"/>
  <c r="R695" i="47"/>
  <c r="Q695" i="47"/>
  <c r="P695" i="47"/>
  <c r="O695" i="47"/>
  <c r="N695" i="47"/>
  <c r="L695" i="47" s="1"/>
  <c r="K695" i="47"/>
  <c r="J695" i="47"/>
  <c r="H695" i="47"/>
  <c r="G695" i="47"/>
  <c r="U694" i="47"/>
  <c r="T694" i="47"/>
  <c r="S694" i="47"/>
  <c r="R694" i="47"/>
  <c r="Q694" i="47"/>
  <c r="P694" i="47"/>
  <c r="O694" i="47"/>
  <c r="N694" i="47"/>
  <c r="L694" i="47" s="1"/>
  <c r="K694" i="47"/>
  <c r="J694" i="47"/>
  <c r="H694" i="47"/>
  <c r="G694" i="47"/>
  <c r="U693" i="47"/>
  <c r="T693" i="47"/>
  <c r="S693" i="47"/>
  <c r="R693" i="47"/>
  <c r="Q693" i="47"/>
  <c r="P693" i="47"/>
  <c r="O693" i="47"/>
  <c r="N693" i="47"/>
  <c r="L693" i="47" s="1"/>
  <c r="K693" i="47"/>
  <c r="J693" i="47"/>
  <c r="H693" i="47"/>
  <c r="G693" i="47"/>
  <c r="U692" i="47"/>
  <c r="T692" i="47"/>
  <c r="S692" i="47"/>
  <c r="R692" i="47"/>
  <c r="Q692" i="47"/>
  <c r="P692" i="47"/>
  <c r="O692" i="47"/>
  <c r="N692" i="47"/>
  <c r="L692" i="47" s="1"/>
  <c r="K692" i="47"/>
  <c r="J692" i="47"/>
  <c r="H692" i="47"/>
  <c r="G692" i="47"/>
  <c r="U691" i="47"/>
  <c r="T691" i="47"/>
  <c r="S691" i="47"/>
  <c r="R691" i="47"/>
  <c r="Q691" i="47"/>
  <c r="P691" i="47"/>
  <c r="O691" i="47"/>
  <c r="N691" i="47"/>
  <c r="L691" i="47" s="1"/>
  <c r="K691" i="47"/>
  <c r="J691" i="47"/>
  <c r="H691" i="47"/>
  <c r="G691" i="47"/>
  <c r="U690" i="47"/>
  <c r="T690" i="47"/>
  <c r="S690" i="47"/>
  <c r="R690" i="47"/>
  <c r="Q690" i="47"/>
  <c r="P690" i="47"/>
  <c r="O690" i="47"/>
  <c r="N690" i="47"/>
  <c r="L690" i="47" s="1"/>
  <c r="K690" i="47"/>
  <c r="J690" i="47"/>
  <c r="H690" i="47"/>
  <c r="G690" i="47"/>
  <c r="U689" i="47"/>
  <c r="T689" i="47"/>
  <c r="S689" i="47"/>
  <c r="R689" i="47"/>
  <c r="Q689" i="47"/>
  <c r="P689" i="47"/>
  <c r="O689" i="47"/>
  <c r="N689" i="47"/>
  <c r="L689" i="47" s="1"/>
  <c r="K689" i="47"/>
  <c r="J689" i="47"/>
  <c r="H689" i="47"/>
  <c r="G689" i="47"/>
  <c r="I689" i="47" s="1"/>
  <c r="U688" i="47"/>
  <c r="T688" i="47"/>
  <c r="S688" i="47"/>
  <c r="R688" i="47"/>
  <c r="Q688" i="47"/>
  <c r="P688" i="47"/>
  <c r="O688" i="47"/>
  <c r="N688" i="47"/>
  <c r="L688" i="47" s="1"/>
  <c r="K688" i="47"/>
  <c r="J688" i="47"/>
  <c r="H688" i="47"/>
  <c r="G688" i="47"/>
  <c r="U687" i="47"/>
  <c r="T687" i="47"/>
  <c r="S687" i="47"/>
  <c r="R687" i="47"/>
  <c r="Q687" i="47"/>
  <c r="P687" i="47"/>
  <c r="O687" i="47"/>
  <c r="N687" i="47"/>
  <c r="L687" i="47" s="1"/>
  <c r="K687" i="47"/>
  <c r="J687" i="47"/>
  <c r="H687" i="47"/>
  <c r="G687" i="47"/>
  <c r="U686" i="47"/>
  <c r="T686" i="47"/>
  <c r="S686" i="47"/>
  <c r="R686" i="47"/>
  <c r="Q686" i="47"/>
  <c r="P686" i="47"/>
  <c r="O686" i="47"/>
  <c r="N686" i="47"/>
  <c r="L686" i="47"/>
  <c r="K686" i="47"/>
  <c r="J686" i="47"/>
  <c r="H686" i="47"/>
  <c r="G686" i="47"/>
  <c r="U685" i="47"/>
  <c r="T685" i="47"/>
  <c r="S685" i="47"/>
  <c r="R685" i="47"/>
  <c r="Q685" i="47"/>
  <c r="P685" i="47"/>
  <c r="O685" i="47"/>
  <c r="N685" i="47"/>
  <c r="L685" i="47" s="1"/>
  <c r="K685" i="47"/>
  <c r="J685" i="47"/>
  <c r="H685" i="47"/>
  <c r="G685" i="47"/>
  <c r="I685" i="47" s="1"/>
  <c r="U684" i="47"/>
  <c r="T684" i="47"/>
  <c r="S684" i="47"/>
  <c r="R684" i="47"/>
  <c r="Q684" i="47"/>
  <c r="P684" i="47"/>
  <c r="O684" i="47"/>
  <c r="N684" i="47"/>
  <c r="L684" i="47"/>
  <c r="K684" i="47"/>
  <c r="J684" i="47"/>
  <c r="H684" i="47"/>
  <c r="G684" i="47"/>
  <c r="I684" i="47" s="1"/>
  <c r="U683" i="47"/>
  <c r="T683" i="47"/>
  <c r="S683" i="47"/>
  <c r="R683" i="47"/>
  <c r="Q683" i="47"/>
  <c r="P683" i="47"/>
  <c r="O683" i="47"/>
  <c r="N683" i="47"/>
  <c r="L683" i="47" s="1"/>
  <c r="K683" i="47"/>
  <c r="J683" i="47"/>
  <c r="H683" i="47"/>
  <c r="G683" i="47"/>
  <c r="U682" i="47"/>
  <c r="T682" i="47"/>
  <c r="S682" i="47"/>
  <c r="R682" i="47"/>
  <c r="Q682" i="47"/>
  <c r="P682" i="47"/>
  <c r="O682" i="47"/>
  <c r="N682" i="47"/>
  <c r="L682" i="47" s="1"/>
  <c r="K682" i="47"/>
  <c r="J682" i="47"/>
  <c r="H682" i="47"/>
  <c r="G682" i="47"/>
  <c r="U681" i="47"/>
  <c r="T681" i="47"/>
  <c r="S681" i="47"/>
  <c r="R681" i="47"/>
  <c r="Q681" i="47"/>
  <c r="P681" i="47"/>
  <c r="O681" i="47"/>
  <c r="N681" i="47"/>
  <c r="L681" i="47" s="1"/>
  <c r="K681" i="47"/>
  <c r="J681" i="47"/>
  <c r="H681" i="47"/>
  <c r="G681" i="47"/>
  <c r="U680" i="47"/>
  <c r="T680" i="47"/>
  <c r="S680" i="47"/>
  <c r="R680" i="47"/>
  <c r="Q680" i="47"/>
  <c r="P680" i="47"/>
  <c r="O680" i="47"/>
  <c r="N680" i="47"/>
  <c r="L680" i="47" s="1"/>
  <c r="K680" i="47"/>
  <c r="J680" i="47"/>
  <c r="H680" i="47"/>
  <c r="G680" i="47"/>
  <c r="U679" i="47"/>
  <c r="T679" i="47"/>
  <c r="S679" i="47"/>
  <c r="R679" i="47"/>
  <c r="Q679" i="47"/>
  <c r="P679" i="47"/>
  <c r="O679" i="47"/>
  <c r="N679" i="47"/>
  <c r="L679" i="47"/>
  <c r="K679" i="47"/>
  <c r="J679" i="47"/>
  <c r="H679" i="47"/>
  <c r="G679" i="47"/>
  <c r="U678" i="47"/>
  <c r="T678" i="47"/>
  <c r="S678" i="47"/>
  <c r="R678" i="47"/>
  <c r="Q678" i="47"/>
  <c r="P678" i="47"/>
  <c r="O678" i="47"/>
  <c r="N678" i="47"/>
  <c r="L678" i="47" s="1"/>
  <c r="K678" i="47"/>
  <c r="J678" i="47"/>
  <c r="H678" i="47"/>
  <c r="G678" i="47"/>
  <c r="I678" i="47" s="1"/>
  <c r="U677" i="47"/>
  <c r="T677" i="47"/>
  <c r="S677" i="47"/>
  <c r="R677" i="47"/>
  <c r="Q677" i="47"/>
  <c r="P677" i="47"/>
  <c r="O677" i="47"/>
  <c r="N677" i="47"/>
  <c r="L677" i="47" s="1"/>
  <c r="K677" i="47"/>
  <c r="J677" i="47"/>
  <c r="H677" i="47"/>
  <c r="G677" i="47"/>
  <c r="U676" i="47"/>
  <c r="T676" i="47"/>
  <c r="S676" i="47"/>
  <c r="R676" i="47"/>
  <c r="Q676" i="47"/>
  <c r="P676" i="47"/>
  <c r="O676" i="47"/>
  <c r="N676" i="47"/>
  <c r="L676" i="47" s="1"/>
  <c r="K676" i="47"/>
  <c r="J676" i="47"/>
  <c r="H676" i="47"/>
  <c r="G676" i="47"/>
  <c r="U675" i="47"/>
  <c r="T675" i="47"/>
  <c r="S675" i="47"/>
  <c r="R675" i="47"/>
  <c r="Q675" i="47"/>
  <c r="P675" i="47"/>
  <c r="O675" i="47"/>
  <c r="N675" i="47"/>
  <c r="L675" i="47" s="1"/>
  <c r="K675" i="47"/>
  <c r="J675" i="47"/>
  <c r="H675" i="47"/>
  <c r="G675" i="47"/>
  <c r="U674" i="47"/>
  <c r="T674" i="47"/>
  <c r="S674" i="47"/>
  <c r="R674" i="47"/>
  <c r="Q674" i="47"/>
  <c r="P674" i="47"/>
  <c r="O674" i="47"/>
  <c r="N674" i="47"/>
  <c r="L674" i="47"/>
  <c r="K674" i="47"/>
  <c r="J674" i="47"/>
  <c r="H674" i="47"/>
  <c r="G674" i="47"/>
  <c r="U673" i="47"/>
  <c r="T673" i="47"/>
  <c r="S673" i="47"/>
  <c r="R673" i="47"/>
  <c r="Q673" i="47"/>
  <c r="P673" i="47"/>
  <c r="O673" i="47"/>
  <c r="N673" i="47"/>
  <c r="L673" i="47" s="1"/>
  <c r="K673" i="47"/>
  <c r="J673" i="47"/>
  <c r="H673" i="47"/>
  <c r="G673" i="47"/>
  <c r="U672" i="47"/>
  <c r="T672" i="47"/>
  <c r="S672" i="47"/>
  <c r="R672" i="47"/>
  <c r="Q672" i="47"/>
  <c r="P672" i="47"/>
  <c r="O672" i="47"/>
  <c r="N672" i="47"/>
  <c r="L672" i="47" s="1"/>
  <c r="K672" i="47"/>
  <c r="J672" i="47"/>
  <c r="H672" i="47"/>
  <c r="G672" i="47"/>
  <c r="U671" i="47"/>
  <c r="T671" i="47"/>
  <c r="S671" i="47"/>
  <c r="R671" i="47"/>
  <c r="Q671" i="47"/>
  <c r="P671" i="47"/>
  <c r="O671" i="47"/>
  <c r="N671" i="47"/>
  <c r="L671" i="47" s="1"/>
  <c r="K671" i="47"/>
  <c r="J671" i="47"/>
  <c r="H671" i="47"/>
  <c r="G671" i="47"/>
  <c r="I671" i="47" s="1"/>
  <c r="U670" i="47"/>
  <c r="T670" i="47"/>
  <c r="S670" i="47"/>
  <c r="R670" i="47"/>
  <c r="Q670" i="47"/>
  <c r="P670" i="47"/>
  <c r="O670" i="47"/>
  <c r="N670" i="47"/>
  <c r="L670" i="47" s="1"/>
  <c r="K670" i="47"/>
  <c r="J670" i="47"/>
  <c r="H670" i="47"/>
  <c r="G670" i="47"/>
  <c r="U669" i="47"/>
  <c r="T669" i="47"/>
  <c r="S669" i="47"/>
  <c r="R669" i="47"/>
  <c r="Q669" i="47"/>
  <c r="P669" i="47"/>
  <c r="O669" i="47"/>
  <c r="N669" i="47"/>
  <c r="L669" i="47" s="1"/>
  <c r="K669" i="47"/>
  <c r="J669" i="47"/>
  <c r="H669" i="47"/>
  <c r="G669" i="47"/>
  <c r="U668" i="47"/>
  <c r="T668" i="47"/>
  <c r="S668" i="47"/>
  <c r="R668" i="47"/>
  <c r="Q668" i="47"/>
  <c r="P668" i="47"/>
  <c r="O668" i="47"/>
  <c r="N668" i="47"/>
  <c r="L668" i="47"/>
  <c r="K668" i="47"/>
  <c r="J668" i="47"/>
  <c r="H668" i="47"/>
  <c r="G668" i="47"/>
  <c r="U667" i="47"/>
  <c r="T667" i="47"/>
  <c r="S667" i="47"/>
  <c r="R667" i="47"/>
  <c r="Q667" i="47"/>
  <c r="P667" i="47"/>
  <c r="O667" i="47"/>
  <c r="N667" i="47"/>
  <c r="L667" i="47" s="1"/>
  <c r="K667" i="47"/>
  <c r="J667" i="47"/>
  <c r="H667" i="47"/>
  <c r="G667" i="47"/>
  <c r="U666" i="47"/>
  <c r="T666" i="47"/>
  <c r="S666" i="47"/>
  <c r="R666" i="47"/>
  <c r="Q666" i="47"/>
  <c r="P666" i="47"/>
  <c r="O666" i="47"/>
  <c r="N666" i="47"/>
  <c r="L666" i="47" s="1"/>
  <c r="K666" i="47"/>
  <c r="J666" i="47"/>
  <c r="H666" i="47"/>
  <c r="G666" i="47"/>
  <c r="U665" i="47"/>
  <c r="T665" i="47"/>
  <c r="S665" i="47"/>
  <c r="R665" i="47"/>
  <c r="Q665" i="47"/>
  <c r="P665" i="47"/>
  <c r="O665" i="47"/>
  <c r="N665" i="47"/>
  <c r="L665" i="47"/>
  <c r="K665" i="47"/>
  <c r="J665" i="47"/>
  <c r="H665" i="47"/>
  <c r="G665" i="47"/>
  <c r="U664" i="47"/>
  <c r="T664" i="47"/>
  <c r="S664" i="47"/>
  <c r="R664" i="47"/>
  <c r="Q664" i="47"/>
  <c r="P664" i="47"/>
  <c r="O664" i="47"/>
  <c r="N664" i="47"/>
  <c r="L664" i="47" s="1"/>
  <c r="K664" i="47"/>
  <c r="J664" i="47"/>
  <c r="H664" i="47"/>
  <c r="G664" i="47"/>
  <c r="U663" i="47"/>
  <c r="T663" i="47"/>
  <c r="S663" i="47"/>
  <c r="R663" i="47"/>
  <c r="Q663" i="47"/>
  <c r="P663" i="47"/>
  <c r="O663" i="47"/>
  <c r="N663" i="47"/>
  <c r="L663" i="47" s="1"/>
  <c r="K663" i="47"/>
  <c r="J663" i="47"/>
  <c r="H663" i="47"/>
  <c r="G663" i="47"/>
  <c r="U662" i="47"/>
  <c r="T662" i="47"/>
  <c r="S662" i="47"/>
  <c r="R662" i="47"/>
  <c r="Q662" i="47"/>
  <c r="P662" i="47"/>
  <c r="O662" i="47"/>
  <c r="N662" i="47"/>
  <c r="L662" i="47" s="1"/>
  <c r="K662" i="47"/>
  <c r="J662" i="47"/>
  <c r="H662" i="47"/>
  <c r="G662" i="47"/>
  <c r="U661" i="47"/>
  <c r="T661" i="47"/>
  <c r="S661" i="47"/>
  <c r="R661" i="47"/>
  <c r="Q661" i="47"/>
  <c r="P661" i="47"/>
  <c r="O661" i="47"/>
  <c r="N661" i="47"/>
  <c r="L661" i="47" s="1"/>
  <c r="K661" i="47"/>
  <c r="J661" i="47"/>
  <c r="H661" i="47"/>
  <c r="G661" i="47"/>
  <c r="U660" i="47"/>
  <c r="T660" i="47"/>
  <c r="S660" i="47"/>
  <c r="R660" i="47"/>
  <c r="Q660" i="47"/>
  <c r="P660" i="47"/>
  <c r="O660" i="47"/>
  <c r="N660" i="47"/>
  <c r="L660" i="47" s="1"/>
  <c r="K660" i="47"/>
  <c r="J660" i="47"/>
  <c r="H660" i="47"/>
  <c r="G660" i="47"/>
  <c r="U659" i="47"/>
  <c r="T659" i="47"/>
  <c r="S659" i="47"/>
  <c r="R659" i="47"/>
  <c r="Q659" i="47"/>
  <c r="P659" i="47"/>
  <c r="O659" i="47"/>
  <c r="N659" i="47"/>
  <c r="L659" i="47" s="1"/>
  <c r="K659" i="47"/>
  <c r="J659" i="47"/>
  <c r="H659" i="47"/>
  <c r="G659" i="47"/>
  <c r="U658" i="47"/>
  <c r="T658" i="47"/>
  <c r="S658" i="47"/>
  <c r="R658" i="47"/>
  <c r="Q658" i="47"/>
  <c r="P658" i="47"/>
  <c r="O658" i="47"/>
  <c r="N658" i="47"/>
  <c r="L658" i="47" s="1"/>
  <c r="K658" i="47"/>
  <c r="J658" i="47"/>
  <c r="H658" i="47"/>
  <c r="G658" i="47"/>
  <c r="U657" i="47"/>
  <c r="T657" i="47"/>
  <c r="S657" i="47"/>
  <c r="R657" i="47"/>
  <c r="Q657" i="47"/>
  <c r="P657" i="47"/>
  <c r="O657" i="47"/>
  <c r="N657" i="47"/>
  <c r="L657" i="47"/>
  <c r="K657" i="47"/>
  <c r="J657" i="47"/>
  <c r="H657" i="47"/>
  <c r="G657" i="47"/>
  <c r="U656" i="47"/>
  <c r="T656" i="47"/>
  <c r="S656" i="47"/>
  <c r="R656" i="47"/>
  <c r="Q656" i="47"/>
  <c r="P656" i="47"/>
  <c r="O656" i="47"/>
  <c r="N656" i="47"/>
  <c r="L656" i="47" s="1"/>
  <c r="K656" i="47"/>
  <c r="J656" i="47"/>
  <c r="H656" i="47"/>
  <c r="G656" i="47"/>
  <c r="I656" i="47" s="1"/>
  <c r="U655" i="47"/>
  <c r="T655" i="47"/>
  <c r="S655" i="47"/>
  <c r="R655" i="47"/>
  <c r="Q655" i="47"/>
  <c r="P655" i="47"/>
  <c r="O655" i="47"/>
  <c r="N655" i="47"/>
  <c r="L655" i="47" s="1"/>
  <c r="K655" i="47"/>
  <c r="J655" i="47"/>
  <c r="H655" i="47"/>
  <c r="G655" i="47"/>
  <c r="I655" i="47" s="1"/>
  <c r="U654" i="47"/>
  <c r="T654" i="47"/>
  <c r="S654" i="47"/>
  <c r="R654" i="47"/>
  <c r="Q654" i="47"/>
  <c r="P654" i="47"/>
  <c r="O654" i="47"/>
  <c r="N654" i="47"/>
  <c r="L654" i="47" s="1"/>
  <c r="K654" i="47"/>
  <c r="J654" i="47"/>
  <c r="H654" i="47"/>
  <c r="G654" i="47"/>
  <c r="U653" i="47"/>
  <c r="T653" i="47"/>
  <c r="S653" i="47"/>
  <c r="R653" i="47"/>
  <c r="Q653" i="47"/>
  <c r="P653" i="47"/>
  <c r="O653" i="47"/>
  <c r="N653" i="47"/>
  <c r="L653" i="47" s="1"/>
  <c r="K653" i="47"/>
  <c r="J653" i="47"/>
  <c r="H653" i="47"/>
  <c r="G653" i="47"/>
  <c r="I653" i="47" s="1"/>
  <c r="U652" i="47"/>
  <c r="T652" i="47"/>
  <c r="S652" i="47"/>
  <c r="R652" i="47"/>
  <c r="Q652" i="47"/>
  <c r="P652" i="47"/>
  <c r="O652" i="47"/>
  <c r="N652" i="47"/>
  <c r="L652" i="47" s="1"/>
  <c r="K652" i="47"/>
  <c r="J652" i="47"/>
  <c r="H652" i="47"/>
  <c r="G652" i="47"/>
  <c r="U651" i="47"/>
  <c r="T651" i="47"/>
  <c r="S651" i="47"/>
  <c r="R651" i="47"/>
  <c r="Q651" i="47"/>
  <c r="P651" i="47"/>
  <c r="O651" i="47"/>
  <c r="N651" i="47"/>
  <c r="L651" i="47" s="1"/>
  <c r="K651" i="47"/>
  <c r="J651" i="47"/>
  <c r="H651" i="47"/>
  <c r="G651" i="47"/>
  <c r="U650" i="47"/>
  <c r="T650" i="47"/>
  <c r="S650" i="47"/>
  <c r="R650" i="47"/>
  <c r="Q650" i="47"/>
  <c r="P650" i="47"/>
  <c r="O650" i="47"/>
  <c r="N650" i="47"/>
  <c r="L650" i="47" s="1"/>
  <c r="K650" i="47"/>
  <c r="J650" i="47"/>
  <c r="H650" i="47"/>
  <c r="I650" i="47" s="1"/>
  <c r="G650" i="47"/>
  <c r="U649" i="47"/>
  <c r="T649" i="47"/>
  <c r="S649" i="47"/>
  <c r="R649" i="47"/>
  <c r="Q649" i="47"/>
  <c r="P649" i="47"/>
  <c r="O649" i="47"/>
  <c r="N649" i="47"/>
  <c r="L649" i="47" s="1"/>
  <c r="K649" i="47"/>
  <c r="J649" i="47"/>
  <c r="H649" i="47"/>
  <c r="G649" i="47"/>
  <c r="U648" i="47"/>
  <c r="T648" i="47"/>
  <c r="S648" i="47"/>
  <c r="R648" i="47"/>
  <c r="Q648" i="47"/>
  <c r="P648" i="47"/>
  <c r="O648" i="47"/>
  <c r="N648" i="47"/>
  <c r="L648" i="47" s="1"/>
  <c r="K648" i="47"/>
  <c r="J648" i="47"/>
  <c r="H648" i="47"/>
  <c r="G648" i="47"/>
  <c r="U647" i="47"/>
  <c r="T647" i="47"/>
  <c r="S647" i="47"/>
  <c r="R647" i="47"/>
  <c r="Q647" i="47"/>
  <c r="P647" i="47"/>
  <c r="O647" i="47"/>
  <c r="N647" i="47"/>
  <c r="L647" i="47" s="1"/>
  <c r="K647" i="47"/>
  <c r="J647" i="47"/>
  <c r="H647" i="47"/>
  <c r="G647" i="47"/>
  <c r="U646" i="47"/>
  <c r="T646" i="47"/>
  <c r="S646" i="47"/>
  <c r="R646" i="47"/>
  <c r="Q646" i="47"/>
  <c r="P646" i="47"/>
  <c r="O646" i="47"/>
  <c r="N646" i="47"/>
  <c r="L646" i="47" s="1"/>
  <c r="K646" i="47"/>
  <c r="J646" i="47"/>
  <c r="H646" i="47"/>
  <c r="G646" i="47"/>
  <c r="U645" i="47"/>
  <c r="T645" i="47"/>
  <c r="S645" i="47"/>
  <c r="R645" i="47"/>
  <c r="Q645" i="47"/>
  <c r="P645" i="47"/>
  <c r="O645" i="47"/>
  <c r="N645" i="47"/>
  <c r="L645" i="47" s="1"/>
  <c r="K645" i="47"/>
  <c r="J645" i="47"/>
  <c r="H645" i="47"/>
  <c r="G645" i="47"/>
  <c r="I645" i="47" s="1"/>
  <c r="U644" i="47"/>
  <c r="T644" i="47"/>
  <c r="S644" i="47"/>
  <c r="R644" i="47"/>
  <c r="Q644" i="47"/>
  <c r="P644" i="47"/>
  <c r="O644" i="47"/>
  <c r="N644" i="47"/>
  <c r="L644" i="47" s="1"/>
  <c r="K644" i="47"/>
  <c r="J644" i="47"/>
  <c r="H644" i="47"/>
  <c r="G644" i="47"/>
  <c r="U643" i="47"/>
  <c r="T643" i="47"/>
  <c r="S643" i="47"/>
  <c r="R643" i="47"/>
  <c r="Q643" i="47"/>
  <c r="P643" i="47"/>
  <c r="O643" i="47"/>
  <c r="N643" i="47"/>
  <c r="L643" i="47" s="1"/>
  <c r="K643" i="47"/>
  <c r="J643" i="47"/>
  <c r="H643" i="47"/>
  <c r="G643" i="47"/>
  <c r="I643" i="47" s="1"/>
  <c r="U642" i="47"/>
  <c r="T642" i="47"/>
  <c r="S642" i="47"/>
  <c r="R642" i="47"/>
  <c r="Q642" i="47"/>
  <c r="P642" i="47"/>
  <c r="O642" i="47"/>
  <c r="N642" i="47"/>
  <c r="L642" i="47" s="1"/>
  <c r="K642" i="47"/>
  <c r="J642" i="47"/>
  <c r="H642" i="47"/>
  <c r="G642" i="47"/>
  <c r="U641" i="47"/>
  <c r="T641" i="47"/>
  <c r="S641" i="47"/>
  <c r="R641" i="47"/>
  <c r="Q641" i="47"/>
  <c r="P641" i="47"/>
  <c r="O641" i="47"/>
  <c r="N641" i="47"/>
  <c r="L641" i="47"/>
  <c r="K641" i="47"/>
  <c r="J641" i="47"/>
  <c r="H641" i="47"/>
  <c r="G641" i="47"/>
  <c r="U640" i="47"/>
  <c r="T640" i="47"/>
  <c r="S640" i="47"/>
  <c r="R640" i="47"/>
  <c r="Q640" i="47"/>
  <c r="P640" i="47"/>
  <c r="O640" i="47"/>
  <c r="N640" i="47"/>
  <c r="L640" i="47" s="1"/>
  <c r="K640" i="47"/>
  <c r="J640" i="47"/>
  <c r="H640" i="47"/>
  <c r="G640" i="47"/>
  <c r="U639" i="47"/>
  <c r="T639" i="47"/>
  <c r="S639" i="47"/>
  <c r="R639" i="47"/>
  <c r="Q639" i="47"/>
  <c r="P639" i="47"/>
  <c r="O639" i="47"/>
  <c r="N639" i="47"/>
  <c r="L639" i="47" s="1"/>
  <c r="K639" i="47"/>
  <c r="J639" i="47"/>
  <c r="H639" i="47"/>
  <c r="G639" i="47"/>
  <c r="P638" i="47"/>
  <c r="K638" i="47"/>
  <c r="J638" i="47"/>
  <c r="O638" i="47"/>
  <c r="N638" i="47"/>
  <c r="L638" i="47" s="1"/>
  <c r="H638" i="47"/>
  <c r="G638" i="47"/>
  <c r="I638" i="47"/>
  <c r="H637" i="47"/>
  <c r="G637" i="47"/>
  <c r="H636" i="47"/>
  <c r="G636" i="47"/>
  <c r="H635" i="47"/>
  <c r="G635" i="47"/>
  <c r="H634" i="47"/>
  <c r="G634" i="47"/>
  <c r="H633" i="47"/>
  <c r="G633" i="47"/>
  <c r="P632" i="47"/>
  <c r="H632" i="47"/>
  <c r="G632" i="47"/>
  <c r="H631" i="47"/>
  <c r="G631" i="47"/>
  <c r="I631" i="47"/>
  <c r="H630" i="47"/>
  <c r="G630" i="47"/>
  <c r="H629" i="47"/>
  <c r="G629" i="47"/>
  <c r="H628" i="47"/>
  <c r="G628" i="47"/>
  <c r="S627" i="47"/>
  <c r="H627" i="47"/>
  <c r="G627" i="47"/>
  <c r="H626" i="47"/>
  <c r="G626" i="47"/>
  <c r="H625" i="47"/>
  <c r="G625" i="47"/>
  <c r="H624" i="47"/>
  <c r="G624" i="47"/>
  <c r="S623" i="47"/>
  <c r="H623" i="47"/>
  <c r="G623" i="47"/>
  <c r="S622" i="47"/>
  <c r="H622" i="47"/>
  <c r="G622" i="47"/>
  <c r="H621" i="47"/>
  <c r="G621" i="47"/>
  <c r="H620" i="47"/>
  <c r="G620" i="47"/>
  <c r="I620" i="47" s="1"/>
  <c r="P620" i="47"/>
  <c r="H619" i="47"/>
  <c r="G619" i="47"/>
  <c r="H618" i="47"/>
  <c r="G618" i="47"/>
  <c r="H617" i="47"/>
  <c r="P617" i="47"/>
  <c r="G617" i="47"/>
  <c r="I617" i="47" s="1"/>
  <c r="H616" i="47"/>
  <c r="G616" i="47"/>
  <c r="J616" i="47"/>
  <c r="J615" i="47"/>
  <c r="H615" i="47"/>
  <c r="G615" i="47"/>
  <c r="P614" i="47"/>
  <c r="H614" i="47"/>
  <c r="G614" i="47"/>
  <c r="R614" i="47"/>
  <c r="H613" i="47"/>
  <c r="G613" i="47"/>
  <c r="H612" i="47"/>
  <c r="J612" i="47"/>
  <c r="G612" i="47"/>
  <c r="I612" i="47" s="1"/>
  <c r="H611" i="47"/>
  <c r="K611" i="47"/>
  <c r="G611" i="47"/>
  <c r="H610" i="47"/>
  <c r="G610" i="47"/>
  <c r="S609" i="47"/>
  <c r="H609" i="47"/>
  <c r="G609" i="47"/>
  <c r="I609" i="47" s="1"/>
  <c r="J608" i="47"/>
  <c r="H608" i="47"/>
  <c r="G608" i="47"/>
  <c r="H607" i="47"/>
  <c r="G607" i="47"/>
  <c r="H606" i="47"/>
  <c r="G606" i="47"/>
  <c r="H605" i="47"/>
  <c r="G605" i="47"/>
  <c r="I605" i="47" s="1"/>
  <c r="H604" i="47"/>
  <c r="G604" i="47"/>
  <c r="H603" i="47"/>
  <c r="G603" i="47"/>
  <c r="S602" i="47"/>
  <c r="R602" i="47"/>
  <c r="P602" i="47"/>
  <c r="O602" i="47"/>
  <c r="Q602" i="47"/>
  <c r="T602" i="47"/>
  <c r="U602" i="47"/>
  <c r="N602" i="47"/>
  <c r="L602" i="47" s="1"/>
  <c r="K602" i="47"/>
  <c r="J602" i="47"/>
  <c r="H602" i="47"/>
  <c r="G602" i="47"/>
  <c r="P601" i="47"/>
  <c r="H601" i="47"/>
  <c r="G601" i="47"/>
  <c r="I601" i="47" s="1"/>
  <c r="H600" i="47"/>
  <c r="G600" i="47"/>
  <c r="H599" i="47"/>
  <c r="G599" i="47"/>
  <c r="H598" i="47"/>
  <c r="G598" i="47"/>
  <c r="H597" i="47"/>
  <c r="G597" i="47"/>
  <c r="H596" i="47"/>
  <c r="G596" i="47"/>
  <c r="H595" i="47"/>
  <c r="G595" i="47"/>
  <c r="K594" i="47"/>
  <c r="H594" i="47"/>
  <c r="G594" i="47"/>
  <c r="I594" i="47" s="1"/>
  <c r="H593" i="47"/>
  <c r="G593" i="47"/>
  <c r="H592" i="47"/>
  <c r="G592" i="47"/>
  <c r="H591" i="47"/>
  <c r="G591" i="47"/>
  <c r="P590" i="47"/>
  <c r="H590" i="47"/>
  <c r="G590" i="47"/>
  <c r="I590" i="47" s="1"/>
  <c r="J590" i="47"/>
  <c r="H589" i="47"/>
  <c r="G589" i="47"/>
  <c r="H588" i="47"/>
  <c r="G588" i="47"/>
  <c r="H587" i="47"/>
  <c r="G587" i="47"/>
  <c r="H586" i="47"/>
  <c r="G586" i="47"/>
  <c r="H585" i="47"/>
  <c r="G585" i="47"/>
  <c r="I585" i="47" s="1"/>
  <c r="R584" i="47"/>
  <c r="K584" i="47"/>
  <c r="H584" i="47"/>
  <c r="G584" i="47"/>
  <c r="J583" i="47"/>
  <c r="H583" i="47"/>
  <c r="G583" i="47"/>
  <c r="H582" i="47"/>
  <c r="G582" i="47"/>
  <c r="I582" i="47" s="1"/>
  <c r="S581" i="47"/>
  <c r="H581" i="47"/>
  <c r="G581" i="47"/>
  <c r="H580" i="47"/>
  <c r="G580" i="47"/>
  <c r="H579" i="47"/>
  <c r="G579" i="47"/>
  <c r="I579" i="47" s="1"/>
  <c r="S579" i="47"/>
  <c r="P578" i="47"/>
  <c r="H578" i="47"/>
  <c r="G578" i="47"/>
  <c r="H577" i="47"/>
  <c r="P577" i="47"/>
  <c r="G577" i="47"/>
  <c r="H576" i="47"/>
  <c r="G576" i="47"/>
  <c r="I576" i="47" s="1"/>
  <c r="H575" i="47"/>
  <c r="G575" i="47"/>
  <c r="H574" i="47"/>
  <c r="G574" i="47"/>
  <c r="R573" i="47"/>
  <c r="P573" i="47"/>
  <c r="H573" i="47"/>
  <c r="G573" i="47"/>
  <c r="H572" i="47"/>
  <c r="G572" i="47"/>
  <c r="H571" i="47"/>
  <c r="G571" i="47"/>
  <c r="K570" i="47"/>
  <c r="J570" i="47"/>
  <c r="H570" i="47"/>
  <c r="G570" i="47"/>
  <c r="S570" i="47"/>
  <c r="H569" i="47"/>
  <c r="G569" i="47"/>
  <c r="H568" i="47"/>
  <c r="G568" i="47"/>
  <c r="H567" i="47"/>
  <c r="G567" i="47"/>
  <c r="H566" i="47"/>
  <c r="G566" i="47"/>
  <c r="J566" i="47"/>
  <c r="S565" i="47"/>
  <c r="R565" i="47"/>
  <c r="H565" i="47"/>
  <c r="G565" i="47"/>
  <c r="H564" i="47"/>
  <c r="G564" i="47"/>
  <c r="S563" i="47"/>
  <c r="P563" i="47"/>
  <c r="H563" i="47"/>
  <c r="G563" i="47"/>
  <c r="I563" i="47" s="1"/>
  <c r="R563" i="47"/>
  <c r="H562" i="47"/>
  <c r="G562" i="47"/>
  <c r="H561" i="47"/>
  <c r="G561" i="47"/>
  <c r="H560" i="47"/>
  <c r="G560" i="47"/>
  <c r="S559" i="47"/>
  <c r="H559" i="47"/>
  <c r="G559" i="47"/>
  <c r="I559" i="47" s="1"/>
  <c r="S558" i="47"/>
  <c r="R558" i="47"/>
  <c r="J558" i="47"/>
  <c r="H558" i="47"/>
  <c r="G558" i="47"/>
  <c r="H557" i="47"/>
  <c r="G557" i="47"/>
  <c r="H556" i="47"/>
  <c r="G556" i="47"/>
  <c r="K556" i="47"/>
  <c r="H555" i="47"/>
  <c r="G555" i="47"/>
  <c r="S554" i="47"/>
  <c r="R554" i="47"/>
  <c r="H554" i="47"/>
  <c r="G554" i="47"/>
  <c r="I554" i="47" s="1"/>
  <c r="H553" i="47"/>
  <c r="G553" i="47"/>
  <c r="I553" i="47" s="1"/>
  <c r="P553" i="47"/>
  <c r="H552" i="47"/>
  <c r="P552" i="47"/>
  <c r="G552" i="47"/>
  <c r="H551" i="47"/>
  <c r="G551" i="47"/>
  <c r="H550" i="47"/>
  <c r="G550" i="47"/>
  <c r="H549" i="47"/>
  <c r="G549" i="47"/>
  <c r="I549" i="47" s="1"/>
  <c r="H548" i="47"/>
  <c r="G548" i="47"/>
  <c r="H547" i="47"/>
  <c r="G547" i="47"/>
  <c r="I547" i="47" s="1"/>
  <c r="P547" i="47"/>
  <c r="S546" i="47"/>
  <c r="P546" i="47"/>
  <c r="R546" i="47"/>
  <c r="H546" i="47"/>
  <c r="I546" i="47" s="1"/>
  <c r="G546" i="47"/>
  <c r="H545" i="47"/>
  <c r="G545" i="47"/>
  <c r="H544" i="47"/>
  <c r="K544" i="47"/>
  <c r="G544" i="47"/>
  <c r="S543" i="47"/>
  <c r="R543" i="47"/>
  <c r="K543" i="47"/>
  <c r="P543" i="47"/>
  <c r="H543" i="47"/>
  <c r="G543" i="47"/>
  <c r="H542" i="47"/>
  <c r="G542" i="47"/>
  <c r="H541" i="47"/>
  <c r="G541" i="47"/>
  <c r="R541" i="47"/>
  <c r="H540" i="47"/>
  <c r="G540" i="47"/>
  <c r="J540" i="47"/>
  <c r="H539" i="47"/>
  <c r="G539" i="47"/>
  <c r="K539" i="47"/>
  <c r="H538" i="47"/>
  <c r="G538" i="47"/>
  <c r="K537" i="47"/>
  <c r="H537" i="47"/>
  <c r="G537" i="47"/>
  <c r="H536" i="47"/>
  <c r="G536" i="47"/>
  <c r="H535" i="47"/>
  <c r="G535" i="47"/>
  <c r="H534" i="47"/>
  <c r="G534" i="47"/>
  <c r="I534" i="47" s="1"/>
  <c r="H533" i="47"/>
  <c r="G533" i="47"/>
  <c r="H532" i="47"/>
  <c r="G532" i="47"/>
  <c r="H531" i="47"/>
  <c r="G531" i="47"/>
  <c r="P531" i="47"/>
  <c r="P530" i="47"/>
  <c r="H530" i="47"/>
  <c r="G530" i="47"/>
  <c r="H529" i="47"/>
  <c r="G529" i="47"/>
  <c r="H528" i="47"/>
  <c r="G528" i="47"/>
  <c r="S528" i="47"/>
  <c r="P527" i="47"/>
  <c r="J527" i="47"/>
  <c r="H527" i="47"/>
  <c r="G527" i="47"/>
  <c r="H526" i="47"/>
  <c r="I526" i="47"/>
  <c r="G526" i="47"/>
  <c r="R525" i="47"/>
  <c r="K525" i="47"/>
  <c r="H525" i="47"/>
  <c r="I525" i="47" s="1"/>
  <c r="G525" i="47"/>
  <c r="H524" i="47"/>
  <c r="G524" i="47"/>
  <c r="I524" i="47" s="1"/>
  <c r="H523" i="47"/>
  <c r="I523" i="47" s="1"/>
  <c r="G523" i="47"/>
  <c r="S522" i="47"/>
  <c r="R522" i="47"/>
  <c r="J522" i="47"/>
  <c r="H522" i="47"/>
  <c r="G522" i="47"/>
  <c r="H521" i="47"/>
  <c r="I521" i="47" s="1"/>
  <c r="G521" i="47"/>
  <c r="R521" i="47"/>
  <c r="H520" i="47"/>
  <c r="G520" i="47"/>
  <c r="H519" i="47"/>
  <c r="G519" i="47"/>
  <c r="H518" i="47"/>
  <c r="G518" i="47"/>
  <c r="H517" i="47"/>
  <c r="G517" i="47"/>
  <c r="I517" i="47" s="1"/>
  <c r="R516" i="47"/>
  <c r="P516" i="47"/>
  <c r="K516" i="47"/>
  <c r="H516" i="47"/>
  <c r="G516" i="47"/>
  <c r="I516" i="47" s="1"/>
  <c r="J515" i="47"/>
  <c r="H515" i="47"/>
  <c r="G515" i="47"/>
  <c r="H514" i="47"/>
  <c r="G514" i="47"/>
  <c r="S513" i="47"/>
  <c r="R513" i="47"/>
  <c r="J513" i="47"/>
  <c r="H513" i="47"/>
  <c r="G513" i="47"/>
  <c r="I513" i="47" s="1"/>
  <c r="H512" i="47"/>
  <c r="G512" i="47"/>
  <c r="H511" i="47"/>
  <c r="G511" i="47"/>
  <c r="H510" i="47"/>
  <c r="G510" i="47"/>
  <c r="H509" i="47"/>
  <c r="G509" i="47"/>
  <c r="I509" i="47" s="1"/>
  <c r="R509" i="47"/>
  <c r="H508" i="47"/>
  <c r="G508" i="47"/>
  <c r="H507" i="47"/>
  <c r="G507" i="47"/>
  <c r="H506" i="47"/>
  <c r="G506" i="47"/>
  <c r="I506" i="47" s="1"/>
  <c r="H505" i="47"/>
  <c r="G505" i="47"/>
  <c r="H504" i="47"/>
  <c r="G504" i="47"/>
  <c r="S504" i="47"/>
  <c r="H503" i="47"/>
  <c r="G503" i="47"/>
  <c r="H502" i="47"/>
  <c r="G502" i="47"/>
  <c r="H501" i="47"/>
  <c r="G501" i="47"/>
  <c r="H500" i="47"/>
  <c r="G500" i="47"/>
  <c r="S499" i="47"/>
  <c r="R499" i="47"/>
  <c r="H499" i="47"/>
  <c r="G499" i="47"/>
  <c r="H498" i="47"/>
  <c r="G498" i="47"/>
  <c r="S498" i="47"/>
  <c r="S497" i="47"/>
  <c r="R497" i="47"/>
  <c r="P497" i="47"/>
  <c r="K497" i="47"/>
  <c r="J497" i="47"/>
  <c r="O497" i="47"/>
  <c r="N497" i="47"/>
  <c r="L497" i="47" s="1"/>
  <c r="H497" i="47"/>
  <c r="G497" i="47"/>
  <c r="K496" i="47"/>
  <c r="H496" i="47"/>
  <c r="G496" i="47"/>
  <c r="I496" i="47"/>
  <c r="H495" i="47"/>
  <c r="G495" i="47"/>
  <c r="K495" i="47"/>
  <c r="R494" i="47"/>
  <c r="H494" i="47"/>
  <c r="G494" i="47"/>
  <c r="H493" i="47"/>
  <c r="I493" i="47" s="1"/>
  <c r="G493" i="47"/>
  <c r="P493" i="47"/>
  <c r="H492" i="47"/>
  <c r="G492" i="47"/>
  <c r="H491" i="47"/>
  <c r="G491" i="47"/>
  <c r="H490" i="47"/>
  <c r="G490" i="47"/>
  <c r="H489" i="47"/>
  <c r="G489" i="47"/>
  <c r="H488" i="47"/>
  <c r="G488" i="47"/>
  <c r="I488" i="47" s="1"/>
  <c r="J487" i="47"/>
  <c r="H487" i="47"/>
  <c r="G487" i="47"/>
  <c r="H486" i="47"/>
  <c r="G486" i="47"/>
  <c r="H485" i="47"/>
  <c r="P485" i="47"/>
  <c r="G485" i="47"/>
  <c r="P484" i="47"/>
  <c r="K484" i="47"/>
  <c r="H484" i="47"/>
  <c r="G484" i="47"/>
  <c r="H483" i="47"/>
  <c r="G483" i="47"/>
  <c r="S483" i="47"/>
  <c r="S482" i="47"/>
  <c r="H482" i="47"/>
  <c r="G482" i="47"/>
  <c r="H481" i="47"/>
  <c r="G481" i="47"/>
  <c r="H480" i="47"/>
  <c r="G480" i="47"/>
  <c r="H479" i="47"/>
  <c r="G479" i="47"/>
  <c r="P478" i="47"/>
  <c r="H478" i="47"/>
  <c r="G478" i="47"/>
  <c r="H477" i="47"/>
  <c r="G477" i="47"/>
  <c r="H476" i="47"/>
  <c r="G476" i="47"/>
  <c r="H475" i="47"/>
  <c r="G475" i="47"/>
  <c r="H474" i="47"/>
  <c r="G474" i="47"/>
  <c r="H473" i="47"/>
  <c r="G473" i="47"/>
  <c r="R472" i="47"/>
  <c r="P472" i="47"/>
  <c r="J472" i="47"/>
  <c r="H472" i="47"/>
  <c r="G472" i="47"/>
  <c r="I472" i="47" s="1"/>
  <c r="S471" i="47"/>
  <c r="R471" i="47"/>
  <c r="P471" i="47"/>
  <c r="H471" i="47"/>
  <c r="G471" i="47"/>
  <c r="I471" i="47" s="1"/>
  <c r="H470" i="47"/>
  <c r="G470" i="47"/>
  <c r="H469" i="47"/>
  <c r="G469" i="47"/>
  <c r="I469" i="47" s="1"/>
  <c r="S468" i="47"/>
  <c r="R468" i="47"/>
  <c r="H468" i="47"/>
  <c r="G468" i="47"/>
  <c r="H467" i="47"/>
  <c r="G467" i="47"/>
  <c r="U466" i="47"/>
  <c r="T466" i="47"/>
  <c r="S466" i="47"/>
  <c r="R466" i="47"/>
  <c r="Q466" i="47"/>
  <c r="P466" i="47"/>
  <c r="O466" i="47"/>
  <c r="N466" i="47"/>
  <c r="L466" i="47" s="1"/>
  <c r="K466" i="47"/>
  <c r="J466" i="47"/>
  <c r="H466" i="47"/>
  <c r="G466" i="47"/>
  <c r="S465" i="47"/>
  <c r="R465" i="47"/>
  <c r="P465" i="47"/>
  <c r="H465" i="47"/>
  <c r="G465" i="47"/>
  <c r="I465" i="47" s="1"/>
  <c r="K465" i="47"/>
  <c r="H464" i="47"/>
  <c r="G464" i="47"/>
  <c r="H463" i="47"/>
  <c r="G463" i="47"/>
  <c r="I463" i="47" s="1"/>
  <c r="R463" i="47"/>
  <c r="J462" i="47"/>
  <c r="H462" i="47"/>
  <c r="G462" i="47"/>
  <c r="I462" i="47" s="1"/>
  <c r="R461" i="47"/>
  <c r="P461" i="47"/>
  <c r="H461" i="47"/>
  <c r="G461" i="47"/>
  <c r="I461" i="47" s="1"/>
  <c r="H460" i="47"/>
  <c r="G460" i="47"/>
  <c r="H459" i="47"/>
  <c r="G459" i="47"/>
  <c r="S459" i="47"/>
  <c r="H458" i="47"/>
  <c r="G458" i="47"/>
  <c r="I458" i="47" s="1"/>
  <c r="K457" i="47"/>
  <c r="H457" i="47"/>
  <c r="G457" i="47"/>
  <c r="H456" i="47"/>
  <c r="G456" i="47"/>
  <c r="H455" i="47"/>
  <c r="G455" i="47"/>
  <c r="H454" i="47"/>
  <c r="G454" i="47"/>
  <c r="K453" i="47"/>
  <c r="H453" i="47"/>
  <c r="G453" i="47"/>
  <c r="H452" i="47"/>
  <c r="G452" i="47"/>
  <c r="H451" i="47"/>
  <c r="G451" i="47"/>
  <c r="I451" i="47" s="1"/>
  <c r="P451" i="47"/>
  <c r="H450" i="47"/>
  <c r="G450" i="47"/>
  <c r="H449" i="47"/>
  <c r="G449" i="47"/>
  <c r="P449" i="47"/>
  <c r="H448" i="47"/>
  <c r="G448" i="47"/>
  <c r="I448" i="47" s="1"/>
  <c r="H447" i="47"/>
  <c r="G447" i="47"/>
  <c r="H446" i="47"/>
  <c r="G446" i="47"/>
  <c r="I446" i="47"/>
  <c r="P445" i="47"/>
  <c r="H445" i="47"/>
  <c r="G445" i="47"/>
  <c r="I445" i="47"/>
  <c r="H444" i="47"/>
  <c r="G444" i="47"/>
  <c r="I444" i="47" s="1"/>
  <c r="H443" i="47"/>
  <c r="G443" i="47"/>
  <c r="I443" i="47" s="1"/>
  <c r="R443" i="47"/>
  <c r="J442" i="47"/>
  <c r="H442" i="47"/>
  <c r="G442" i="47"/>
  <c r="I442" i="47" s="1"/>
  <c r="S442" i="47"/>
  <c r="H441" i="47"/>
  <c r="J441" i="47"/>
  <c r="G441" i="47"/>
  <c r="P440" i="47"/>
  <c r="H440" i="47"/>
  <c r="G440" i="47"/>
  <c r="H439" i="47"/>
  <c r="G439" i="47"/>
  <c r="K439" i="47"/>
  <c r="H438" i="47"/>
  <c r="G438" i="47"/>
  <c r="I438" i="47" s="1"/>
  <c r="H437" i="47"/>
  <c r="G437" i="47"/>
  <c r="H436" i="47"/>
  <c r="G436" i="47"/>
  <c r="I436" i="47" s="1"/>
  <c r="H435" i="47"/>
  <c r="G435" i="47"/>
  <c r="H434" i="47"/>
  <c r="G434" i="47"/>
  <c r="H433" i="47"/>
  <c r="G433" i="47"/>
  <c r="H432" i="47"/>
  <c r="G432" i="47"/>
  <c r="I432" i="47" s="1"/>
  <c r="K432" i="47"/>
  <c r="H431" i="47"/>
  <c r="G431" i="47"/>
  <c r="H430" i="47"/>
  <c r="G430" i="47"/>
  <c r="H429" i="47"/>
  <c r="G429" i="47"/>
  <c r="I429" i="47" s="1"/>
  <c r="H428" i="47"/>
  <c r="G428" i="47"/>
  <c r="P428" i="47"/>
  <c r="H427" i="47"/>
  <c r="G427" i="47"/>
  <c r="K427" i="47"/>
  <c r="S426" i="47"/>
  <c r="R426" i="47"/>
  <c r="K426" i="47"/>
  <c r="J426" i="47"/>
  <c r="P426" i="47"/>
  <c r="H426" i="47"/>
  <c r="G426" i="47"/>
  <c r="I426" i="47" s="1"/>
  <c r="H425" i="47"/>
  <c r="G425" i="47"/>
  <c r="H424" i="47"/>
  <c r="G424" i="47"/>
  <c r="H423" i="47"/>
  <c r="G423" i="47"/>
  <c r="H422" i="47"/>
  <c r="G422" i="47"/>
  <c r="H421" i="47"/>
  <c r="G421" i="47"/>
  <c r="I421" i="47" s="1"/>
  <c r="P420" i="47"/>
  <c r="H420" i="47"/>
  <c r="G420" i="47"/>
  <c r="H419" i="47"/>
  <c r="G419" i="47"/>
  <c r="R418" i="47"/>
  <c r="H418" i="47"/>
  <c r="G418" i="47"/>
  <c r="S418" i="47"/>
  <c r="H417" i="47"/>
  <c r="G417" i="47"/>
  <c r="I417" i="47" s="1"/>
  <c r="J417" i="47"/>
  <c r="H416" i="47"/>
  <c r="G416" i="47"/>
  <c r="H415" i="47"/>
  <c r="G415" i="47"/>
  <c r="I415" i="47"/>
  <c r="P415" i="47"/>
  <c r="H414" i="47"/>
  <c r="G414" i="47"/>
  <c r="I414" i="47"/>
  <c r="H413" i="47"/>
  <c r="I413" i="47" s="1"/>
  <c r="G413" i="47"/>
  <c r="K413" i="47"/>
  <c r="H412" i="47"/>
  <c r="I412" i="47" s="1"/>
  <c r="G412" i="47"/>
  <c r="H411" i="47"/>
  <c r="G411" i="47"/>
  <c r="R411" i="47"/>
  <c r="H410" i="47"/>
  <c r="G410" i="47"/>
  <c r="P410" i="47"/>
  <c r="R409" i="47"/>
  <c r="P409" i="47"/>
  <c r="H409" i="47"/>
  <c r="G409" i="47"/>
  <c r="I409" i="47"/>
  <c r="H408" i="47"/>
  <c r="G408" i="47"/>
  <c r="H407" i="47"/>
  <c r="G407" i="47"/>
  <c r="J407" i="47"/>
  <c r="H406" i="47"/>
  <c r="G406" i="47"/>
  <c r="P406" i="47"/>
  <c r="H405" i="47"/>
  <c r="R405" i="47"/>
  <c r="G405" i="47"/>
  <c r="R404" i="47"/>
  <c r="P404" i="47"/>
  <c r="H404" i="47"/>
  <c r="G404" i="47"/>
  <c r="I404" i="47"/>
  <c r="K404" i="47"/>
  <c r="H403" i="47"/>
  <c r="G403" i="47"/>
  <c r="H402" i="47"/>
  <c r="G402" i="47"/>
  <c r="H401" i="47"/>
  <c r="G401" i="47"/>
  <c r="K401" i="47"/>
  <c r="H400" i="47"/>
  <c r="I400" i="47" s="1"/>
  <c r="G400" i="47"/>
  <c r="H399" i="47"/>
  <c r="G399" i="47"/>
  <c r="I399" i="47" s="1"/>
  <c r="K399" i="47"/>
  <c r="H398" i="47"/>
  <c r="G398" i="47"/>
  <c r="H397" i="47"/>
  <c r="G397" i="47"/>
  <c r="P397" i="47"/>
  <c r="J396" i="47"/>
  <c r="H396" i="47"/>
  <c r="G396" i="47"/>
  <c r="H395" i="47"/>
  <c r="G395" i="47"/>
  <c r="I395" i="47"/>
  <c r="S395" i="47"/>
  <c r="H394" i="47"/>
  <c r="G394" i="47"/>
  <c r="H393" i="47"/>
  <c r="G393" i="47"/>
  <c r="H392" i="47"/>
  <c r="G392" i="47"/>
  <c r="K392" i="47"/>
  <c r="S391" i="47"/>
  <c r="R391" i="47"/>
  <c r="K391" i="47"/>
  <c r="J391" i="47"/>
  <c r="P391" i="47"/>
  <c r="H391" i="47"/>
  <c r="G391" i="47"/>
  <c r="I391" i="47" s="1"/>
  <c r="H390" i="47"/>
  <c r="G390" i="47"/>
  <c r="H389" i="47"/>
  <c r="G389" i="47"/>
  <c r="H388" i="47"/>
  <c r="I388" i="47" s="1"/>
  <c r="G388" i="47"/>
  <c r="H387" i="47"/>
  <c r="R387" i="47"/>
  <c r="G387" i="47"/>
  <c r="R386" i="47"/>
  <c r="P386" i="47"/>
  <c r="H386" i="47"/>
  <c r="G386" i="47"/>
  <c r="I386" i="47" s="1"/>
  <c r="H385" i="47"/>
  <c r="G385" i="47"/>
  <c r="H384" i="47"/>
  <c r="G384" i="47"/>
  <c r="H383" i="47"/>
  <c r="G383" i="47"/>
  <c r="H382" i="47"/>
  <c r="G382" i="47"/>
  <c r="H381" i="47"/>
  <c r="G381" i="47"/>
  <c r="I381" i="47" s="1"/>
  <c r="S381" i="47"/>
  <c r="H380" i="47"/>
  <c r="G380" i="47"/>
  <c r="H379" i="47"/>
  <c r="G379" i="47"/>
  <c r="H378" i="47"/>
  <c r="G378" i="47"/>
  <c r="H377" i="47"/>
  <c r="G377" i="47"/>
  <c r="P376" i="47"/>
  <c r="H376" i="47"/>
  <c r="G376" i="47"/>
  <c r="S375" i="47"/>
  <c r="R375" i="47"/>
  <c r="P375" i="47"/>
  <c r="H375" i="47"/>
  <c r="G375" i="47"/>
  <c r="I375" i="47" s="1"/>
  <c r="J375" i="47"/>
  <c r="H374" i="47"/>
  <c r="G374" i="47"/>
  <c r="H373" i="47"/>
  <c r="G373" i="47"/>
  <c r="K373" i="47"/>
  <c r="H372" i="47"/>
  <c r="G372" i="47"/>
  <c r="I372" i="47" s="1"/>
  <c r="H371" i="47"/>
  <c r="G371" i="47"/>
  <c r="H370" i="47"/>
  <c r="G370" i="47"/>
  <c r="H369" i="47"/>
  <c r="G369" i="47"/>
  <c r="H368" i="47"/>
  <c r="G368" i="47"/>
  <c r="P368" i="47"/>
  <c r="S367" i="47"/>
  <c r="H367" i="47"/>
  <c r="G367" i="47"/>
  <c r="K366" i="47"/>
  <c r="H366" i="47"/>
  <c r="G366" i="47"/>
  <c r="S366" i="47"/>
  <c r="H365" i="47"/>
  <c r="I365" i="47" s="1"/>
  <c r="G365" i="47"/>
  <c r="H364" i="47"/>
  <c r="G364" i="47"/>
  <c r="I364" i="47" s="1"/>
  <c r="S363" i="47"/>
  <c r="R363" i="47"/>
  <c r="J363" i="47"/>
  <c r="H363" i="47"/>
  <c r="G363" i="47"/>
  <c r="H362" i="47"/>
  <c r="G362" i="47"/>
  <c r="H361" i="47"/>
  <c r="G361" i="47"/>
  <c r="H360" i="47"/>
  <c r="G360" i="47"/>
  <c r="H359" i="47"/>
  <c r="G359" i="47"/>
  <c r="I359" i="47" s="1"/>
  <c r="H358" i="47"/>
  <c r="G358" i="47"/>
  <c r="H357" i="47"/>
  <c r="G357" i="47"/>
  <c r="I357" i="47" s="1"/>
  <c r="H356" i="47"/>
  <c r="G356" i="47"/>
  <c r="I356" i="47" s="1"/>
  <c r="H355" i="47"/>
  <c r="I355" i="47" s="1"/>
  <c r="S355" i="47"/>
  <c r="G355" i="47"/>
  <c r="H354" i="47"/>
  <c r="G354" i="47"/>
  <c r="H353" i="47"/>
  <c r="I353" i="47" s="1"/>
  <c r="G353" i="47"/>
  <c r="P353" i="47"/>
  <c r="K352" i="47"/>
  <c r="H352" i="47"/>
  <c r="G352" i="47"/>
  <c r="H351" i="47"/>
  <c r="G351" i="47"/>
  <c r="P350" i="47"/>
  <c r="H350" i="47"/>
  <c r="G350" i="47"/>
  <c r="S349" i="47"/>
  <c r="R349" i="47"/>
  <c r="P349" i="47"/>
  <c r="H349" i="47"/>
  <c r="G349" i="47"/>
  <c r="K349" i="47"/>
  <c r="H348" i="47"/>
  <c r="G348" i="47"/>
  <c r="H347" i="47"/>
  <c r="G347" i="47"/>
  <c r="H346" i="47"/>
  <c r="G346" i="47"/>
  <c r="H345" i="47"/>
  <c r="G345" i="47"/>
  <c r="P345" i="47"/>
  <c r="S344" i="47"/>
  <c r="R344" i="47"/>
  <c r="P344" i="47"/>
  <c r="K344" i="47"/>
  <c r="J344" i="47"/>
  <c r="H344" i="47"/>
  <c r="G344" i="47"/>
  <c r="P343" i="47"/>
  <c r="H343" i="47"/>
  <c r="G343" i="47"/>
  <c r="K343" i="47"/>
  <c r="H342" i="47"/>
  <c r="G342" i="47"/>
  <c r="R342" i="47"/>
  <c r="H341" i="47"/>
  <c r="G341" i="47"/>
  <c r="I341" i="47" s="1"/>
  <c r="H340" i="47"/>
  <c r="G340" i="47"/>
  <c r="H339" i="47"/>
  <c r="G339" i="47"/>
  <c r="H338" i="47"/>
  <c r="G338" i="47"/>
  <c r="I338" i="47" s="1"/>
  <c r="P338" i="47"/>
  <c r="H337" i="47"/>
  <c r="G337" i="47"/>
  <c r="S336" i="47"/>
  <c r="H336" i="47"/>
  <c r="G336" i="47"/>
  <c r="H335" i="47"/>
  <c r="G335" i="47"/>
  <c r="I335" i="47" s="1"/>
  <c r="R335" i="47"/>
  <c r="H334" i="47"/>
  <c r="S334" i="47"/>
  <c r="G334" i="47"/>
  <c r="H333" i="47"/>
  <c r="G333" i="47"/>
  <c r="S332" i="47"/>
  <c r="R332" i="47"/>
  <c r="K332" i="47"/>
  <c r="O332" i="47"/>
  <c r="J332" i="47"/>
  <c r="P332" i="47"/>
  <c r="H332" i="47"/>
  <c r="G332" i="47"/>
  <c r="H331" i="47"/>
  <c r="G331" i="47"/>
  <c r="H330" i="47"/>
  <c r="G330" i="47"/>
  <c r="H329" i="47"/>
  <c r="G329" i="47"/>
  <c r="S328" i="47"/>
  <c r="R328" i="47"/>
  <c r="H328" i="47"/>
  <c r="G328" i="47"/>
  <c r="H327" i="47"/>
  <c r="G327" i="47"/>
  <c r="I327" i="47" s="1"/>
  <c r="K327" i="47"/>
  <c r="H326" i="47"/>
  <c r="G326" i="47"/>
  <c r="H325" i="47"/>
  <c r="G325" i="47"/>
  <c r="H324" i="47"/>
  <c r="G324" i="47"/>
  <c r="R323" i="47"/>
  <c r="S323" i="47"/>
  <c r="H323" i="47"/>
  <c r="G323" i="47"/>
  <c r="H322" i="47"/>
  <c r="G322" i="47"/>
  <c r="H321" i="47"/>
  <c r="G321" i="47"/>
  <c r="I321" i="47" s="1"/>
  <c r="H320" i="47"/>
  <c r="G320" i="47"/>
  <c r="H319" i="47"/>
  <c r="G319" i="47"/>
  <c r="K318" i="47"/>
  <c r="H318" i="47"/>
  <c r="G318" i="47"/>
  <c r="H317" i="47"/>
  <c r="G317" i="47"/>
  <c r="K316" i="47"/>
  <c r="H316" i="47"/>
  <c r="G316" i="47"/>
  <c r="H315" i="47"/>
  <c r="G315" i="47"/>
  <c r="P315" i="47"/>
  <c r="P314" i="47"/>
  <c r="H314" i="47"/>
  <c r="G314" i="47"/>
  <c r="H313" i="47"/>
  <c r="G313" i="47"/>
  <c r="R312" i="47"/>
  <c r="P312" i="47"/>
  <c r="H312" i="47"/>
  <c r="G312" i="47"/>
  <c r="S312" i="47"/>
  <c r="H311" i="47"/>
  <c r="G311" i="47"/>
  <c r="P311" i="47"/>
  <c r="H310" i="47"/>
  <c r="G310" i="47"/>
  <c r="J310" i="47"/>
  <c r="H309" i="47"/>
  <c r="G309" i="47"/>
  <c r="H308" i="47"/>
  <c r="G308" i="47"/>
  <c r="H307" i="47"/>
  <c r="G307" i="47"/>
  <c r="H306" i="47"/>
  <c r="I306" i="47" s="1"/>
  <c r="G306" i="47"/>
  <c r="H305" i="47"/>
  <c r="G305" i="47"/>
  <c r="H304" i="47"/>
  <c r="G304" i="47"/>
  <c r="S303" i="47"/>
  <c r="H303" i="47"/>
  <c r="I303" i="47" s="1"/>
  <c r="G303" i="47"/>
  <c r="R303" i="47"/>
  <c r="H302" i="47"/>
  <c r="G302" i="47"/>
  <c r="I302" i="47" s="1"/>
  <c r="R302" i="47"/>
  <c r="H301" i="47"/>
  <c r="I301" i="47" s="1"/>
  <c r="G301" i="47"/>
  <c r="H300" i="47"/>
  <c r="J300" i="47"/>
  <c r="G300" i="47"/>
  <c r="I300" i="47" s="1"/>
  <c r="H299" i="47"/>
  <c r="G299" i="47"/>
  <c r="H298" i="47"/>
  <c r="G298" i="47"/>
  <c r="H297" i="47"/>
  <c r="G297" i="47"/>
  <c r="S296" i="47"/>
  <c r="R296" i="47"/>
  <c r="K296" i="47"/>
  <c r="H296" i="47"/>
  <c r="G296" i="47"/>
  <c r="H295" i="47"/>
  <c r="G295" i="47"/>
  <c r="K295" i="47"/>
  <c r="H294" i="47"/>
  <c r="G294" i="47"/>
  <c r="H293" i="47"/>
  <c r="G293" i="47"/>
  <c r="H292" i="47"/>
  <c r="G292" i="47"/>
  <c r="I292" i="47" s="1"/>
  <c r="H291" i="47"/>
  <c r="G291" i="47"/>
  <c r="H290" i="47"/>
  <c r="G290" i="47"/>
  <c r="J290" i="47"/>
  <c r="H289" i="47"/>
  <c r="G289" i="47"/>
  <c r="K289" i="47"/>
  <c r="S288" i="47"/>
  <c r="H288" i="47"/>
  <c r="G288" i="47"/>
  <c r="H287" i="47"/>
  <c r="G287" i="47"/>
  <c r="I287" i="47"/>
  <c r="J287" i="47"/>
  <c r="H286" i="47"/>
  <c r="K286" i="47"/>
  <c r="G286" i="47"/>
  <c r="I286" i="47" s="1"/>
  <c r="S285" i="47"/>
  <c r="R285" i="47"/>
  <c r="H285" i="47"/>
  <c r="G285" i="47"/>
  <c r="H284" i="47"/>
  <c r="G284" i="47"/>
  <c r="H283" i="47"/>
  <c r="G283" i="47"/>
  <c r="H282" i="47"/>
  <c r="G282" i="47"/>
  <c r="H281" i="47"/>
  <c r="G281" i="47"/>
  <c r="S280" i="47"/>
  <c r="R280" i="47"/>
  <c r="K280" i="47"/>
  <c r="J280" i="47"/>
  <c r="O280" i="47"/>
  <c r="N280" i="47"/>
  <c r="L280" i="47" s="1"/>
  <c r="H280" i="47"/>
  <c r="G280" i="47"/>
  <c r="H279" i="47"/>
  <c r="G279" i="47"/>
  <c r="H278" i="47"/>
  <c r="G278" i="47"/>
  <c r="I278" i="47" s="1"/>
  <c r="H277" i="47"/>
  <c r="G277" i="47"/>
  <c r="H276" i="47"/>
  <c r="G276" i="47"/>
  <c r="J276" i="47"/>
  <c r="H275" i="47"/>
  <c r="G275" i="47"/>
  <c r="I275" i="47" s="1"/>
  <c r="H274" i="47"/>
  <c r="J274" i="47"/>
  <c r="G274" i="47"/>
  <c r="H273" i="47"/>
  <c r="G273" i="47"/>
  <c r="H272" i="47"/>
  <c r="G272" i="47"/>
  <c r="I272" i="47" s="1"/>
  <c r="S272" i="47"/>
  <c r="S271" i="47"/>
  <c r="R271" i="47"/>
  <c r="H271" i="47"/>
  <c r="G271" i="47"/>
  <c r="P271" i="47"/>
  <c r="J270" i="47"/>
  <c r="H270" i="47"/>
  <c r="G270" i="47"/>
  <c r="H269" i="47"/>
  <c r="G269" i="47"/>
  <c r="H268" i="47"/>
  <c r="G268" i="47"/>
  <c r="H267" i="47"/>
  <c r="G267" i="47"/>
  <c r="H266" i="47"/>
  <c r="G266" i="47"/>
  <c r="H265" i="47"/>
  <c r="G265" i="47"/>
  <c r="R264" i="47"/>
  <c r="P264" i="47"/>
  <c r="H264" i="47"/>
  <c r="G264" i="47"/>
  <c r="H263" i="47"/>
  <c r="G263" i="47"/>
  <c r="J263" i="47"/>
  <c r="H262" i="47"/>
  <c r="G262" i="47"/>
  <c r="H261" i="47"/>
  <c r="G261" i="47"/>
  <c r="K261" i="47"/>
  <c r="P260" i="47"/>
  <c r="H260" i="47"/>
  <c r="G260" i="47"/>
  <c r="H259" i="47"/>
  <c r="G259" i="47"/>
  <c r="H258" i="47"/>
  <c r="G258" i="47"/>
  <c r="R258" i="47"/>
  <c r="H257" i="47"/>
  <c r="G257" i="47"/>
  <c r="S256" i="47"/>
  <c r="H256" i="47"/>
  <c r="K256" i="47"/>
  <c r="G256" i="47"/>
  <c r="I256" i="47"/>
  <c r="H255" i="47"/>
  <c r="G255" i="47"/>
  <c r="H254" i="47"/>
  <c r="G254" i="47"/>
  <c r="H253" i="47"/>
  <c r="G253" i="47"/>
  <c r="K252" i="47"/>
  <c r="H252" i="47"/>
  <c r="G252" i="47"/>
  <c r="H251" i="47"/>
  <c r="G251" i="47"/>
  <c r="I251" i="47"/>
  <c r="H250" i="47"/>
  <c r="I250" i="47" s="1"/>
  <c r="G250" i="47"/>
  <c r="P250" i="47"/>
  <c r="H249" i="47"/>
  <c r="G249" i="47"/>
  <c r="J248" i="47"/>
  <c r="O248" i="47"/>
  <c r="N248" i="47"/>
  <c r="L248" i="47" s="1"/>
  <c r="H248" i="47"/>
  <c r="G248" i="47"/>
  <c r="S247" i="47"/>
  <c r="R247" i="47"/>
  <c r="P247" i="47"/>
  <c r="O247" i="47"/>
  <c r="N247" i="47"/>
  <c r="L247" i="47" s="1"/>
  <c r="K247" i="47"/>
  <c r="H247" i="47"/>
  <c r="G247" i="47"/>
  <c r="J247" i="47"/>
  <c r="H246" i="47"/>
  <c r="G246" i="47"/>
  <c r="H245" i="47"/>
  <c r="K245" i="47"/>
  <c r="G245" i="47"/>
  <c r="I245" i="47" s="1"/>
  <c r="H244" i="47"/>
  <c r="G244" i="47"/>
  <c r="S243" i="47"/>
  <c r="P243" i="47"/>
  <c r="K243" i="47"/>
  <c r="H243" i="47"/>
  <c r="G243" i="47"/>
  <c r="H242" i="47"/>
  <c r="G242" i="47"/>
  <c r="H241" i="47"/>
  <c r="G241" i="47"/>
  <c r="I241" i="47" s="1"/>
  <c r="P241" i="47"/>
  <c r="H240" i="47"/>
  <c r="G240" i="47"/>
  <c r="H239" i="47"/>
  <c r="G239" i="47"/>
  <c r="H238" i="47"/>
  <c r="G238" i="47"/>
  <c r="S237" i="47"/>
  <c r="P237" i="47"/>
  <c r="H237" i="47"/>
  <c r="G237" i="47"/>
  <c r="H236" i="47"/>
  <c r="G236" i="47"/>
  <c r="R235" i="47"/>
  <c r="J235" i="47"/>
  <c r="H235" i="47"/>
  <c r="G235" i="47"/>
  <c r="S235" i="47"/>
  <c r="H234" i="47"/>
  <c r="G234" i="47"/>
  <c r="H233" i="47"/>
  <c r="G233" i="47"/>
  <c r="H232" i="47"/>
  <c r="G232" i="47"/>
  <c r="H231" i="47"/>
  <c r="G231" i="47"/>
  <c r="I231" i="47" s="1"/>
  <c r="H230" i="47"/>
  <c r="G230" i="47"/>
  <c r="H229" i="47"/>
  <c r="G229" i="47"/>
  <c r="H228" i="47"/>
  <c r="G228" i="47"/>
  <c r="H227" i="47"/>
  <c r="G227" i="47"/>
  <c r="S226" i="47"/>
  <c r="R226" i="47"/>
  <c r="P226" i="47"/>
  <c r="H226" i="47"/>
  <c r="G226" i="47"/>
  <c r="H225" i="47"/>
  <c r="G225" i="47"/>
  <c r="H224" i="47"/>
  <c r="G224" i="47"/>
  <c r="H223" i="47"/>
  <c r="G223" i="47"/>
  <c r="H222" i="47"/>
  <c r="G222" i="47"/>
  <c r="S222" i="47"/>
  <c r="S221" i="47"/>
  <c r="K221" i="47"/>
  <c r="P221" i="47"/>
  <c r="H221" i="47"/>
  <c r="G221" i="47"/>
  <c r="H220" i="47"/>
  <c r="G220" i="47"/>
  <c r="H219" i="47"/>
  <c r="G219" i="47"/>
  <c r="S218" i="47"/>
  <c r="R218" i="47"/>
  <c r="P218" i="47"/>
  <c r="O218" i="47"/>
  <c r="Q218" i="47"/>
  <c r="T218" i="47"/>
  <c r="U218" i="47"/>
  <c r="N218" i="47"/>
  <c r="L218" i="47"/>
  <c r="K218" i="47"/>
  <c r="H218" i="47"/>
  <c r="G218" i="47"/>
  <c r="J218" i="47"/>
  <c r="H217" i="47"/>
  <c r="G217" i="47"/>
  <c r="H216" i="47"/>
  <c r="G216" i="47"/>
  <c r="K216" i="47"/>
  <c r="H215" i="47"/>
  <c r="G215" i="47"/>
  <c r="H214" i="47"/>
  <c r="G214" i="47"/>
  <c r="R213" i="47"/>
  <c r="K213" i="47"/>
  <c r="H213" i="47"/>
  <c r="G213" i="47"/>
  <c r="J213" i="47"/>
  <c r="H212" i="47"/>
  <c r="G212" i="47"/>
  <c r="H211" i="47"/>
  <c r="G211" i="47"/>
  <c r="H210" i="47"/>
  <c r="G210" i="47"/>
  <c r="H209" i="47"/>
  <c r="G209" i="47"/>
  <c r="I209" i="47" s="1"/>
  <c r="H208" i="47"/>
  <c r="G208" i="47"/>
  <c r="S207" i="47"/>
  <c r="R207" i="47"/>
  <c r="H207" i="47"/>
  <c r="G207" i="47"/>
  <c r="R206" i="47"/>
  <c r="H206" i="47"/>
  <c r="G206" i="47"/>
  <c r="S206" i="47"/>
  <c r="S205" i="47"/>
  <c r="R205" i="47"/>
  <c r="H205" i="47"/>
  <c r="G205" i="47"/>
  <c r="H204" i="47"/>
  <c r="G204" i="47"/>
  <c r="H203" i="47"/>
  <c r="G203" i="47"/>
  <c r="S202" i="47"/>
  <c r="R202" i="47"/>
  <c r="P202" i="47"/>
  <c r="J202" i="47"/>
  <c r="H202" i="47"/>
  <c r="G202" i="47"/>
  <c r="I202" i="47" s="1"/>
  <c r="K202" i="47"/>
  <c r="H201" i="47"/>
  <c r="G201" i="47"/>
  <c r="I201" i="47" s="1"/>
  <c r="H200" i="47"/>
  <c r="G200" i="47"/>
  <c r="H199" i="47"/>
  <c r="G199" i="47"/>
  <c r="S198" i="47"/>
  <c r="R198" i="47"/>
  <c r="O198" i="47"/>
  <c r="N198" i="47"/>
  <c r="L198" i="47" s="1"/>
  <c r="K198" i="47"/>
  <c r="J198" i="47"/>
  <c r="H198" i="47"/>
  <c r="G198" i="47"/>
  <c r="P198" i="47"/>
  <c r="H197" i="47"/>
  <c r="G197" i="47"/>
  <c r="H196" i="47"/>
  <c r="G196" i="47"/>
  <c r="H195" i="47"/>
  <c r="G195" i="47"/>
  <c r="H194" i="47"/>
  <c r="G194" i="47"/>
  <c r="H193" i="47"/>
  <c r="G193" i="47"/>
  <c r="H192" i="47"/>
  <c r="G192" i="47"/>
  <c r="H191" i="47"/>
  <c r="G191" i="47"/>
  <c r="H190" i="47"/>
  <c r="G190" i="47"/>
  <c r="K190" i="47"/>
  <c r="H189" i="47"/>
  <c r="G189" i="47"/>
  <c r="H188" i="47"/>
  <c r="G188" i="47"/>
  <c r="R187" i="47"/>
  <c r="P187" i="47"/>
  <c r="H187" i="47"/>
  <c r="G187" i="47"/>
  <c r="H186" i="47"/>
  <c r="G186" i="47"/>
  <c r="I186" i="47" s="1"/>
  <c r="P185" i="47"/>
  <c r="K185" i="47"/>
  <c r="H185" i="47"/>
  <c r="G185" i="47"/>
  <c r="H184" i="47"/>
  <c r="G184" i="47"/>
  <c r="H183" i="47"/>
  <c r="P183" i="47"/>
  <c r="G183" i="47"/>
  <c r="I183" i="47" s="1"/>
  <c r="H182" i="47"/>
  <c r="G182" i="47"/>
  <c r="H181" i="47"/>
  <c r="G181" i="47"/>
  <c r="H180" i="47"/>
  <c r="G180" i="47"/>
  <c r="H179" i="47"/>
  <c r="G179" i="47"/>
  <c r="H178" i="47"/>
  <c r="G178" i="47"/>
  <c r="H177" i="47"/>
  <c r="G177" i="47"/>
  <c r="H176" i="47"/>
  <c r="G176" i="47"/>
  <c r="H175" i="47"/>
  <c r="G175" i="47"/>
  <c r="H174" i="47"/>
  <c r="G174" i="47"/>
  <c r="H173" i="47"/>
  <c r="G173" i="47"/>
  <c r="H172" i="47"/>
  <c r="G172" i="47"/>
  <c r="H171" i="47"/>
  <c r="G171" i="47"/>
  <c r="H170" i="47"/>
  <c r="G170" i="47"/>
  <c r="H169" i="47"/>
  <c r="G169" i="47"/>
  <c r="H168" i="47"/>
  <c r="G168" i="47"/>
  <c r="H167" i="47"/>
  <c r="G167" i="47"/>
  <c r="H166" i="47"/>
  <c r="G166" i="47"/>
  <c r="H165" i="47"/>
  <c r="G165" i="47"/>
  <c r="H164" i="47"/>
  <c r="G164" i="47"/>
  <c r="H163" i="47"/>
  <c r="G163" i="47"/>
  <c r="H162" i="47"/>
  <c r="G162" i="47"/>
  <c r="H161" i="47"/>
  <c r="G161" i="47"/>
  <c r="H160" i="47"/>
  <c r="G160" i="47"/>
  <c r="H159" i="47"/>
  <c r="G159" i="47"/>
  <c r="H158" i="47"/>
  <c r="G158" i="47"/>
  <c r="H157" i="47"/>
  <c r="G157" i="47"/>
  <c r="H156" i="47"/>
  <c r="G156" i="47"/>
  <c r="H155" i="47"/>
  <c r="G155" i="47"/>
  <c r="H154" i="47"/>
  <c r="G154" i="47"/>
  <c r="H153" i="47"/>
  <c r="G153" i="47"/>
  <c r="H152" i="47"/>
  <c r="G152" i="47"/>
  <c r="H151" i="47"/>
  <c r="G151" i="47"/>
  <c r="H150" i="47"/>
  <c r="G150" i="47"/>
  <c r="H149" i="47"/>
  <c r="G149" i="47"/>
  <c r="H148" i="47"/>
  <c r="G148" i="47"/>
  <c r="H147" i="47"/>
  <c r="G147" i="47"/>
  <c r="H146" i="47"/>
  <c r="G146" i="47"/>
  <c r="H145" i="47"/>
  <c r="G145" i="47"/>
  <c r="H144" i="47"/>
  <c r="G144" i="47"/>
  <c r="H143" i="47"/>
  <c r="G143" i="47"/>
  <c r="H142" i="47"/>
  <c r="G142" i="47"/>
  <c r="H141" i="47"/>
  <c r="G141" i="47"/>
  <c r="H140" i="47"/>
  <c r="G140" i="47"/>
  <c r="H139" i="47"/>
  <c r="G139" i="47"/>
  <c r="H138" i="47"/>
  <c r="G138" i="47"/>
  <c r="H137" i="47"/>
  <c r="G137" i="47"/>
  <c r="H136" i="47"/>
  <c r="G136" i="47"/>
  <c r="H135" i="47"/>
  <c r="G135" i="47"/>
  <c r="H134" i="47"/>
  <c r="G134" i="47"/>
  <c r="H133" i="47"/>
  <c r="G133" i="47"/>
  <c r="H132" i="47"/>
  <c r="G132" i="47"/>
  <c r="H131" i="47"/>
  <c r="G131" i="47"/>
  <c r="I131" i="47" s="1"/>
  <c r="K131" i="47" s="1"/>
  <c r="H130" i="47"/>
  <c r="G130" i="47"/>
  <c r="H129" i="47"/>
  <c r="G129" i="47"/>
  <c r="H128" i="47"/>
  <c r="G128" i="47"/>
  <c r="H127" i="47"/>
  <c r="G127" i="47"/>
  <c r="H126" i="47"/>
  <c r="G126" i="47"/>
  <c r="H125" i="47"/>
  <c r="G125" i="47"/>
  <c r="H124" i="47"/>
  <c r="G124" i="47"/>
  <c r="H123" i="47"/>
  <c r="G123" i="47"/>
  <c r="H122" i="47"/>
  <c r="G122" i="47"/>
  <c r="H121" i="47"/>
  <c r="G121" i="47"/>
  <c r="H120" i="47"/>
  <c r="G120" i="47"/>
  <c r="H119" i="47"/>
  <c r="G119" i="47"/>
  <c r="H118" i="47"/>
  <c r="G118" i="47"/>
  <c r="H117" i="47"/>
  <c r="G117" i="47"/>
  <c r="H116" i="47"/>
  <c r="G116" i="47"/>
  <c r="H115" i="47"/>
  <c r="G115" i="47"/>
  <c r="H114" i="47"/>
  <c r="G114" i="47"/>
  <c r="H113" i="47"/>
  <c r="G113" i="47"/>
  <c r="H112" i="47"/>
  <c r="G112" i="47"/>
  <c r="H111" i="47"/>
  <c r="G111" i="47"/>
  <c r="H110" i="47"/>
  <c r="G110" i="47"/>
  <c r="H109" i="47"/>
  <c r="G109" i="47"/>
  <c r="H108" i="47"/>
  <c r="G108" i="47"/>
  <c r="H107" i="47"/>
  <c r="G107" i="47"/>
  <c r="H106" i="47"/>
  <c r="G106" i="47"/>
  <c r="H105" i="47"/>
  <c r="G105" i="47"/>
  <c r="H104" i="47"/>
  <c r="G104" i="47"/>
  <c r="H103" i="47"/>
  <c r="G103" i="47"/>
  <c r="I103" i="47" s="1"/>
  <c r="H102" i="47"/>
  <c r="G102" i="47"/>
  <c r="H101" i="47"/>
  <c r="G101" i="47"/>
  <c r="H100" i="47"/>
  <c r="G100" i="47"/>
  <c r="H99" i="47"/>
  <c r="G99" i="47"/>
  <c r="I99" i="47" s="1"/>
  <c r="H98" i="47"/>
  <c r="G98" i="47"/>
  <c r="H97" i="47"/>
  <c r="G97" i="47"/>
  <c r="H96" i="47"/>
  <c r="G96" i="47"/>
  <c r="H95" i="47"/>
  <c r="G95" i="47"/>
  <c r="H94" i="47"/>
  <c r="G94" i="47"/>
  <c r="H93" i="47"/>
  <c r="G93" i="47"/>
  <c r="H92" i="47"/>
  <c r="G92" i="47"/>
  <c r="H91" i="47"/>
  <c r="G91" i="47"/>
  <c r="H90" i="47"/>
  <c r="G90" i="47"/>
  <c r="H89" i="47"/>
  <c r="G89" i="47"/>
  <c r="H88" i="47"/>
  <c r="G88" i="47"/>
  <c r="H87" i="47"/>
  <c r="K87" i="47"/>
  <c r="G87" i="47"/>
  <c r="H86" i="47"/>
  <c r="G86" i="47"/>
  <c r="H85" i="47"/>
  <c r="I85" i="47" s="1"/>
  <c r="G85" i="47"/>
  <c r="H84" i="47"/>
  <c r="G84" i="47"/>
  <c r="H83" i="47"/>
  <c r="G83" i="47"/>
  <c r="H82" i="47"/>
  <c r="G82" i="47"/>
  <c r="H81" i="47"/>
  <c r="G81" i="47"/>
  <c r="H80" i="47"/>
  <c r="G80" i="47"/>
  <c r="H79" i="47"/>
  <c r="G79" i="47"/>
  <c r="H78" i="47"/>
  <c r="G78" i="47"/>
  <c r="H77" i="47"/>
  <c r="G77" i="47"/>
  <c r="H76" i="47"/>
  <c r="G76" i="47"/>
  <c r="H75" i="47"/>
  <c r="G75" i="47"/>
  <c r="H74" i="47"/>
  <c r="G74" i="47"/>
  <c r="H73" i="47"/>
  <c r="G73" i="47"/>
  <c r="J184" i="35"/>
  <c r="K184" i="35"/>
  <c r="J185" i="35"/>
  <c r="K185" i="35"/>
  <c r="J186" i="35"/>
  <c r="K186" i="35"/>
  <c r="J187" i="35"/>
  <c r="K187" i="35"/>
  <c r="J188" i="35"/>
  <c r="K188" i="35"/>
  <c r="J189" i="35"/>
  <c r="K189" i="35"/>
  <c r="J190" i="35"/>
  <c r="K190" i="35"/>
  <c r="J191" i="35"/>
  <c r="K191" i="35"/>
  <c r="J192" i="35"/>
  <c r="K192" i="35"/>
  <c r="J193" i="35"/>
  <c r="K193" i="35"/>
  <c r="J194" i="35"/>
  <c r="K194" i="35"/>
  <c r="J195" i="35"/>
  <c r="K195" i="35"/>
  <c r="J196" i="35"/>
  <c r="K196" i="35"/>
  <c r="J197" i="35"/>
  <c r="K197" i="35"/>
  <c r="J198" i="35"/>
  <c r="K198" i="35"/>
  <c r="J199" i="35"/>
  <c r="K199" i="35"/>
  <c r="J200" i="35"/>
  <c r="K200" i="35"/>
  <c r="J201" i="35"/>
  <c r="K201" i="35"/>
  <c r="J202" i="35"/>
  <c r="K202" i="35"/>
  <c r="J203" i="35"/>
  <c r="K203" i="35"/>
  <c r="J204" i="35"/>
  <c r="K204" i="35"/>
  <c r="J205" i="35"/>
  <c r="K205" i="35"/>
  <c r="J206" i="35"/>
  <c r="K206" i="35"/>
  <c r="J207" i="35"/>
  <c r="K207" i="35"/>
  <c r="J208" i="35"/>
  <c r="K208" i="35"/>
  <c r="J209" i="35"/>
  <c r="K209" i="35"/>
  <c r="J210" i="35"/>
  <c r="K210" i="35"/>
  <c r="J211" i="35"/>
  <c r="K211" i="35"/>
  <c r="J212" i="35"/>
  <c r="K212" i="35"/>
  <c r="J213" i="35"/>
  <c r="K213" i="35"/>
  <c r="J214" i="35"/>
  <c r="K214" i="35"/>
  <c r="J215" i="35"/>
  <c r="K215" i="35"/>
  <c r="J216" i="35"/>
  <c r="K216" i="35"/>
  <c r="J217" i="35"/>
  <c r="K217" i="35"/>
  <c r="J218" i="35"/>
  <c r="K218" i="35"/>
  <c r="J219" i="35"/>
  <c r="K219" i="35"/>
  <c r="J220" i="35"/>
  <c r="K220" i="35"/>
  <c r="J221" i="35"/>
  <c r="K221" i="35"/>
  <c r="J222" i="35"/>
  <c r="K222" i="35"/>
  <c r="J223" i="35"/>
  <c r="K223" i="35"/>
  <c r="J224" i="35"/>
  <c r="K224" i="35"/>
  <c r="J225" i="35"/>
  <c r="K225" i="35"/>
  <c r="J226" i="35"/>
  <c r="K226" i="35"/>
  <c r="J227" i="35"/>
  <c r="K227" i="35"/>
  <c r="J228" i="35"/>
  <c r="K228" i="35"/>
  <c r="J229" i="35"/>
  <c r="K229" i="35"/>
  <c r="J230" i="35"/>
  <c r="K230" i="35"/>
  <c r="J231" i="35"/>
  <c r="K231" i="35"/>
  <c r="J232" i="35"/>
  <c r="K232" i="35"/>
  <c r="J233" i="35"/>
  <c r="K233" i="35"/>
  <c r="J234" i="35"/>
  <c r="K234" i="35"/>
  <c r="J235" i="35"/>
  <c r="K235" i="35"/>
  <c r="J236" i="35"/>
  <c r="K236" i="35"/>
  <c r="J237" i="35"/>
  <c r="K237" i="35"/>
  <c r="J238" i="35"/>
  <c r="K238" i="35"/>
  <c r="J239" i="35"/>
  <c r="K239" i="35"/>
  <c r="J240" i="35"/>
  <c r="K240" i="35"/>
  <c r="J241" i="35"/>
  <c r="K241" i="35"/>
  <c r="J242" i="35"/>
  <c r="K242" i="35"/>
  <c r="J243" i="35"/>
  <c r="K243" i="35"/>
  <c r="J244" i="35"/>
  <c r="K244" i="35"/>
  <c r="J245" i="35"/>
  <c r="K245" i="35"/>
  <c r="J246" i="35"/>
  <c r="K246" i="35"/>
  <c r="J247" i="35"/>
  <c r="K247" i="35"/>
  <c r="J248" i="35"/>
  <c r="K248" i="35"/>
  <c r="J249" i="35"/>
  <c r="K249" i="35"/>
  <c r="J250" i="35"/>
  <c r="K250" i="35"/>
  <c r="J251" i="35"/>
  <c r="K251" i="35"/>
  <c r="J252" i="35"/>
  <c r="K252" i="35"/>
  <c r="J253" i="35"/>
  <c r="K253" i="35"/>
  <c r="J254" i="35"/>
  <c r="K254" i="35"/>
  <c r="J255" i="35"/>
  <c r="O255" i="35"/>
  <c r="K255" i="35"/>
  <c r="J256" i="35"/>
  <c r="K256" i="35"/>
  <c r="J257" i="35"/>
  <c r="K257" i="35"/>
  <c r="J258" i="35"/>
  <c r="K258" i="35"/>
  <c r="J259" i="35"/>
  <c r="K259" i="35"/>
  <c r="J260" i="35"/>
  <c r="K260" i="35"/>
  <c r="J261" i="35"/>
  <c r="K261" i="35"/>
  <c r="J262" i="35"/>
  <c r="K262" i="35"/>
  <c r="J263" i="35"/>
  <c r="K263" i="35"/>
  <c r="J264" i="35"/>
  <c r="K264" i="35"/>
  <c r="J265" i="35"/>
  <c r="K265" i="35"/>
  <c r="J266" i="35"/>
  <c r="K266" i="35"/>
  <c r="J267" i="35"/>
  <c r="K267" i="35"/>
  <c r="J268" i="35"/>
  <c r="K268" i="35"/>
  <c r="J269" i="35"/>
  <c r="K269" i="35"/>
  <c r="J270" i="35"/>
  <c r="K270" i="35"/>
  <c r="J271" i="35"/>
  <c r="K271" i="35"/>
  <c r="J272" i="35"/>
  <c r="K272" i="35"/>
  <c r="J273" i="35"/>
  <c r="K273" i="35"/>
  <c r="J274" i="35"/>
  <c r="K274" i="35"/>
  <c r="J275" i="35"/>
  <c r="K275" i="35"/>
  <c r="J276" i="35"/>
  <c r="K276" i="35"/>
  <c r="J277" i="35"/>
  <c r="K277" i="35"/>
  <c r="J278" i="35"/>
  <c r="K278" i="35"/>
  <c r="J279" i="35"/>
  <c r="K279" i="35"/>
  <c r="J280" i="35"/>
  <c r="K280" i="35"/>
  <c r="J281" i="35"/>
  <c r="K281" i="35"/>
  <c r="J282" i="35"/>
  <c r="K282" i="35"/>
  <c r="J283" i="35"/>
  <c r="K283" i="35"/>
  <c r="J284" i="35"/>
  <c r="K284" i="35"/>
  <c r="J285" i="35"/>
  <c r="K285" i="35"/>
  <c r="J286" i="35"/>
  <c r="K286" i="35"/>
  <c r="J287" i="35"/>
  <c r="K287" i="35"/>
  <c r="J288" i="35"/>
  <c r="K288" i="35"/>
  <c r="J289" i="35"/>
  <c r="K289" i="35"/>
  <c r="J290" i="35"/>
  <c r="K290" i="35"/>
  <c r="J291" i="35"/>
  <c r="K291" i="35"/>
  <c r="J292" i="35"/>
  <c r="K292" i="35"/>
  <c r="J293" i="35"/>
  <c r="K293" i="35"/>
  <c r="J294" i="35"/>
  <c r="K294" i="35"/>
  <c r="J295" i="35"/>
  <c r="K295" i="35"/>
  <c r="J296" i="35"/>
  <c r="K296" i="35"/>
  <c r="J297" i="35"/>
  <c r="K297" i="35"/>
  <c r="J298" i="35"/>
  <c r="K298" i="35"/>
  <c r="J299" i="35"/>
  <c r="K299" i="35"/>
  <c r="J300" i="35"/>
  <c r="K300" i="35"/>
  <c r="J301" i="35"/>
  <c r="K301" i="35"/>
  <c r="J302" i="35"/>
  <c r="K302" i="35"/>
  <c r="J303" i="35"/>
  <c r="K303" i="35"/>
  <c r="J304" i="35"/>
  <c r="K304" i="35"/>
  <c r="J305" i="35"/>
  <c r="K305" i="35"/>
  <c r="J306" i="35"/>
  <c r="K306" i="35"/>
  <c r="J307" i="35"/>
  <c r="K307" i="35"/>
  <c r="J308" i="35"/>
  <c r="K308" i="35"/>
  <c r="J309" i="35"/>
  <c r="K309" i="35"/>
  <c r="J310" i="35"/>
  <c r="K310" i="35"/>
  <c r="J311" i="35"/>
  <c r="K311" i="35"/>
  <c r="J312" i="35"/>
  <c r="K312" i="35"/>
  <c r="J313" i="35"/>
  <c r="K313" i="35"/>
  <c r="J314" i="35"/>
  <c r="K314" i="35"/>
  <c r="J315" i="35"/>
  <c r="K315" i="35"/>
  <c r="J316" i="35"/>
  <c r="K316" i="35"/>
  <c r="J317" i="35"/>
  <c r="K317" i="35"/>
  <c r="J318" i="35"/>
  <c r="K318" i="35"/>
  <c r="J319" i="35"/>
  <c r="K319" i="35"/>
  <c r="J320" i="35"/>
  <c r="K320" i="35"/>
  <c r="J321" i="35"/>
  <c r="K321" i="35"/>
  <c r="J322" i="35"/>
  <c r="K322" i="35"/>
  <c r="J323" i="35"/>
  <c r="K323" i="35"/>
  <c r="J324" i="35"/>
  <c r="K324" i="35"/>
  <c r="J325" i="35"/>
  <c r="K325" i="35"/>
  <c r="J326" i="35"/>
  <c r="K326" i="35"/>
  <c r="J327" i="35"/>
  <c r="K327" i="35"/>
  <c r="J328" i="35"/>
  <c r="K328" i="35"/>
  <c r="J329" i="35"/>
  <c r="K329" i="35"/>
  <c r="J330" i="35"/>
  <c r="K330" i="35"/>
  <c r="J331" i="35"/>
  <c r="K331" i="35"/>
  <c r="J332" i="35"/>
  <c r="K332" i="35"/>
  <c r="J333" i="35"/>
  <c r="K333" i="35"/>
  <c r="J334" i="35"/>
  <c r="K334" i="35"/>
  <c r="J335" i="35"/>
  <c r="K335" i="35"/>
  <c r="J336" i="35"/>
  <c r="K336" i="35"/>
  <c r="J337" i="35"/>
  <c r="K337" i="35"/>
  <c r="J338" i="35"/>
  <c r="K338" i="35"/>
  <c r="J339" i="35"/>
  <c r="K339" i="35"/>
  <c r="J340" i="35"/>
  <c r="K340" i="35"/>
  <c r="J341" i="35"/>
  <c r="K341" i="35"/>
  <c r="J342" i="35"/>
  <c r="K342" i="35"/>
  <c r="J343" i="35"/>
  <c r="K343" i="35"/>
  <c r="J344" i="35"/>
  <c r="K344" i="35"/>
  <c r="J345" i="35"/>
  <c r="K345" i="35"/>
  <c r="J346" i="35"/>
  <c r="K346" i="35"/>
  <c r="J347" i="35"/>
  <c r="K347" i="35"/>
  <c r="J348" i="35"/>
  <c r="K348" i="35"/>
  <c r="J349" i="35"/>
  <c r="K349" i="35"/>
  <c r="J350" i="35"/>
  <c r="K350" i="35"/>
  <c r="J351" i="35"/>
  <c r="K351" i="35"/>
  <c r="J352" i="35"/>
  <c r="K352" i="35"/>
  <c r="J353" i="35"/>
  <c r="K353" i="35"/>
  <c r="J354" i="35"/>
  <c r="K354" i="35"/>
  <c r="J355" i="35"/>
  <c r="K355" i="35"/>
  <c r="J356" i="35"/>
  <c r="K356" i="35"/>
  <c r="J357" i="35"/>
  <c r="K357" i="35"/>
  <c r="J358" i="35"/>
  <c r="K358" i="35"/>
  <c r="J359" i="35"/>
  <c r="K359" i="35"/>
  <c r="J360" i="35"/>
  <c r="K360" i="35"/>
  <c r="J361" i="35"/>
  <c r="K361" i="35"/>
  <c r="J362" i="35"/>
  <c r="K362" i="35"/>
  <c r="J363" i="35"/>
  <c r="K363" i="35"/>
  <c r="J364" i="35"/>
  <c r="K364" i="35"/>
  <c r="J365" i="35"/>
  <c r="K365" i="35"/>
  <c r="J366" i="35"/>
  <c r="K366" i="35"/>
  <c r="J367" i="35"/>
  <c r="K367" i="35"/>
  <c r="J368" i="35"/>
  <c r="K368" i="35"/>
  <c r="J369" i="35"/>
  <c r="K369" i="35"/>
  <c r="J370" i="35"/>
  <c r="K370" i="35"/>
  <c r="J371" i="35"/>
  <c r="K371" i="35"/>
  <c r="J372" i="35"/>
  <c r="K372" i="35"/>
  <c r="J373" i="35"/>
  <c r="K373" i="35"/>
  <c r="J374" i="35"/>
  <c r="K374" i="35"/>
  <c r="J375" i="35"/>
  <c r="K375" i="35"/>
  <c r="J376" i="35"/>
  <c r="K376" i="35"/>
  <c r="J377" i="35"/>
  <c r="K377" i="35"/>
  <c r="J378" i="35"/>
  <c r="K378" i="35"/>
  <c r="J379" i="35"/>
  <c r="K379" i="35"/>
  <c r="J380" i="35"/>
  <c r="K380" i="35"/>
  <c r="J381" i="35"/>
  <c r="K381" i="35"/>
  <c r="J382" i="35"/>
  <c r="K382" i="35"/>
  <c r="J383" i="35"/>
  <c r="K383" i="35"/>
  <c r="J384" i="35"/>
  <c r="K384" i="35"/>
  <c r="J385" i="35"/>
  <c r="K385" i="35"/>
  <c r="J386" i="35"/>
  <c r="K386" i="35"/>
  <c r="J387" i="35"/>
  <c r="K387" i="35"/>
  <c r="J388" i="35"/>
  <c r="K388" i="35"/>
  <c r="J389" i="35"/>
  <c r="K389" i="35"/>
  <c r="J390" i="35"/>
  <c r="K390" i="35"/>
  <c r="J391" i="35"/>
  <c r="K391" i="35"/>
  <c r="J392" i="35"/>
  <c r="K392" i="35"/>
  <c r="J393" i="35"/>
  <c r="K393" i="35"/>
  <c r="J394" i="35"/>
  <c r="K394" i="35"/>
  <c r="J395" i="35"/>
  <c r="K395" i="35"/>
  <c r="J396" i="35"/>
  <c r="K396" i="35"/>
  <c r="J397" i="35"/>
  <c r="K397" i="35"/>
  <c r="J398" i="35"/>
  <c r="K398" i="35"/>
  <c r="J399" i="35"/>
  <c r="K399" i="35"/>
  <c r="J400" i="35"/>
  <c r="K400" i="35"/>
  <c r="J401" i="35"/>
  <c r="K401" i="35"/>
  <c r="J402" i="35"/>
  <c r="K402" i="35"/>
  <c r="J403" i="35"/>
  <c r="K403" i="35"/>
  <c r="J404" i="35"/>
  <c r="K404" i="35"/>
  <c r="J405" i="35"/>
  <c r="K405" i="35"/>
  <c r="J406" i="35"/>
  <c r="K406" i="35"/>
  <c r="J407" i="35"/>
  <c r="K407" i="35"/>
  <c r="J408" i="35"/>
  <c r="K408" i="35"/>
  <c r="J409" i="35"/>
  <c r="K409" i="35"/>
  <c r="J410" i="35"/>
  <c r="K410" i="35"/>
  <c r="J411" i="35"/>
  <c r="K411" i="35"/>
  <c r="J412" i="35"/>
  <c r="K412" i="35"/>
  <c r="J413" i="35"/>
  <c r="K413" i="35"/>
  <c r="J414" i="35"/>
  <c r="K414" i="35"/>
  <c r="J415" i="35"/>
  <c r="K415" i="35"/>
  <c r="J416" i="35"/>
  <c r="K416" i="35"/>
  <c r="J417" i="35"/>
  <c r="K417" i="35"/>
  <c r="J418" i="35"/>
  <c r="K418" i="35"/>
  <c r="J419" i="35"/>
  <c r="K419" i="35"/>
  <c r="J420" i="35"/>
  <c r="K420" i="35"/>
  <c r="J421" i="35"/>
  <c r="K421" i="35"/>
  <c r="J422" i="35"/>
  <c r="K422" i="35"/>
  <c r="J423" i="35"/>
  <c r="K423" i="35"/>
  <c r="J424" i="35"/>
  <c r="K424" i="35"/>
  <c r="J425" i="35"/>
  <c r="K425" i="35"/>
  <c r="J426" i="35"/>
  <c r="K426" i="35"/>
  <c r="J427" i="35"/>
  <c r="K427" i="35"/>
  <c r="J428" i="35"/>
  <c r="K428" i="35"/>
  <c r="J429" i="35"/>
  <c r="K429" i="35"/>
  <c r="J430" i="35"/>
  <c r="K430" i="35"/>
  <c r="J431" i="35"/>
  <c r="K431" i="35"/>
  <c r="J432" i="35"/>
  <c r="K432" i="35"/>
  <c r="J433" i="35"/>
  <c r="K433" i="35"/>
  <c r="J434" i="35"/>
  <c r="K434" i="35"/>
  <c r="J435" i="35"/>
  <c r="K435" i="35"/>
  <c r="J436" i="35"/>
  <c r="K436" i="35"/>
  <c r="J437" i="35"/>
  <c r="K437" i="35"/>
  <c r="J438" i="35"/>
  <c r="K438" i="35"/>
  <c r="J439" i="35"/>
  <c r="K439" i="35"/>
  <c r="J440" i="35"/>
  <c r="K440" i="35"/>
  <c r="J441" i="35"/>
  <c r="K441" i="35"/>
  <c r="J442" i="35"/>
  <c r="K442" i="35"/>
  <c r="J443" i="35"/>
  <c r="K443" i="35"/>
  <c r="J444" i="35"/>
  <c r="K444" i="35"/>
  <c r="J445" i="35"/>
  <c r="K445" i="35"/>
  <c r="J446" i="35"/>
  <c r="K446" i="35"/>
  <c r="J447" i="35"/>
  <c r="K447" i="35"/>
  <c r="J448" i="35"/>
  <c r="K448" i="35"/>
  <c r="J449" i="35"/>
  <c r="K449" i="35"/>
  <c r="J450" i="35"/>
  <c r="K450" i="35"/>
  <c r="J451" i="35"/>
  <c r="K451" i="35"/>
  <c r="J452" i="35"/>
  <c r="K452" i="35"/>
  <c r="J453" i="35"/>
  <c r="K453" i="35"/>
  <c r="J454" i="35"/>
  <c r="K454" i="35"/>
  <c r="J455" i="35"/>
  <c r="K455" i="35"/>
  <c r="J456" i="35"/>
  <c r="K456" i="35"/>
  <c r="J457" i="35"/>
  <c r="K457" i="35"/>
  <c r="J458" i="35"/>
  <c r="K458" i="35"/>
  <c r="J459" i="35"/>
  <c r="K459" i="35"/>
  <c r="J460" i="35"/>
  <c r="K460" i="35"/>
  <c r="J461" i="35"/>
  <c r="K461" i="35"/>
  <c r="J462" i="35"/>
  <c r="K462" i="35"/>
  <c r="J463" i="35"/>
  <c r="K463" i="35"/>
  <c r="J464" i="35"/>
  <c r="K464" i="35"/>
  <c r="J465" i="35"/>
  <c r="K465" i="35"/>
  <c r="J466" i="35"/>
  <c r="K466" i="35"/>
  <c r="J467" i="35"/>
  <c r="K467" i="35"/>
  <c r="J468" i="35"/>
  <c r="K468" i="35"/>
  <c r="J469" i="35"/>
  <c r="K469" i="35"/>
  <c r="J470" i="35"/>
  <c r="K470" i="35"/>
  <c r="J471" i="35"/>
  <c r="K471" i="35"/>
  <c r="J472" i="35"/>
  <c r="K472" i="35"/>
  <c r="J473" i="35"/>
  <c r="K473" i="35"/>
  <c r="J474" i="35"/>
  <c r="K474" i="35"/>
  <c r="J475" i="35"/>
  <c r="K475" i="35"/>
  <c r="J476" i="35"/>
  <c r="K476" i="35"/>
  <c r="J477" i="35"/>
  <c r="K477" i="35"/>
  <c r="J478" i="35"/>
  <c r="K478" i="35"/>
  <c r="J479" i="35"/>
  <c r="K479" i="35"/>
  <c r="J480" i="35"/>
  <c r="K480" i="35"/>
  <c r="J481" i="35"/>
  <c r="K481" i="35"/>
  <c r="J482" i="35"/>
  <c r="K482" i="35"/>
  <c r="J483" i="35"/>
  <c r="K483" i="35"/>
  <c r="J484" i="35"/>
  <c r="K484" i="35"/>
  <c r="J485" i="35"/>
  <c r="K485" i="35"/>
  <c r="J486" i="35"/>
  <c r="K486" i="35"/>
  <c r="J487" i="35"/>
  <c r="K487" i="35"/>
  <c r="J488" i="35"/>
  <c r="K488" i="35"/>
  <c r="J489" i="35"/>
  <c r="K489" i="35"/>
  <c r="J490" i="35"/>
  <c r="K490" i="35"/>
  <c r="J491" i="35"/>
  <c r="K491" i="35"/>
  <c r="J492" i="35"/>
  <c r="K492" i="35"/>
  <c r="J493" i="35"/>
  <c r="K493" i="35"/>
  <c r="J494" i="35"/>
  <c r="K494" i="35"/>
  <c r="J495" i="35"/>
  <c r="K495" i="35"/>
  <c r="J496" i="35"/>
  <c r="K496" i="35"/>
  <c r="J497" i="35"/>
  <c r="K497" i="35"/>
  <c r="J498" i="35"/>
  <c r="K498" i="35"/>
  <c r="J499" i="35"/>
  <c r="K499" i="35"/>
  <c r="J500" i="35"/>
  <c r="K500" i="35"/>
  <c r="J501" i="35"/>
  <c r="K501" i="35"/>
  <c r="J502" i="35"/>
  <c r="K502" i="35"/>
  <c r="J503" i="35"/>
  <c r="K503" i="35"/>
  <c r="J504" i="35"/>
  <c r="K504" i="35"/>
  <c r="J505" i="35"/>
  <c r="K505" i="35"/>
  <c r="J506" i="35"/>
  <c r="K506" i="35"/>
  <c r="J507" i="35"/>
  <c r="K507" i="35"/>
  <c r="J508" i="35"/>
  <c r="K508" i="35"/>
  <c r="J509" i="35"/>
  <c r="K509" i="35"/>
  <c r="J510" i="35"/>
  <c r="K510" i="35"/>
  <c r="J511" i="35"/>
  <c r="K511" i="35"/>
  <c r="J512" i="35"/>
  <c r="K512" i="35"/>
  <c r="J513" i="35"/>
  <c r="K513" i="35"/>
  <c r="J514" i="35"/>
  <c r="K514" i="35"/>
  <c r="J515" i="35"/>
  <c r="K515" i="35"/>
  <c r="J516" i="35"/>
  <c r="K516" i="35"/>
  <c r="J517" i="35"/>
  <c r="K517" i="35"/>
  <c r="J518" i="35"/>
  <c r="K518" i="35"/>
  <c r="J519" i="35"/>
  <c r="K519" i="35"/>
  <c r="J520" i="35"/>
  <c r="K520" i="35"/>
  <c r="J521" i="35"/>
  <c r="K521" i="35"/>
  <c r="J522" i="35"/>
  <c r="K522" i="35"/>
  <c r="J523" i="35"/>
  <c r="K523" i="35"/>
  <c r="J524" i="35"/>
  <c r="K524" i="35"/>
  <c r="J525" i="35"/>
  <c r="K525" i="35"/>
  <c r="J526" i="35"/>
  <c r="K526" i="35"/>
  <c r="J527" i="35"/>
  <c r="K527" i="35"/>
  <c r="J528" i="35"/>
  <c r="K528" i="35"/>
  <c r="J529" i="35"/>
  <c r="K529" i="35"/>
  <c r="J530" i="35"/>
  <c r="K530" i="35"/>
  <c r="J531" i="35"/>
  <c r="K531" i="35"/>
  <c r="J532" i="35"/>
  <c r="K532" i="35"/>
  <c r="J533" i="35"/>
  <c r="K533" i="35"/>
  <c r="J534" i="35"/>
  <c r="K534" i="35"/>
  <c r="J535" i="35"/>
  <c r="K535" i="35"/>
  <c r="J536" i="35"/>
  <c r="K536" i="35"/>
  <c r="J537" i="35"/>
  <c r="K537" i="35"/>
  <c r="J538" i="35"/>
  <c r="K538" i="35"/>
  <c r="J539" i="35"/>
  <c r="K539" i="35"/>
  <c r="J540" i="35"/>
  <c r="K540" i="35"/>
  <c r="J541" i="35"/>
  <c r="K541" i="35"/>
  <c r="J542" i="35"/>
  <c r="K542" i="35"/>
  <c r="J543" i="35"/>
  <c r="K543" i="35"/>
  <c r="J544" i="35"/>
  <c r="K544" i="35"/>
  <c r="J545" i="35"/>
  <c r="K545" i="35"/>
  <c r="J546" i="35"/>
  <c r="K546" i="35"/>
  <c r="J547" i="35"/>
  <c r="K547" i="35"/>
  <c r="J548" i="35"/>
  <c r="K548" i="35"/>
  <c r="J549" i="35"/>
  <c r="K549" i="35"/>
  <c r="J550" i="35"/>
  <c r="K550" i="35"/>
  <c r="J551" i="35"/>
  <c r="K551" i="35"/>
  <c r="J552" i="35"/>
  <c r="K552" i="35"/>
  <c r="J553" i="35"/>
  <c r="K553" i="35"/>
  <c r="J554" i="35"/>
  <c r="K554" i="35"/>
  <c r="J555" i="35"/>
  <c r="K555" i="35"/>
  <c r="J556" i="35"/>
  <c r="K556" i="35"/>
  <c r="J557" i="35"/>
  <c r="K557" i="35"/>
  <c r="J558" i="35"/>
  <c r="K558" i="35"/>
  <c r="J559" i="35"/>
  <c r="K559" i="35"/>
  <c r="J560" i="35"/>
  <c r="K560" i="35"/>
  <c r="J561" i="35"/>
  <c r="K561" i="35"/>
  <c r="J562" i="35"/>
  <c r="K562" i="35"/>
  <c r="J563" i="35"/>
  <c r="K563" i="35"/>
  <c r="J564" i="35"/>
  <c r="K564" i="35"/>
  <c r="J565" i="35"/>
  <c r="K565" i="35"/>
  <c r="J566" i="35"/>
  <c r="K566" i="35"/>
  <c r="J567" i="35"/>
  <c r="K567" i="35"/>
  <c r="J568" i="35"/>
  <c r="K568" i="35"/>
  <c r="J569" i="35"/>
  <c r="K569" i="35"/>
  <c r="J570" i="35"/>
  <c r="K570" i="35"/>
  <c r="J571" i="35"/>
  <c r="K571" i="35"/>
  <c r="J572" i="35"/>
  <c r="K572" i="35"/>
  <c r="J573" i="35"/>
  <c r="K573" i="35"/>
  <c r="J574" i="35"/>
  <c r="K574" i="35"/>
  <c r="J575" i="35"/>
  <c r="K575" i="35"/>
  <c r="J576" i="35"/>
  <c r="K576" i="35"/>
  <c r="J577" i="35"/>
  <c r="K577" i="35"/>
  <c r="J578" i="35"/>
  <c r="K578" i="35"/>
  <c r="J579" i="35"/>
  <c r="K579" i="35"/>
  <c r="J580" i="35"/>
  <c r="K580" i="35"/>
  <c r="J581" i="35"/>
  <c r="K581" i="35"/>
  <c r="J582" i="35"/>
  <c r="K582" i="35"/>
  <c r="J583" i="35"/>
  <c r="K583" i="35"/>
  <c r="J584" i="35"/>
  <c r="K584" i="35"/>
  <c r="J585" i="35"/>
  <c r="K585" i="35"/>
  <c r="J586" i="35"/>
  <c r="K586" i="35"/>
  <c r="J587" i="35"/>
  <c r="K587" i="35"/>
  <c r="J588" i="35"/>
  <c r="K588" i="35"/>
  <c r="J589" i="35"/>
  <c r="K589" i="35"/>
  <c r="J590" i="35"/>
  <c r="K590" i="35"/>
  <c r="J591" i="35"/>
  <c r="K591" i="35"/>
  <c r="J592" i="35"/>
  <c r="K592" i="35"/>
  <c r="J593" i="35"/>
  <c r="K593" i="35"/>
  <c r="J594" i="35"/>
  <c r="K594" i="35"/>
  <c r="J595" i="35"/>
  <c r="K595" i="35"/>
  <c r="J596" i="35"/>
  <c r="K596" i="35"/>
  <c r="J597" i="35"/>
  <c r="K597" i="35"/>
  <c r="J598" i="35"/>
  <c r="K598" i="35"/>
  <c r="J599" i="35"/>
  <c r="K599" i="35"/>
  <c r="J600" i="35"/>
  <c r="K600" i="35"/>
  <c r="J601" i="35"/>
  <c r="K601" i="35"/>
  <c r="J602" i="35"/>
  <c r="K602" i="35"/>
  <c r="J603" i="35"/>
  <c r="K603" i="35"/>
  <c r="J604" i="35"/>
  <c r="K604" i="35"/>
  <c r="J605" i="35"/>
  <c r="K605" i="35"/>
  <c r="J606" i="35"/>
  <c r="K606" i="35"/>
  <c r="J607" i="35"/>
  <c r="K607" i="35"/>
  <c r="J608" i="35"/>
  <c r="K608" i="35"/>
  <c r="J609" i="35"/>
  <c r="K609" i="35"/>
  <c r="J610" i="35"/>
  <c r="K610" i="35"/>
  <c r="J611" i="35"/>
  <c r="K611" i="35"/>
  <c r="J612" i="35"/>
  <c r="K612" i="35"/>
  <c r="J613" i="35"/>
  <c r="K613" i="35"/>
  <c r="J614" i="35"/>
  <c r="K614" i="35"/>
  <c r="J615" i="35"/>
  <c r="K615" i="35"/>
  <c r="J616" i="35"/>
  <c r="K616" i="35"/>
  <c r="J617" i="35"/>
  <c r="K617" i="35"/>
  <c r="J618" i="35"/>
  <c r="K618" i="35"/>
  <c r="J619" i="35"/>
  <c r="K619" i="35"/>
  <c r="J620" i="35"/>
  <c r="K620" i="35"/>
  <c r="J621" i="35"/>
  <c r="K621" i="35"/>
  <c r="J622" i="35"/>
  <c r="K622" i="35"/>
  <c r="J623" i="35"/>
  <c r="K623" i="35"/>
  <c r="J624" i="35"/>
  <c r="K624" i="35"/>
  <c r="J625" i="35"/>
  <c r="K625" i="35"/>
  <c r="J626" i="35"/>
  <c r="K626" i="35"/>
  <c r="J627" i="35"/>
  <c r="K627" i="35"/>
  <c r="J628" i="35"/>
  <c r="K628" i="35"/>
  <c r="J629" i="35"/>
  <c r="K629" i="35"/>
  <c r="J630" i="35"/>
  <c r="K630" i="35"/>
  <c r="J631" i="35"/>
  <c r="K631" i="35"/>
  <c r="J632" i="35"/>
  <c r="K632" i="35"/>
  <c r="J633" i="35"/>
  <c r="K633" i="35"/>
  <c r="J634" i="35"/>
  <c r="K634" i="35"/>
  <c r="J635" i="35"/>
  <c r="K635" i="35"/>
  <c r="J636" i="35"/>
  <c r="K636" i="35"/>
  <c r="J637" i="35"/>
  <c r="K637" i="35"/>
  <c r="J638" i="35"/>
  <c r="K638" i="35"/>
  <c r="J639" i="35"/>
  <c r="K639" i="35"/>
  <c r="J640" i="35"/>
  <c r="K640" i="35"/>
  <c r="J641" i="35"/>
  <c r="K641" i="35"/>
  <c r="J642" i="35"/>
  <c r="K642" i="35"/>
  <c r="J643" i="35"/>
  <c r="K643" i="35"/>
  <c r="J644" i="35"/>
  <c r="K644" i="35"/>
  <c r="J645" i="35"/>
  <c r="K645" i="35"/>
  <c r="J646" i="35"/>
  <c r="K646" i="35"/>
  <c r="J647" i="35"/>
  <c r="K647" i="35"/>
  <c r="J648" i="35"/>
  <c r="K648" i="35"/>
  <c r="J649" i="35"/>
  <c r="K649" i="35"/>
  <c r="J650" i="35"/>
  <c r="K650" i="35"/>
  <c r="J651" i="35"/>
  <c r="K651" i="35"/>
  <c r="J652" i="35"/>
  <c r="K652" i="35"/>
  <c r="J653" i="35"/>
  <c r="K653" i="35"/>
  <c r="J654" i="35"/>
  <c r="K654" i="35"/>
  <c r="J655" i="35"/>
  <c r="K655" i="35"/>
  <c r="J656" i="35"/>
  <c r="K656" i="35"/>
  <c r="J657" i="35"/>
  <c r="K657" i="35"/>
  <c r="J658" i="35"/>
  <c r="K658" i="35"/>
  <c r="J659" i="35"/>
  <c r="K659" i="35"/>
  <c r="J660" i="35"/>
  <c r="K660" i="35"/>
  <c r="J661" i="35"/>
  <c r="K661" i="35"/>
  <c r="J662" i="35"/>
  <c r="K662" i="35"/>
  <c r="J663" i="35"/>
  <c r="K663" i="35"/>
  <c r="J664" i="35"/>
  <c r="K664" i="35"/>
  <c r="J665" i="35"/>
  <c r="K665" i="35"/>
  <c r="J666" i="35"/>
  <c r="K666" i="35"/>
  <c r="J667" i="35"/>
  <c r="K667" i="35"/>
  <c r="J668" i="35"/>
  <c r="K668" i="35"/>
  <c r="J669" i="35"/>
  <c r="K669" i="35"/>
  <c r="J670" i="35"/>
  <c r="K670" i="35"/>
  <c r="J671" i="35"/>
  <c r="K671" i="35"/>
  <c r="J672" i="35"/>
  <c r="K672" i="35"/>
  <c r="J673" i="35"/>
  <c r="K673" i="35"/>
  <c r="J674" i="35"/>
  <c r="K674" i="35"/>
  <c r="J675" i="35"/>
  <c r="K675" i="35"/>
  <c r="J676" i="35"/>
  <c r="K676" i="35"/>
  <c r="J677" i="35"/>
  <c r="K677" i="35"/>
  <c r="J678" i="35"/>
  <c r="K678" i="35"/>
  <c r="J679" i="35"/>
  <c r="K679" i="35"/>
  <c r="J680" i="35"/>
  <c r="K680" i="35"/>
  <c r="J681" i="35"/>
  <c r="K681" i="35"/>
  <c r="J682" i="35"/>
  <c r="K682" i="35"/>
  <c r="J683" i="35"/>
  <c r="K683" i="35"/>
  <c r="J684" i="35"/>
  <c r="K684" i="35"/>
  <c r="J685" i="35"/>
  <c r="K685" i="35"/>
  <c r="J686" i="35"/>
  <c r="K686" i="35"/>
  <c r="J687" i="35"/>
  <c r="K687" i="35"/>
  <c r="J688" i="35"/>
  <c r="K688" i="35"/>
  <c r="J689" i="35"/>
  <c r="K689" i="35"/>
  <c r="J690" i="35"/>
  <c r="K690" i="35"/>
  <c r="J691" i="35"/>
  <c r="K691" i="35"/>
  <c r="J692" i="35"/>
  <c r="K692" i="35"/>
  <c r="J693" i="35"/>
  <c r="K693" i="35"/>
  <c r="J694" i="35"/>
  <c r="K694" i="35"/>
  <c r="J695" i="35"/>
  <c r="K695" i="35"/>
  <c r="J696" i="35"/>
  <c r="K696" i="35"/>
  <c r="J697" i="35"/>
  <c r="K697" i="35"/>
  <c r="J698" i="35"/>
  <c r="K698" i="35"/>
  <c r="J699" i="35"/>
  <c r="K699" i="35"/>
  <c r="J700" i="35"/>
  <c r="K700" i="35"/>
  <c r="J701" i="35"/>
  <c r="K701" i="35"/>
  <c r="J702" i="35"/>
  <c r="K702" i="35"/>
  <c r="J703" i="35"/>
  <c r="K703" i="35"/>
  <c r="J704" i="35"/>
  <c r="K704" i="35"/>
  <c r="J705" i="35"/>
  <c r="K705" i="35"/>
  <c r="J706" i="35"/>
  <c r="K706" i="35"/>
  <c r="J707" i="35"/>
  <c r="K707" i="35"/>
  <c r="J708" i="35"/>
  <c r="K708" i="35"/>
  <c r="J709" i="35"/>
  <c r="K709" i="35"/>
  <c r="J710" i="35"/>
  <c r="K710" i="35"/>
  <c r="J711" i="35"/>
  <c r="K711" i="35"/>
  <c r="J712" i="35"/>
  <c r="K712" i="35"/>
  <c r="J713" i="35"/>
  <c r="K713" i="35"/>
  <c r="J714" i="35"/>
  <c r="K714" i="35"/>
  <c r="J715" i="35"/>
  <c r="K715" i="35"/>
  <c r="J716" i="35"/>
  <c r="K716" i="35"/>
  <c r="J717" i="35"/>
  <c r="K717" i="35"/>
  <c r="J718" i="35"/>
  <c r="K718" i="35"/>
  <c r="J719" i="35"/>
  <c r="K719" i="35"/>
  <c r="J720" i="35"/>
  <c r="K720" i="35"/>
  <c r="J721" i="35"/>
  <c r="K721" i="35"/>
  <c r="J722" i="35"/>
  <c r="K722" i="35"/>
  <c r="J723" i="35"/>
  <c r="K723" i="35"/>
  <c r="J724" i="35"/>
  <c r="K724" i="35"/>
  <c r="J725" i="35"/>
  <c r="K725" i="35"/>
  <c r="J726" i="35"/>
  <c r="K726" i="35"/>
  <c r="J727" i="35"/>
  <c r="K727" i="35"/>
  <c r="J728" i="35"/>
  <c r="K728" i="35"/>
  <c r="J729" i="35"/>
  <c r="K729" i="35"/>
  <c r="J730" i="35"/>
  <c r="K730" i="35"/>
  <c r="J731" i="35"/>
  <c r="K731" i="35"/>
  <c r="J732" i="35"/>
  <c r="K732" i="35"/>
  <c r="J733" i="35"/>
  <c r="K733" i="35"/>
  <c r="J734" i="35"/>
  <c r="K734" i="35"/>
  <c r="J735" i="35"/>
  <c r="K735" i="35"/>
  <c r="J736" i="35"/>
  <c r="K736" i="35"/>
  <c r="J737" i="35"/>
  <c r="K737" i="35"/>
  <c r="J738" i="35"/>
  <c r="K738" i="35"/>
  <c r="J739" i="35"/>
  <c r="K739" i="35"/>
  <c r="J740" i="35"/>
  <c r="K740" i="35"/>
  <c r="J741" i="35"/>
  <c r="K741" i="35"/>
  <c r="J742" i="35"/>
  <c r="K742" i="35"/>
  <c r="J743" i="35"/>
  <c r="K743" i="35"/>
  <c r="J744" i="35"/>
  <c r="K744" i="35"/>
  <c r="J745" i="35"/>
  <c r="K745" i="35"/>
  <c r="J746" i="35"/>
  <c r="K746" i="35"/>
  <c r="J747" i="35"/>
  <c r="K747" i="35"/>
  <c r="J748" i="35"/>
  <c r="K748" i="35"/>
  <c r="J749" i="35"/>
  <c r="K749" i="35"/>
  <c r="J750" i="35"/>
  <c r="K750" i="35"/>
  <c r="J751" i="35"/>
  <c r="K751" i="35"/>
  <c r="J752" i="35"/>
  <c r="K752" i="35"/>
  <c r="J753" i="35"/>
  <c r="K753" i="35"/>
  <c r="J754" i="35"/>
  <c r="K754" i="35"/>
  <c r="J755" i="35"/>
  <c r="K755" i="35"/>
  <c r="J756" i="35"/>
  <c r="K756" i="35"/>
  <c r="J757" i="35"/>
  <c r="K757" i="35"/>
  <c r="J758" i="35"/>
  <c r="K758" i="35"/>
  <c r="J759" i="35"/>
  <c r="K759" i="35"/>
  <c r="J760" i="35"/>
  <c r="K760" i="35"/>
  <c r="J761" i="35"/>
  <c r="K761" i="35"/>
  <c r="J762" i="35"/>
  <c r="K762" i="35"/>
  <c r="J763" i="35"/>
  <c r="K763" i="35"/>
  <c r="J764" i="35"/>
  <c r="K764" i="35"/>
  <c r="J765" i="35"/>
  <c r="K765" i="35"/>
  <c r="J766" i="35"/>
  <c r="K766" i="35"/>
  <c r="J767" i="35"/>
  <c r="K767" i="35"/>
  <c r="J768" i="35"/>
  <c r="K768" i="35"/>
  <c r="J769" i="35"/>
  <c r="K769" i="35"/>
  <c r="J770" i="35"/>
  <c r="K770" i="35"/>
  <c r="J771" i="35"/>
  <c r="K771" i="35"/>
  <c r="J772" i="35"/>
  <c r="K772" i="35"/>
  <c r="J773" i="35"/>
  <c r="K773" i="35"/>
  <c r="J774" i="35"/>
  <c r="K774" i="35"/>
  <c r="J775" i="35"/>
  <c r="K775" i="35"/>
  <c r="J776" i="35"/>
  <c r="K776" i="35"/>
  <c r="J777" i="35"/>
  <c r="K777" i="35"/>
  <c r="J778" i="35"/>
  <c r="K778" i="35"/>
  <c r="J779" i="35"/>
  <c r="K779" i="35"/>
  <c r="J780" i="35"/>
  <c r="K780" i="35"/>
  <c r="J781" i="35"/>
  <c r="K781" i="35"/>
  <c r="J782" i="35"/>
  <c r="K782" i="35"/>
  <c r="J783" i="35"/>
  <c r="K783" i="35"/>
  <c r="J784" i="35"/>
  <c r="K784" i="35"/>
  <c r="J785" i="35"/>
  <c r="K785" i="35"/>
  <c r="J786" i="35"/>
  <c r="K786" i="35"/>
  <c r="J787" i="35"/>
  <c r="K787" i="35"/>
  <c r="J788" i="35"/>
  <c r="K788" i="35"/>
  <c r="J789" i="35"/>
  <c r="K789" i="35"/>
  <c r="J790" i="35"/>
  <c r="K790" i="35"/>
  <c r="J791" i="35"/>
  <c r="K791" i="35"/>
  <c r="J792" i="35"/>
  <c r="K792" i="35"/>
  <c r="J793" i="35"/>
  <c r="K793" i="35"/>
  <c r="J794" i="35"/>
  <c r="K794" i="35"/>
  <c r="J795" i="35"/>
  <c r="K795" i="35"/>
  <c r="J796" i="35"/>
  <c r="K796" i="35"/>
  <c r="J797" i="35"/>
  <c r="K797" i="35"/>
  <c r="J798" i="35"/>
  <c r="K798" i="35"/>
  <c r="J799" i="35"/>
  <c r="K799" i="35"/>
  <c r="J800" i="35"/>
  <c r="K800" i="35"/>
  <c r="J801" i="35"/>
  <c r="K801" i="35"/>
  <c r="J802" i="35"/>
  <c r="K802" i="35"/>
  <c r="J803" i="35"/>
  <c r="K803" i="35"/>
  <c r="J804" i="35"/>
  <c r="K804" i="35"/>
  <c r="J805" i="35"/>
  <c r="K805" i="35"/>
  <c r="J806" i="35"/>
  <c r="K806" i="35"/>
  <c r="J807" i="35"/>
  <c r="K807" i="35"/>
  <c r="J808" i="35"/>
  <c r="K808" i="35"/>
  <c r="J809" i="35"/>
  <c r="K809" i="35"/>
  <c r="J810" i="35"/>
  <c r="K810" i="35"/>
  <c r="J811" i="35"/>
  <c r="K811" i="35"/>
  <c r="J812" i="35"/>
  <c r="K812" i="35"/>
  <c r="J813" i="35"/>
  <c r="K813" i="35"/>
  <c r="J814" i="35"/>
  <c r="K814" i="35"/>
  <c r="J815" i="35"/>
  <c r="K815" i="35"/>
  <c r="J816" i="35"/>
  <c r="K816" i="35"/>
  <c r="J817" i="35"/>
  <c r="K817" i="35"/>
  <c r="J818" i="35"/>
  <c r="K818" i="35"/>
  <c r="J819" i="35"/>
  <c r="K819" i="35"/>
  <c r="J820" i="35"/>
  <c r="K820" i="35"/>
  <c r="J821" i="35"/>
  <c r="K821" i="35"/>
  <c r="J822" i="35"/>
  <c r="K822" i="35"/>
  <c r="J823" i="35"/>
  <c r="K823" i="35"/>
  <c r="J824" i="35"/>
  <c r="K824" i="35"/>
  <c r="J825" i="35"/>
  <c r="K825" i="35"/>
  <c r="J826" i="35"/>
  <c r="K826" i="35"/>
  <c r="J827" i="35"/>
  <c r="K827" i="35"/>
  <c r="J828" i="35"/>
  <c r="K828" i="35"/>
  <c r="J829" i="35"/>
  <c r="K829" i="35"/>
  <c r="J830" i="35"/>
  <c r="K830" i="35"/>
  <c r="J831" i="35"/>
  <c r="K831" i="35"/>
  <c r="J832" i="35"/>
  <c r="K832" i="35"/>
  <c r="J833" i="35"/>
  <c r="K833" i="35"/>
  <c r="J834" i="35"/>
  <c r="K834" i="35"/>
  <c r="J835" i="35"/>
  <c r="K835" i="35"/>
  <c r="J836" i="35"/>
  <c r="K836" i="35"/>
  <c r="J837" i="35"/>
  <c r="K837" i="35"/>
  <c r="J838" i="35"/>
  <c r="K838" i="35"/>
  <c r="J839" i="35"/>
  <c r="K839" i="35"/>
  <c r="J840" i="35"/>
  <c r="K840" i="35"/>
  <c r="J841" i="35"/>
  <c r="K841" i="35"/>
  <c r="J842" i="35"/>
  <c r="K842" i="35"/>
  <c r="J843" i="35"/>
  <c r="K843" i="35"/>
  <c r="J844" i="35"/>
  <c r="K844" i="35"/>
  <c r="J845" i="35"/>
  <c r="K845" i="35"/>
  <c r="J846" i="35"/>
  <c r="K846" i="35"/>
  <c r="J847" i="35"/>
  <c r="K847" i="35"/>
  <c r="J848" i="35"/>
  <c r="K848" i="35"/>
  <c r="J849" i="35"/>
  <c r="K849" i="35"/>
  <c r="J850" i="35"/>
  <c r="K850" i="35"/>
  <c r="J851" i="35"/>
  <c r="K851" i="35"/>
  <c r="J852" i="35"/>
  <c r="K852" i="35"/>
  <c r="J853" i="35"/>
  <c r="K853" i="35"/>
  <c r="J854" i="35"/>
  <c r="K854" i="35"/>
  <c r="J855" i="35"/>
  <c r="K855" i="35"/>
  <c r="J856" i="35"/>
  <c r="K856" i="35"/>
  <c r="J857" i="35"/>
  <c r="K857" i="35"/>
  <c r="J858" i="35"/>
  <c r="K858" i="35"/>
  <c r="J859" i="35"/>
  <c r="K859" i="35"/>
  <c r="J860" i="35"/>
  <c r="K860" i="35"/>
  <c r="J861" i="35"/>
  <c r="K861" i="35"/>
  <c r="J862" i="35"/>
  <c r="K862" i="35"/>
  <c r="J863" i="35"/>
  <c r="K863" i="35"/>
  <c r="J864" i="35"/>
  <c r="K864" i="35"/>
  <c r="J865" i="35"/>
  <c r="K865" i="35"/>
  <c r="J866" i="35"/>
  <c r="K866" i="35"/>
  <c r="J867" i="35"/>
  <c r="K867" i="35"/>
  <c r="J868" i="35"/>
  <c r="K868" i="35"/>
  <c r="J869" i="35"/>
  <c r="K869" i="35"/>
  <c r="J870" i="35"/>
  <c r="K870" i="35"/>
  <c r="J871" i="35"/>
  <c r="K871" i="35"/>
  <c r="J872" i="35"/>
  <c r="K872" i="35"/>
  <c r="J873" i="35"/>
  <c r="K873" i="35"/>
  <c r="J874" i="35"/>
  <c r="K874" i="35"/>
  <c r="J875" i="35"/>
  <c r="K875" i="35"/>
  <c r="J876" i="35"/>
  <c r="K876" i="35"/>
  <c r="J877" i="35"/>
  <c r="K877" i="35"/>
  <c r="J878" i="35"/>
  <c r="K878" i="35"/>
  <c r="J879" i="35"/>
  <c r="K879" i="35"/>
  <c r="J880" i="35"/>
  <c r="K880" i="35"/>
  <c r="J881" i="35"/>
  <c r="K881" i="35"/>
  <c r="J882" i="35"/>
  <c r="K882" i="35"/>
  <c r="J883" i="35"/>
  <c r="K883" i="35"/>
  <c r="J884" i="35"/>
  <c r="K884" i="35"/>
  <c r="J885" i="35"/>
  <c r="K885" i="35"/>
  <c r="J886" i="35"/>
  <c r="K886" i="35"/>
  <c r="J887" i="35"/>
  <c r="K887" i="35"/>
  <c r="J888" i="35"/>
  <c r="K888" i="35"/>
  <c r="J889" i="35"/>
  <c r="K889" i="35"/>
  <c r="J890" i="35"/>
  <c r="K890" i="35"/>
  <c r="J891" i="35"/>
  <c r="K891" i="35"/>
  <c r="J892" i="35"/>
  <c r="K892" i="35"/>
  <c r="J893" i="35"/>
  <c r="K893" i="35"/>
  <c r="J894" i="35"/>
  <c r="K894" i="35"/>
  <c r="J895" i="35"/>
  <c r="K895" i="35"/>
  <c r="J896" i="35"/>
  <c r="K896" i="35"/>
  <c r="J897" i="35"/>
  <c r="K897" i="35"/>
  <c r="J898" i="35"/>
  <c r="K898" i="35"/>
  <c r="J899" i="35"/>
  <c r="K899" i="35"/>
  <c r="J900" i="35"/>
  <c r="K900" i="35"/>
  <c r="J901" i="35"/>
  <c r="K901" i="35"/>
  <c r="J902" i="35"/>
  <c r="K902" i="35"/>
  <c r="J903" i="35"/>
  <c r="K903" i="35"/>
  <c r="J904" i="35"/>
  <c r="K904" i="35"/>
  <c r="J905" i="35"/>
  <c r="K905" i="35"/>
  <c r="J906" i="35"/>
  <c r="K906" i="35"/>
  <c r="J907" i="35"/>
  <c r="K907" i="35"/>
  <c r="J908" i="35"/>
  <c r="K908" i="35"/>
  <c r="J909" i="35"/>
  <c r="K909" i="35"/>
  <c r="J910" i="35"/>
  <c r="K910" i="35"/>
  <c r="J911" i="35"/>
  <c r="K911" i="35"/>
  <c r="J912" i="35"/>
  <c r="K912" i="35"/>
  <c r="J913" i="35"/>
  <c r="K913" i="35"/>
  <c r="J914" i="35"/>
  <c r="K914" i="35"/>
  <c r="J915" i="35"/>
  <c r="K915" i="35"/>
  <c r="J916" i="35"/>
  <c r="K916" i="35"/>
  <c r="J917" i="35"/>
  <c r="K917" i="35"/>
  <c r="J918" i="35"/>
  <c r="K918" i="35"/>
  <c r="J919" i="35"/>
  <c r="K919" i="35"/>
  <c r="J920" i="35"/>
  <c r="K920" i="35"/>
  <c r="J921" i="35"/>
  <c r="K921" i="35"/>
  <c r="J922" i="35"/>
  <c r="K922" i="35"/>
  <c r="J923" i="35"/>
  <c r="K923" i="35"/>
  <c r="J924" i="35"/>
  <c r="K924" i="35"/>
  <c r="J925" i="35"/>
  <c r="K925" i="35"/>
  <c r="J926" i="35"/>
  <c r="K926" i="35"/>
  <c r="J927" i="35"/>
  <c r="K927" i="35"/>
  <c r="J928" i="35"/>
  <c r="K928" i="35"/>
  <c r="J929" i="35"/>
  <c r="K929" i="35"/>
  <c r="J930" i="35"/>
  <c r="K930" i="35"/>
  <c r="J931" i="35"/>
  <c r="K931" i="35"/>
  <c r="J932" i="35"/>
  <c r="K932" i="35"/>
  <c r="J933" i="35"/>
  <c r="K933" i="35"/>
  <c r="J934" i="35"/>
  <c r="K934" i="35"/>
  <c r="J935" i="35"/>
  <c r="K935" i="35"/>
  <c r="J936" i="35"/>
  <c r="K936" i="35"/>
  <c r="J937" i="35"/>
  <c r="K937" i="35"/>
  <c r="J938" i="35"/>
  <c r="K938" i="35"/>
  <c r="J939" i="35"/>
  <c r="K939" i="35"/>
  <c r="J940" i="35"/>
  <c r="K940" i="35"/>
  <c r="J941" i="35"/>
  <c r="K941" i="35"/>
  <c r="J942" i="35"/>
  <c r="K942" i="35"/>
  <c r="J943" i="35"/>
  <c r="K943" i="35"/>
  <c r="J944" i="35"/>
  <c r="K944" i="35"/>
  <c r="J945" i="35"/>
  <c r="K945" i="35"/>
  <c r="J946" i="35"/>
  <c r="K946" i="35"/>
  <c r="J947" i="35"/>
  <c r="K947" i="35"/>
  <c r="J948" i="35"/>
  <c r="K948" i="35"/>
  <c r="J949" i="35"/>
  <c r="K949" i="35"/>
  <c r="J950" i="35"/>
  <c r="K950" i="35"/>
  <c r="J951" i="35"/>
  <c r="K951" i="35"/>
  <c r="J952" i="35"/>
  <c r="K952" i="35"/>
  <c r="J953" i="35"/>
  <c r="K953" i="35"/>
  <c r="J954" i="35"/>
  <c r="K954" i="35"/>
  <c r="J955" i="35"/>
  <c r="K955" i="35"/>
  <c r="J956" i="35"/>
  <c r="K956" i="35"/>
  <c r="J957" i="35"/>
  <c r="K957" i="35"/>
  <c r="J958" i="35"/>
  <c r="K958" i="35"/>
  <c r="J959" i="35"/>
  <c r="K959" i="35"/>
  <c r="J960" i="35"/>
  <c r="K960" i="35"/>
  <c r="J961" i="35"/>
  <c r="K961" i="35"/>
  <c r="J962" i="35"/>
  <c r="K962" i="35"/>
  <c r="J963" i="35"/>
  <c r="K963" i="35"/>
  <c r="J964" i="35"/>
  <c r="K964" i="35"/>
  <c r="J965" i="35"/>
  <c r="K965" i="35"/>
  <c r="J966" i="35"/>
  <c r="K966" i="35"/>
  <c r="J967" i="35"/>
  <c r="K967" i="35"/>
  <c r="J968" i="35"/>
  <c r="K968" i="35"/>
  <c r="J969" i="35"/>
  <c r="K969" i="35"/>
  <c r="J970" i="35"/>
  <c r="K970" i="35"/>
  <c r="J971" i="35"/>
  <c r="K971" i="35"/>
  <c r="J972" i="35"/>
  <c r="K972" i="35"/>
  <c r="J973" i="35"/>
  <c r="K973" i="35"/>
  <c r="J974" i="35"/>
  <c r="K974" i="35"/>
  <c r="J975" i="35"/>
  <c r="K975" i="35"/>
  <c r="J976" i="35"/>
  <c r="K976" i="35"/>
  <c r="J977" i="35"/>
  <c r="K977" i="35"/>
  <c r="J978" i="35"/>
  <c r="K978" i="35"/>
  <c r="J979" i="35"/>
  <c r="K979" i="35"/>
  <c r="J980" i="35"/>
  <c r="K980" i="35"/>
  <c r="J981" i="35"/>
  <c r="K981" i="35"/>
  <c r="J982" i="35"/>
  <c r="K982" i="35"/>
  <c r="J983" i="35"/>
  <c r="K983" i="35"/>
  <c r="J984" i="35"/>
  <c r="K984" i="35"/>
  <c r="J985" i="35"/>
  <c r="K985" i="35"/>
  <c r="J986" i="35"/>
  <c r="K986" i="35"/>
  <c r="J987" i="35"/>
  <c r="K987" i="35"/>
  <c r="J988" i="35"/>
  <c r="K988" i="35"/>
  <c r="J989" i="35"/>
  <c r="K989" i="35"/>
  <c r="J990" i="35"/>
  <c r="K990" i="35"/>
  <c r="J991" i="35"/>
  <c r="K991" i="35"/>
  <c r="J992" i="35"/>
  <c r="K992" i="35"/>
  <c r="J993" i="35"/>
  <c r="K993" i="35"/>
  <c r="J994" i="35"/>
  <c r="K994" i="35"/>
  <c r="J995" i="35"/>
  <c r="K995" i="35"/>
  <c r="J996" i="35"/>
  <c r="K996" i="35"/>
  <c r="J997" i="35"/>
  <c r="K997" i="35"/>
  <c r="J998" i="35"/>
  <c r="K998" i="35"/>
  <c r="J999" i="35"/>
  <c r="K999" i="35"/>
  <c r="J1000" i="35"/>
  <c r="K1000" i="35"/>
  <c r="J1001" i="35"/>
  <c r="K1001" i="35"/>
  <c r="J1002" i="35"/>
  <c r="K1002" i="35"/>
  <c r="J1003" i="35"/>
  <c r="K1003" i="35"/>
  <c r="J1004" i="35"/>
  <c r="K1004" i="35"/>
  <c r="J1005" i="35"/>
  <c r="K1005" i="35"/>
  <c r="J1006" i="35"/>
  <c r="K1006" i="35"/>
  <c r="J1007" i="35"/>
  <c r="K1007" i="35"/>
  <c r="J1008" i="35"/>
  <c r="K1008" i="35"/>
  <c r="J1009" i="35"/>
  <c r="K1009" i="35"/>
  <c r="J1010" i="35"/>
  <c r="K1010" i="35"/>
  <c r="J1011" i="35"/>
  <c r="K1011" i="35"/>
  <c r="J1012" i="35"/>
  <c r="K1012" i="35"/>
  <c r="J1013" i="35"/>
  <c r="K1013" i="35"/>
  <c r="J1014" i="35"/>
  <c r="K1014" i="35"/>
  <c r="J1015" i="35"/>
  <c r="K1015" i="35"/>
  <c r="J1016" i="35"/>
  <c r="K1016" i="35"/>
  <c r="J1017" i="35"/>
  <c r="K1017" i="35"/>
  <c r="J1018" i="35"/>
  <c r="K1018" i="35"/>
  <c r="J1019" i="35"/>
  <c r="K1019" i="35"/>
  <c r="J1020" i="35"/>
  <c r="K1020" i="35"/>
  <c r="J1021" i="35"/>
  <c r="K1021" i="35"/>
  <c r="J1022" i="35"/>
  <c r="K1022" i="35"/>
  <c r="J1023" i="35"/>
  <c r="K1023" i="35"/>
  <c r="J1024" i="35"/>
  <c r="K1024" i="35"/>
  <c r="J1025" i="35"/>
  <c r="K1025" i="35"/>
  <c r="J1026" i="35"/>
  <c r="K1026" i="35"/>
  <c r="J1027" i="35"/>
  <c r="K1027" i="35"/>
  <c r="J1028" i="35"/>
  <c r="K1028" i="35"/>
  <c r="J1029" i="35"/>
  <c r="K1029" i="35"/>
  <c r="J1030" i="35"/>
  <c r="K1030" i="35"/>
  <c r="J1031" i="35"/>
  <c r="K1031" i="35"/>
  <c r="J1032" i="35"/>
  <c r="K1032" i="35"/>
  <c r="J1033" i="35"/>
  <c r="K1033" i="35"/>
  <c r="J1034" i="35"/>
  <c r="K1034" i="35"/>
  <c r="J1035" i="35"/>
  <c r="K1035" i="35"/>
  <c r="J1036" i="35"/>
  <c r="K1036" i="35"/>
  <c r="J1037" i="35"/>
  <c r="K1037" i="35"/>
  <c r="J1038" i="35"/>
  <c r="K1038" i="35"/>
  <c r="J1039" i="35"/>
  <c r="K1039" i="35"/>
  <c r="J1040" i="35"/>
  <c r="K1040" i="35"/>
  <c r="J1041" i="35"/>
  <c r="K1041" i="35"/>
  <c r="J1042" i="35"/>
  <c r="K1042" i="35"/>
  <c r="J1043" i="35"/>
  <c r="K1043" i="35"/>
  <c r="J1044" i="35"/>
  <c r="K1044" i="35"/>
  <c r="J1045" i="35"/>
  <c r="K1045" i="35"/>
  <c r="J1046" i="35"/>
  <c r="K1046" i="35"/>
  <c r="J1047" i="35"/>
  <c r="K1047" i="35"/>
  <c r="J1048" i="35"/>
  <c r="K1048" i="35"/>
  <c r="J1049" i="35"/>
  <c r="K1049" i="35"/>
  <c r="J1050" i="35"/>
  <c r="K1050" i="35"/>
  <c r="J1051" i="35"/>
  <c r="K1051" i="35"/>
  <c r="J1052" i="35"/>
  <c r="K1052" i="35"/>
  <c r="J1053" i="35"/>
  <c r="K1053" i="35"/>
  <c r="J1054" i="35"/>
  <c r="K1054" i="35"/>
  <c r="J1055" i="35"/>
  <c r="K1055" i="35"/>
  <c r="J1056" i="35"/>
  <c r="K1056" i="35"/>
  <c r="J1057" i="35"/>
  <c r="K1057" i="35"/>
  <c r="J1058" i="35"/>
  <c r="K1058" i="35"/>
  <c r="J1059" i="35"/>
  <c r="K1059" i="35"/>
  <c r="J1060" i="35"/>
  <c r="K1060" i="35"/>
  <c r="J1061" i="35"/>
  <c r="K1061" i="35"/>
  <c r="J1062" i="35"/>
  <c r="K1062" i="35"/>
  <c r="J1063" i="35"/>
  <c r="K1063" i="35"/>
  <c r="J1064" i="35"/>
  <c r="K1064" i="35"/>
  <c r="J1065" i="35"/>
  <c r="K1065" i="35"/>
  <c r="J1066" i="35"/>
  <c r="K1066" i="35"/>
  <c r="J1067" i="35"/>
  <c r="K1067" i="35"/>
  <c r="J1068" i="35"/>
  <c r="K1068" i="35"/>
  <c r="J1069" i="35"/>
  <c r="K1069" i="35"/>
  <c r="J1070" i="35"/>
  <c r="K1070" i="35"/>
  <c r="J1071" i="35"/>
  <c r="K1071" i="35"/>
  <c r="J1072" i="35"/>
  <c r="K1072" i="35"/>
  <c r="O221" i="35"/>
  <c r="N221" i="35"/>
  <c r="L221" i="35" s="1"/>
  <c r="S466" i="35"/>
  <c r="S639" i="35"/>
  <c r="S640" i="35"/>
  <c r="S641" i="35"/>
  <c r="S642" i="35"/>
  <c r="S643" i="35"/>
  <c r="S644" i="35"/>
  <c r="S645" i="35"/>
  <c r="S646" i="35"/>
  <c r="S647" i="35"/>
  <c r="S648" i="35"/>
  <c r="S649" i="35"/>
  <c r="S650" i="35"/>
  <c r="S651" i="35"/>
  <c r="S652" i="35"/>
  <c r="S653" i="35"/>
  <c r="S654" i="35"/>
  <c r="S655" i="35"/>
  <c r="S656" i="35"/>
  <c r="S657" i="35"/>
  <c r="S658" i="35"/>
  <c r="S659" i="35"/>
  <c r="S660" i="35"/>
  <c r="S661" i="35"/>
  <c r="S662" i="35"/>
  <c r="S663" i="35"/>
  <c r="S664" i="35"/>
  <c r="S665" i="35"/>
  <c r="S666" i="35"/>
  <c r="S667" i="35"/>
  <c r="S668" i="35"/>
  <c r="S669" i="35"/>
  <c r="S670" i="35"/>
  <c r="S671" i="35"/>
  <c r="S672" i="35"/>
  <c r="S673" i="35"/>
  <c r="S674" i="35"/>
  <c r="S675" i="35"/>
  <c r="S676" i="35"/>
  <c r="S677" i="35"/>
  <c r="S678" i="35"/>
  <c r="S679" i="35"/>
  <c r="S680" i="35"/>
  <c r="S681" i="35"/>
  <c r="S682" i="35"/>
  <c r="S683" i="35"/>
  <c r="S684" i="35"/>
  <c r="S685" i="35"/>
  <c r="S686" i="35"/>
  <c r="S687" i="35"/>
  <c r="S688" i="35"/>
  <c r="S689" i="35"/>
  <c r="S690" i="35"/>
  <c r="S691" i="35"/>
  <c r="S692" i="35"/>
  <c r="S693" i="35"/>
  <c r="S694" i="35"/>
  <c r="S695" i="35"/>
  <c r="S696" i="35"/>
  <c r="S697" i="35"/>
  <c r="S698" i="35"/>
  <c r="S699" i="35"/>
  <c r="S700" i="35"/>
  <c r="S701" i="35"/>
  <c r="S702" i="35"/>
  <c r="S703" i="35"/>
  <c r="S704" i="35"/>
  <c r="S705" i="35"/>
  <c r="S706" i="35"/>
  <c r="S707" i="35"/>
  <c r="S708" i="35"/>
  <c r="S709" i="35"/>
  <c r="S710" i="35"/>
  <c r="S711" i="35"/>
  <c r="S712" i="35"/>
  <c r="S713" i="35"/>
  <c r="S714" i="35"/>
  <c r="S715" i="35"/>
  <c r="S716" i="35"/>
  <c r="S717" i="35"/>
  <c r="S718" i="35"/>
  <c r="S719" i="35"/>
  <c r="S720" i="35"/>
  <c r="S721" i="35"/>
  <c r="S722" i="35"/>
  <c r="S723" i="35"/>
  <c r="S724" i="35"/>
  <c r="S725" i="35"/>
  <c r="S726" i="35"/>
  <c r="S727" i="35"/>
  <c r="S728" i="35"/>
  <c r="S729" i="35"/>
  <c r="S730" i="35"/>
  <c r="S731" i="35"/>
  <c r="S732" i="35"/>
  <c r="S733" i="35"/>
  <c r="S734" i="35"/>
  <c r="S735" i="35"/>
  <c r="S736" i="35"/>
  <c r="S737" i="35"/>
  <c r="S738" i="35"/>
  <c r="S739" i="35"/>
  <c r="S740" i="35"/>
  <c r="S741" i="35"/>
  <c r="S742" i="35"/>
  <c r="S743" i="35"/>
  <c r="S744" i="35"/>
  <c r="S745" i="35"/>
  <c r="S746" i="35"/>
  <c r="S747" i="35"/>
  <c r="S748" i="35"/>
  <c r="S749" i="35"/>
  <c r="S750" i="35"/>
  <c r="S751" i="35"/>
  <c r="S752" i="35"/>
  <c r="S753" i="35"/>
  <c r="S754" i="35"/>
  <c r="S755" i="35"/>
  <c r="S756" i="35"/>
  <c r="S757" i="35"/>
  <c r="S758" i="35"/>
  <c r="S759" i="35"/>
  <c r="S760" i="35"/>
  <c r="S761" i="35"/>
  <c r="S762" i="35"/>
  <c r="S763" i="35"/>
  <c r="S764" i="35"/>
  <c r="S765" i="35"/>
  <c r="S766" i="35"/>
  <c r="S767" i="35"/>
  <c r="S768" i="35"/>
  <c r="S769" i="35"/>
  <c r="S770" i="35"/>
  <c r="S771" i="35"/>
  <c r="S772" i="35"/>
  <c r="S773" i="35"/>
  <c r="S774" i="35"/>
  <c r="S775" i="35"/>
  <c r="S776" i="35"/>
  <c r="S777" i="35"/>
  <c r="S778" i="35"/>
  <c r="S779" i="35"/>
  <c r="S780" i="35"/>
  <c r="S781" i="35"/>
  <c r="S782" i="35"/>
  <c r="S783" i="35"/>
  <c r="S784" i="35"/>
  <c r="S785" i="35"/>
  <c r="S786" i="35"/>
  <c r="S787" i="35"/>
  <c r="S788" i="35"/>
  <c r="S789" i="35"/>
  <c r="S790" i="35"/>
  <c r="S791" i="35"/>
  <c r="S792" i="35"/>
  <c r="S793" i="35"/>
  <c r="S794" i="35"/>
  <c r="S795" i="35"/>
  <c r="S796" i="35"/>
  <c r="S797" i="35"/>
  <c r="S798" i="35"/>
  <c r="S799" i="35"/>
  <c r="S800" i="35"/>
  <c r="S801" i="35"/>
  <c r="S802" i="35"/>
  <c r="S803" i="35"/>
  <c r="S804" i="35"/>
  <c r="S805" i="35"/>
  <c r="S806" i="35"/>
  <c r="S807" i="35"/>
  <c r="S808" i="35"/>
  <c r="S809" i="35"/>
  <c r="S810" i="35"/>
  <c r="S811" i="35"/>
  <c r="S812" i="35"/>
  <c r="S813" i="35"/>
  <c r="S814" i="35"/>
  <c r="S815" i="35"/>
  <c r="S816" i="35"/>
  <c r="S817" i="35"/>
  <c r="S818" i="35"/>
  <c r="S819" i="35"/>
  <c r="S820" i="35"/>
  <c r="S821" i="35"/>
  <c r="S822" i="35"/>
  <c r="S823" i="35"/>
  <c r="S824" i="35"/>
  <c r="S825" i="35"/>
  <c r="S826" i="35"/>
  <c r="S827" i="35"/>
  <c r="S828" i="35"/>
  <c r="S829" i="35"/>
  <c r="S830" i="35"/>
  <c r="S831" i="35"/>
  <c r="S832" i="35"/>
  <c r="S833" i="35"/>
  <c r="S834" i="35"/>
  <c r="S835" i="35"/>
  <c r="S836" i="35"/>
  <c r="S837" i="35"/>
  <c r="S838" i="35"/>
  <c r="S839" i="35"/>
  <c r="S840" i="35"/>
  <c r="S841" i="35"/>
  <c r="S842" i="35"/>
  <c r="S843" i="35"/>
  <c r="S844" i="35"/>
  <c r="S845" i="35"/>
  <c r="S846" i="35"/>
  <c r="S847" i="35"/>
  <c r="S848" i="35"/>
  <c r="S849" i="35"/>
  <c r="S850" i="35"/>
  <c r="S851" i="35"/>
  <c r="S852" i="35"/>
  <c r="S853" i="35"/>
  <c r="S854" i="35"/>
  <c r="S855" i="35"/>
  <c r="S856" i="35"/>
  <c r="S857" i="35"/>
  <c r="S858" i="35"/>
  <c r="S859" i="35"/>
  <c r="S860" i="35"/>
  <c r="S861" i="35"/>
  <c r="S862" i="35"/>
  <c r="S863" i="35"/>
  <c r="S864" i="35"/>
  <c r="S865" i="35"/>
  <c r="S866" i="35"/>
  <c r="S867" i="35"/>
  <c r="S868" i="35"/>
  <c r="S869" i="35"/>
  <c r="S870" i="35"/>
  <c r="S871" i="35"/>
  <c r="S872" i="35"/>
  <c r="S873" i="35"/>
  <c r="S874" i="35"/>
  <c r="S875" i="35"/>
  <c r="S876" i="35"/>
  <c r="S877" i="35"/>
  <c r="S878" i="35"/>
  <c r="S879" i="35"/>
  <c r="S880" i="35"/>
  <c r="S881" i="35"/>
  <c r="S882" i="35"/>
  <c r="S883" i="35"/>
  <c r="S884" i="35"/>
  <c r="S885" i="35"/>
  <c r="S886" i="35"/>
  <c r="S887" i="35"/>
  <c r="S888" i="35"/>
  <c r="S889" i="35"/>
  <c r="S890" i="35"/>
  <c r="S891" i="35"/>
  <c r="S892" i="35"/>
  <c r="S893" i="35"/>
  <c r="S894" i="35"/>
  <c r="S895" i="35"/>
  <c r="S896" i="35"/>
  <c r="S897" i="35"/>
  <c r="S898" i="35"/>
  <c r="S899" i="35"/>
  <c r="S900" i="35"/>
  <c r="S901" i="35"/>
  <c r="S902" i="35"/>
  <c r="S903" i="35"/>
  <c r="S904" i="35"/>
  <c r="S905" i="35"/>
  <c r="S906" i="35"/>
  <c r="S907" i="35"/>
  <c r="S908" i="35"/>
  <c r="S909" i="35"/>
  <c r="S910" i="35"/>
  <c r="S911" i="35"/>
  <c r="S912" i="35"/>
  <c r="S913" i="35"/>
  <c r="S914" i="35"/>
  <c r="S915" i="35"/>
  <c r="S916" i="35"/>
  <c r="S917" i="35"/>
  <c r="S918" i="35"/>
  <c r="S919" i="35"/>
  <c r="S920" i="35"/>
  <c r="S921" i="35"/>
  <c r="S922" i="35"/>
  <c r="S923" i="35"/>
  <c r="S924" i="35"/>
  <c r="S925" i="35"/>
  <c r="S926" i="35"/>
  <c r="S927" i="35"/>
  <c r="S928" i="35"/>
  <c r="S929" i="35"/>
  <c r="S930" i="35"/>
  <c r="S931" i="35"/>
  <c r="S932" i="35"/>
  <c r="S933" i="35"/>
  <c r="S934" i="35"/>
  <c r="S935" i="35"/>
  <c r="S936" i="35"/>
  <c r="S937" i="35"/>
  <c r="S938" i="35"/>
  <c r="S939" i="35"/>
  <c r="S940" i="35"/>
  <c r="S941" i="35"/>
  <c r="S942" i="35"/>
  <c r="S943" i="35"/>
  <c r="S944" i="35"/>
  <c r="S945" i="35"/>
  <c r="S946" i="35"/>
  <c r="S947" i="35"/>
  <c r="S948" i="35"/>
  <c r="S949" i="35"/>
  <c r="S950" i="35"/>
  <c r="S951" i="35"/>
  <c r="S952" i="35"/>
  <c r="S953" i="35"/>
  <c r="S954" i="35"/>
  <c r="S955" i="35"/>
  <c r="S956" i="35"/>
  <c r="S957" i="35"/>
  <c r="S958" i="35"/>
  <c r="S959" i="35"/>
  <c r="S960" i="35"/>
  <c r="S961" i="35"/>
  <c r="S962" i="35"/>
  <c r="S963" i="35"/>
  <c r="S964" i="35"/>
  <c r="S965" i="35"/>
  <c r="S966" i="35"/>
  <c r="S967" i="35"/>
  <c r="S968" i="35"/>
  <c r="S969" i="35"/>
  <c r="S970" i="35"/>
  <c r="S971" i="35"/>
  <c r="S972" i="35"/>
  <c r="S973" i="35"/>
  <c r="S974" i="35"/>
  <c r="S975" i="35"/>
  <c r="S976" i="35"/>
  <c r="S977" i="35"/>
  <c r="S978" i="35"/>
  <c r="S979" i="35"/>
  <c r="S980" i="35"/>
  <c r="S981" i="35"/>
  <c r="S982" i="35"/>
  <c r="S983" i="35"/>
  <c r="S984" i="35"/>
  <c r="S985" i="35"/>
  <c r="S986" i="35"/>
  <c r="S987" i="35"/>
  <c r="S988" i="35"/>
  <c r="S989" i="35"/>
  <c r="S990" i="35"/>
  <c r="S991" i="35"/>
  <c r="S992" i="35"/>
  <c r="S993" i="35"/>
  <c r="S994" i="35"/>
  <c r="S995" i="35"/>
  <c r="S996" i="35"/>
  <c r="S997" i="35"/>
  <c r="S998" i="35"/>
  <c r="S999" i="35"/>
  <c r="S1000" i="35"/>
  <c r="S1001" i="35"/>
  <c r="S1002" i="35"/>
  <c r="S1003" i="35"/>
  <c r="S1004" i="35"/>
  <c r="S1005" i="35"/>
  <c r="S1006" i="35"/>
  <c r="S1007" i="35"/>
  <c r="S1008" i="35"/>
  <c r="S1009" i="35"/>
  <c r="S1010" i="35"/>
  <c r="S1011" i="35"/>
  <c r="S1012" i="35"/>
  <c r="S1013" i="35"/>
  <c r="S1014" i="35"/>
  <c r="S1015" i="35"/>
  <c r="S1016" i="35"/>
  <c r="S1017" i="35"/>
  <c r="S1018" i="35"/>
  <c r="S1019" i="35"/>
  <c r="S1020" i="35"/>
  <c r="S1021" i="35"/>
  <c r="S1022" i="35"/>
  <c r="S1023" i="35"/>
  <c r="S1024" i="35"/>
  <c r="S1025" i="35"/>
  <c r="S1026" i="35"/>
  <c r="S1027" i="35"/>
  <c r="S1028" i="35"/>
  <c r="S1029" i="35"/>
  <c r="S1030" i="35"/>
  <c r="S1031" i="35"/>
  <c r="S1032" i="35"/>
  <c r="S1033" i="35"/>
  <c r="S1034" i="35"/>
  <c r="S1035" i="35"/>
  <c r="S1036" i="35"/>
  <c r="S1037" i="35"/>
  <c r="S1038" i="35"/>
  <c r="S1039" i="35"/>
  <c r="S1040" i="35"/>
  <c r="S1041" i="35"/>
  <c r="S1042" i="35"/>
  <c r="S1043" i="35"/>
  <c r="S1044" i="35"/>
  <c r="S1045" i="35"/>
  <c r="S1046" i="35"/>
  <c r="S1047" i="35"/>
  <c r="S1048" i="35"/>
  <c r="S1049" i="35"/>
  <c r="S1050" i="35"/>
  <c r="S1051" i="35"/>
  <c r="S1052" i="35"/>
  <c r="S1053" i="35"/>
  <c r="S1054" i="35"/>
  <c r="S1055" i="35"/>
  <c r="S1056" i="35"/>
  <c r="S1057" i="35"/>
  <c r="S1058" i="35"/>
  <c r="S1059" i="35"/>
  <c r="S1060" i="35"/>
  <c r="S1061" i="35"/>
  <c r="S1062" i="35"/>
  <c r="S1063" i="35"/>
  <c r="S1064" i="35"/>
  <c r="S1065" i="35"/>
  <c r="S1066" i="35"/>
  <c r="S1067" i="35"/>
  <c r="S1068" i="35"/>
  <c r="S1069" i="35"/>
  <c r="S1070" i="35"/>
  <c r="S1071" i="35"/>
  <c r="S1072" i="35"/>
  <c r="P466" i="35"/>
  <c r="P639" i="35"/>
  <c r="P640" i="35"/>
  <c r="P641" i="35"/>
  <c r="P642" i="35"/>
  <c r="P643" i="35"/>
  <c r="P644" i="35"/>
  <c r="P645" i="35"/>
  <c r="P646" i="35"/>
  <c r="P647" i="35"/>
  <c r="P648" i="35"/>
  <c r="P649" i="35"/>
  <c r="P650" i="35"/>
  <c r="P651" i="35"/>
  <c r="P652" i="35"/>
  <c r="P653" i="35"/>
  <c r="P654" i="35"/>
  <c r="P655" i="35"/>
  <c r="P656" i="35"/>
  <c r="P657" i="35"/>
  <c r="P658" i="35"/>
  <c r="P659" i="35"/>
  <c r="P660" i="35"/>
  <c r="P661" i="35"/>
  <c r="P662" i="35"/>
  <c r="P663" i="35"/>
  <c r="P664" i="35"/>
  <c r="P665" i="35"/>
  <c r="P666" i="35"/>
  <c r="P667" i="35"/>
  <c r="P668" i="35"/>
  <c r="P669" i="35"/>
  <c r="P670" i="35"/>
  <c r="P671" i="35"/>
  <c r="P672" i="35"/>
  <c r="P673" i="35"/>
  <c r="P674" i="35"/>
  <c r="P675" i="35"/>
  <c r="P676" i="35"/>
  <c r="P677" i="35"/>
  <c r="P678" i="35"/>
  <c r="P679" i="35"/>
  <c r="P680" i="35"/>
  <c r="P681" i="35"/>
  <c r="P682" i="35"/>
  <c r="P683" i="35"/>
  <c r="P684" i="35"/>
  <c r="P685" i="35"/>
  <c r="P686" i="35"/>
  <c r="P687" i="35"/>
  <c r="P688" i="35"/>
  <c r="P689" i="35"/>
  <c r="P690" i="35"/>
  <c r="P691" i="35"/>
  <c r="P692" i="35"/>
  <c r="P693" i="35"/>
  <c r="P694" i="35"/>
  <c r="P695" i="35"/>
  <c r="P696" i="35"/>
  <c r="P697" i="35"/>
  <c r="P698" i="35"/>
  <c r="P699" i="35"/>
  <c r="P700" i="35"/>
  <c r="P701" i="35"/>
  <c r="P702" i="35"/>
  <c r="P703" i="35"/>
  <c r="P704" i="35"/>
  <c r="P705" i="35"/>
  <c r="P706" i="35"/>
  <c r="P707" i="35"/>
  <c r="P708" i="35"/>
  <c r="P709" i="35"/>
  <c r="P710" i="35"/>
  <c r="P711" i="35"/>
  <c r="P712" i="35"/>
  <c r="P713" i="35"/>
  <c r="P714" i="35"/>
  <c r="P715" i="35"/>
  <c r="P716" i="35"/>
  <c r="P717" i="35"/>
  <c r="P718" i="35"/>
  <c r="P719" i="35"/>
  <c r="P720" i="35"/>
  <c r="P721" i="35"/>
  <c r="P722" i="35"/>
  <c r="P723" i="35"/>
  <c r="P724" i="35"/>
  <c r="P725" i="35"/>
  <c r="P726" i="35"/>
  <c r="P727" i="35"/>
  <c r="P728" i="35"/>
  <c r="P729" i="35"/>
  <c r="P730" i="35"/>
  <c r="P731" i="35"/>
  <c r="P732" i="35"/>
  <c r="P733" i="35"/>
  <c r="P734" i="35"/>
  <c r="P735" i="35"/>
  <c r="P736" i="35"/>
  <c r="P737" i="35"/>
  <c r="P738" i="35"/>
  <c r="P739" i="35"/>
  <c r="P740" i="35"/>
  <c r="P741" i="35"/>
  <c r="P742" i="35"/>
  <c r="P743" i="35"/>
  <c r="P744" i="35"/>
  <c r="P745" i="35"/>
  <c r="P746" i="35"/>
  <c r="P747" i="35"/>
  <c r="P748" i="35"/>
  <c r="P749" i="35"/>
  <c r="P750" i="35"/>
  <c r="P751" i="35"/>
  <c r="P752" i="35"/>
  <c r="P753" i="35"/>
  <c r="P754" i="35"/>
  <c r="P755" i="35"/>
  <c r="P756" i="35"/>
  <c r="P757" i="35"/>
  <c r="P758" i="35"/>
  <c r="P759" i="35"/>
  <c r="P760" i="35"/>
  <c r="P761" i="35"/>
  <c r="P762" i="35"/>
  <c r="P763" i="35"/>
  <c r="P764" i="35"/>
  <c r="P765" i="35"/>
  <c r="P766" i="35"/>
  <c r="P767" i="35"/>
  <c r="P768" i="35"/>
  <c r="P769" i="35"/>
  <c r="P770" i="35"/>
  <c r="P771" i="35"/>
  <c r="P772" i="35"/>
  <c r="P773" i="35"/>
  <c r="P774" i="35"/>
  <c r="P775" i="35"/>
  <c r="P776" i="35"/>
  <c r="P777" i="35"/>
  <c r="P778" i="35"/>
  <c r="P779" i="35"/>
  <c r="P780" i="35"/>
  <c r="P781" i="35"/>
  <c r="P782" i="35"/>
  <c r="P783" i="35"/>
  <c r="P784" i="35"/>
  <c r="P785" i="35"/>
  <c r="P786" i="35"/>
  <c r="P787" i="35"/>
  <c r="P788" i="35"/>
  <c r="P789" i="35"/>
  <c r="P790" i="35"/>
  <c r="P791" i="35"/>
  <c r="P792" i="35"/>
  <c r="P793" i="35"/>
  <c r="P794" i="35"/>
  <c r="P795" i="35"/>
  <c r="P796" i="35"/>
  <c r="P797" i="35"/>
  <c r="P798" i="35"/>
  <c r="P799" i="35"/>
  <c r="P800" i="35"/>
  <c r="P801" i="35"/>
  <c r="P802" i="35"/>
  <c r="P803" i="35"/>
  <c r="P804" i="35"/>
  <c r="P805" i="35"/>
  <c r="P806" i="35"/>
  <c r="P807" i="35"/>
  <c r="P808" i="35"/>
  <c r="P809" i="35"/>
  <c r="P810" i="35"/>
  <c r="P811" i="35"/>
  <c r="P812" i="35"/>
  <c r="P813" i="35"/>
  <c r="P814" i="35"/>
  <c r="P815" i="35"/>
  <c r="P816" i="35"/>
  <c r="P817" i="35"/>
  <c r="P818" i="35"/>
  <c r="P819" i="35"/>
  <c r="P820" i="35"/>
  <c r="P821" i="35"/>
  <c r="P822" i="35"/>
  <c r="P823" i="35"/>
  <c r="P824" i="35"/>
  <c r="P825" i="35"/>
  <c r="P826" i="35"/>
  <c r="P827" i="35"/>
  <c r="P828" i="35"/>
  <c r="P829" i="35"/>
  <c r="P830" i="35"/>
  <c r="P831" i="35"/>
  <c r="P832" i="35"/>
  <c r="P833" i="35"/>
  <c r="P834" i="35"/>
  <c r="P835" i="35"/>
  <c r="P836" i="35"/>
  <c r="P837" i="35"/>
  <c r="P838" i="35"/>
  <c r="P839" i="35"/>
  <c r="P840" i="35"/>
  <c r="P841" i="35"/>
  <c r="P842" i="35"/>
  <c r="P843" i="35"/>
  <c r="P844" i="35"/>
  <c r="P845" i="35"/>
  <c r="P846" i="35"/>
  <c r="P847" i="35"/>
  <c r="P848" i="35"/>
  <c r="P849" i="35"/>
  <c r="P850" i="35"/>
  <c r="P851" i="35"/>
  <c r="P852" i="35"/>
  <c r="P853" i="35"/>
  <c r="P854" i="35"/>
  <c r="P855" i="35"/>
  <c r="P856" i="35"/>
  <c r="P857" i="35"/>
  <c r="P858" i="35"/>
  <c r="P859" i="35"/>
  <c r="P860" i="35"/>
  <c r="P861" i="35"/>
  <c r="P862" i="35"/>
  <c r="P863" i="35"/>
  <c r="P864" i="35"/>
  <c r="P865" i="35"/>
  <c r="P866" i="35"/>
  <c r="P867" i="35"/>
  <c r="P868" i="35"/>
  <c r="P869" i="35"/>
  <c r="P870" i="35"/>
  <c r="P871" i="35"/>
  <c r="P872" i="35"/>
  <c r="P873" i="35"/>
  <c r="P874" i="35"/>
  <c r="P875" i="35"/>
  <c r="P876" i="35"/>
  <c r="P877" i="35"/>
  <c r="P878" i="35"/>
  <c r="P879" i="35"/>
  <c r="P880" i="35"/>
  <c r="P881" i="35"/>
  <c r="P882" i="35"/>
  <c r="P883" i="35"/>
  <c r="P884" i="35"/>
  <c r="P885" i="35"/>
  <c r="P886" i="35"/>
  <c r="P887" i="35"/>
  <c r="P888" i="35"/>
  <c r="P889" i="35"/>
  <c r="P890" i="35"/>
  <c r="P891" i="35"/>
  <c r="P892" i="35"/>
  <c r="P893" i="35"/>
  <c r="P894" i="35"/>
  <c r="P895" i="35"/>
  <c r="P896" i="35"/>
  <c r="P897" i="35"/>
  <c r="P898" i="35"/>
  <c r="P899" i="35"/>
  <c r="P900" i="35"/>
  <c r="P901" i="35"/>
  <c r="P902" i="35"/>
  <c r="P903" i="35"/>
  <c r="P904" i="35"/>
  <c r="P905" i="35"/>
  <c r="P906" i="35"/>
  <c r="P907" i="35"/>
  <c r="P908" i="35"/>
  <c r="P909" i="35"/>
  <c r="P910" i="35"/>
  <c r="P911" i="35"/>
  <c r="P912" i="35"/>
  <c r="P913" i="35"/>
  <c r="P914" i="35"/>
  <c r="P915" i="35"/>
  <c r="P916" i="35"/>
  <c r="P917" i="35"/>
  <c r="P918" i="35"/>
  <c r="P919" i="35"/>
  <c r="P920" i="35"/>
  <c r="P921" i="35"/>
  <c r="P922" i="35"/>
  <c r="P923" i="35"/>
  <c r="P924" i="35"/>
  <c r="P925" i="35"/>
  <c r="P926" i="35"/>
  <c r="P927" i="35"/>
  <c r="P928" i="35"/>
  <c r="P929" i="35"/>
  <c r="P930" i="35"/>
  <c r="P931" i="35"/>
  <c r="P932" i="35"/>
  <c r="P933" i="35"/>
  <c r="P934" i="35"/>
  <c r="P935" i="35"/>
  <c r="P936" i="35"/>
  <c r="P937" i="35"/>
  <c r="P938" i="35"/>
  <c r="P939" i="35"/>
  <c r="P940" i="35"/>
  <c r="P941" i="35"/>
  <c r="P942" i="35"/>
  <c r="P943" i="35"/>
  <c r="P944" i="35"/>
  <c r="P945" i="35"/>
  <c r="P946" i="35"/>
  <c r="P947" i="35"/>
  <c r="P948" i="35"/>
  <c r="P949" i="35"/>
  <c r="P950" i="35"/>
  <c r="P951" i="35"/>
  <c r="P952" i="35"/>
  <c r="P953" i="35"/>
  <c r="P954" i="35"/>
  <c r="P955" i="35"/>
  <c r="P956" i="35"/>
  <c r="P957" i="35"/>
  <c r="P958" i="35"/>
  <c r="P959" i="35"/>
  <c r="P960" i="35"/>
  <c r="P961" i="35"/>
  <c r="P962" i="35"/>
  <c r="P963" i="35"/>
  <c r="P964" i="35"/>
  <c r="P965" i="35"/>
  <c r="P966" i="35"/>
  <c r="P967" i="35"/>
  <c r="P968" i="35"/>
  <c r="P969" i="35"/>
  <c r="P970" i="35"/>
  <c r="P971" i="35"/>
  <c r="P972" i="35"/>
  <c r="P973" i="35"/>
  <c r="P974" i="35"/>
  <c r="P975" i="35"/>
  <c r="P976" i="35"/>
  <c r="P977" i="35"/>
  <c r="P978" i="35"/>
  <c r="P979" i="35"/>
  <c r="P980" i="35"/>
  <c r="P981" i="35"/>
  <c r="P982" i="35"/>
  <c r="P983" i="35"/>
  <c r="P984" i="35"/>
  <c r="P985" i="35"/>
  <c r="P986" i="35"/>
  <c r="P987" i="35"/>
  <c r="P988" i="35"/>
  <c r="P989" i="35"/>
  <c r="P990" i="35"/>
  <c r="P991" i="35"/>
  <c r="P992" i="35"/>
  <c r="P993" i="35"/>
  <c r="P994" i="35"/>
  <c r="P995" i="35"/>
  <c r="P996" i="35"/>
  <c r="P997" i="35"/>
  <c r="P998" i="35"/>
  <c r="P999" i="35"/>
  <c r="P1000" i="35"/>
  <c r="P1001" i="35"/>
  <c r="P1002" i="35"/>
  <c r="P1003" i="35"/>
  <c r="P1004" i="35"/>
  <c r="P1005" i="35"/>
  <c r="P1006" i="35"/>
  <c r="P1007" i="35"/>
  <c r="P1008" i="35"/>
  <c r="P1009" i="35"/>
  <c r="P1010" i="35"/>
  <c r="P1011" i="35"/>
  <c r="P1012" i="35"/>
  <c r="P1013" i="35"/>
  <c r="P1014" i="35"/>
  <c r="P1015" i="35"/>
  <c r="P1016" i="35"/>
  <c r="P1017" i="35"/>
  <c r="P1018" i="35"/>
  <c r="P1019" i="35"/>
  <c r="P1020" i="35"/>
  <c r="P1021" i="35"/>
  <c r="P1022" i="35"/>
  <c r="P1023" i="35"/>
  <c r="P1024" i="35"/>
  <c r="P1025" i="35"/>
  <c r="P1026" i="35"/>
  <c r="P1027" i="35"/>
  <c r="P1028" i="35"/>
  <c r="P1029" i="35"/>
  <c r="P1030" i="35"/>
  <c r="P1031" i="35"/>
  <c r="P1032" i="35"/>
  <c r="P1033" i="35"/>
  <c r="P1034" i="35"/>
  <c r="P1035" i="35"/>
  <c r="P1036" i="35"/>
  <c r="P1037" i="35"/>
  <c r="P1038" i="35"/>
  <c r="P1039" i="35"/>
  <c r="P1040" i="35"/>
  <c r="P1041" i="35"/>
  <c r="P1042" i="35"/>
  <c r="P1043" i="35"/>
  <c r="P1044" i="35"/>
  <c r="P1045" i="35"/>
  <c r="P1046" i="35"/>
  <c r="P1047" i="35"/>
  <c r="P1048" i="35"/>
  <c r="P1049" i="35"/>
  <c r="P1050" i="35"/>
  <c r="P1051" i="35"/>
  <c r="P1052" i="35"/>
  <c r="P1053" i="35"/>
  <c r="P1054" i="35"/>
  <c r="P1055" i="35"/>
  <c r="P1056" i="35"/>
  <c r="P1057" i="35"/>
  <c r="P1058" i="35"/>
  <c r="P1059" i="35"/>
  <c r="P1060" i="35"/>
  <c r="P1061" i="35"/>
  <c r="P1062" i="35"/>
  <c r="P1063" i="35"/>
  <c r="P1064" i="35"/>
  <c r="P1065" i="35"/>
  <c r="P1066" i="35"/>
  <c r="P1067" i="35"/>
  <c r="P1068" i="35"/>
  <c r="P1069" i="35"/>
  <c r="P1070" i="35"/>
  <c r="P1071" i="35"/>
  <c r="P1072" i="35"/>
  <c r="R466" i="35"/>
  <c r="R639" i="35"/>
  <c r="R640" i="35"/>
  <c r="R641" i="35"/>
  <c r="R642" i="35"/>
  <c r="R643" i="35"/>
  <c r="R644" i="35"/>
  <c r="R645" i="35"/>
  <c r="R646" i="35"/>
  <c r="R647" i="35"/>
  <c r="R648" i="35"/>
  <c r="R649" i="35"/>
  <c r="R650" i="35"/>
  <c r="R651" i="35"/>
  <c r="R652" i="35"/>
  <c r="R653" i="35"/>
  <c r="R654" i="35"/>
  <c r="R655" i="35"/>
  <c r="R656" i="35"/>
  <c r="R657" i="35"/>
  <c r="R658" i="35"/>
  <c r="R659" i="35"/>
  <c r="R660" i="35"/>
  <c r="R661" i="35"/>
  <c r="R662" i="35"/>
  <c r="R663" i="35"/>
  <c r="R664" i="35"/>
  <c r="R665" i="35"/>
  <c r="R666" i="35"/>
  <c r="R667" i="35"/>
  <c r="R668" i="35"/>
  <c r="R669" i="35"/>
  <c r="R670" i="35"/>
  <c r="R671" i="35"/>
  <c r="R672" i="35"/>
  <c r="R673" i="35"/>
  <c r="R674" i="35"/>
  <c r="R675" i="35"/>
  <c r="R676" i="35"/>
  <c r="R677" i="35"/>
  <c r="R678" i="35"/>
  <c r="R679" i="35"/>
  <c r="R680" i="35"/>
  <c r="R681" i="35"/>
  <c r="R682" i="35"/>
  <c r="R683" i="35"/>
  <c r="R684" i="35"/>
  <c r="R685" i="35"/>
  <c r="R686" i="35"/>
  <c r="R687" i="35"/>
  <c r="R688" i="35"/>
  <c r="R689" i="35"/>
  <c r="R690" i="35"/>
  <c r="R691" i="35"/>
  <c r="R692" i="35"/>
  <c r="R693" i="35"/>
  <c r="R694" i="35"/>
  <c r="R695" i="35"/>
  <c r="R696" i="35"/>
  <c r="R697" i="35"/>
  <c r="R698" i="35"/>
  <c r="R699" i="35"/>
  <c r="R700" i="35"/>
  <c r="R701" i="35"/>
  <c r="R702" i="35"/>
  <c r="R703" i="35"/>
  <c r="R704" i="35"/>
  <c r="R705" i="35"/>
  <c r="R706" i="35"/>
  <c r="R707" i="35"/>
  <c r="R708" i="35"/>
  <c r="R709" i="35"/>
  <c r="R710" i="35"/>
  <c r="R711" i="35"/>
  <c r="R712" i="35"/>
  <c r="R713" i="35"/>
  <c r="R714" i="35"/>
  <c r="R715" i="35"/>
  <c r="R716" i="35"/>
  <c r="R717" i="35"/>
  <c r="R718" i="35"/>
  <c r="R719" i="35"/>
  <c r="R720" i="35"/>
  <c r="R721" i="35"/>
  <c r="R722" i="35"/>
  <c r="R723" i="35"/>
  <c r="R724" i="35"/>
  <c r="R725" i="35"/>
  <c r="R726" i="35"/>
  <c r="R727" i="35"/>
  <c r="R728" i="35"/>
  <c r="R729" i="35"/>
  <c r="R730" i="35"/>
  <c r="R731" i="35"/>
  <c r="R732" i="35"/>
  <c r="R733" i="35"/>
  <c r="R734" i="35"/>
  <c r="R735" i="35"/>
  <c r="R736" i="35"/>
  <c r="R737" i="35"/>
  <c r="R738" i="35"/>
  <c r="R739" i="35"/>
  <c r="R740" i="35"/>
  <c r="R741" i="35"/>
  <c r="R742" i="35"/>
  <c r="R743" i="35"/>
  <c r="R744" i="35"/>
  <c r="R745" i="35"/>
  <c r="R746" i="35"/>
  <c r="R747" i="35"/>
  <c r="R748" i="35"/>
  <c r="R749" i="35"/>
  <c r="R750" i="35"/>
  <c r="R751" i="35"/>
  <c r="R752" i="35"/>
  <c r="R753" i="35"/>
  <c r="R754" i="35"/>
  <c r="R755" i="35"/>
  <c r="R756" i="35"/>
  <c r="R757" i="35"/>
  <c r="R758" i="35"/>
  <c r="R759" i="35"/>
  <c r="R760" i="35"/>
  <c r="R761" i="35"/>
  <c r="R762" i="35"/>
  <c r="R763" i="35"/>
  <c r="R764" i="35"/>
  <c r="R765" i="35"/>
  <c r="R766" i="35"/>
  <c r="R767" i="35"/>
  <c r="R768" i="35"/>
  <c r="R769" i="35"/>
  <c r="R770" i="35"/>
  <c r="R771" i="35"/>
  <c r="R772" i="35"/>
  <c r="R773" i="35"/>
  <c r="R774" i="35"/>
  <c r="R775" i="35"/>
  <c r="R776" i="35"/>
  <c r="R777" i="35"/>
  <c r="R778" i="35"/>
  <c r="R779" i="35"/>
  <c r="R780" i="35"/>
  <c r="R781" i="35"/>
  <c r="R782" i="35"/>
  <c r="R783" i="35"/>
  <c r="R784" i="35"/>
  <c r="R785" i="35"/>
  <c r="R786" i="35"/>
  <c r="R787" i="35"/>
  <c r="R788" i="35"/>
  <c r="R789" i="35"/>
  <c r="R790" i="35"/>
  <c r="R791" i="35"/>
  <c r="R792" i="35"/>
  <c r="R793" i="35"/>
  <c r="R794" i="35"/>
  <c r="R795" i="35"/>
  <c r="R796" i="35"/>
  <c r="R797" i="35"/>
  <c r="R798" i="35"/>
  <c r="R799" i="35"/>
  <c r="R800" i="35"/>
  <c r="R801" i="35"/>
  <c r="R802" i="35"/>
  <c r="R803" i="35"/>
  <c r="R804" i="35"/>
  <c r="R805" i="35"/>
  <c r="R806" i="35"/>
  <c r="R807" i="35"/>
  <c r="R808" i="35"/>
  <c r="R809" i="35"/>
  <c r="R810" i="35"/>
  <c r="R811" i="35"/>
  <c r="R812" i="35"/>
  <c r="R813" i="35"/>
  <c r="R814" i="35"/>
  <c r="R815" i="35"/>
  <c r="R816" i="35"/>
  <c r="R817" i="35"/>
  <c r="R818" i="35"/>
  <c r="R819" i="35"/>
  <c r="R820" i="35"/>
  <c r="R821" i="35"/>
  <c r="R822" i="35"/>
  <c r="R823" i="35"/>
  <c r="R824" i="35"/>
  <c r="R825" i="35"/>
  <c r="R826" i="35"/>
  <c r="R827" i="35"/>
  <c r="R828" i="35"/>
  <c r="R829" i="35"/>
  <c r="R830" i="35"/>
  <c r="R831" i="35"/>
  <c r="R832" i="35"/>
  <c r="R833" i="35"/>
  <c r="R834" i="35"/>
  <c r="R835" i="35"/>
  <c r="R836" i="35"/>
  <c r="R837" i="35"/>
  <c r="R838" i="35"/>
  <c r="R839" i="35"/>
  <c r="R840" i="35"/>
  <c r="R841" i="35"/>
  <c r="R842" i="35"/>
  <c r="R843" i="35"/>
  <c r="R844" i="35"/>
  <c r="R845" i="35"/>
  <c r="R846" i="35"/>
  <c r="R847" i="35"/>
  <c r="R848" i="35"/>
  <c r="R849" i="35"/>
  <c r="R850" i="35"/>
  <c r="R851" i="35"/>
  <c r="R852" i="35"/>
  <c r="R853" i="35"/>
  <c r="R854" i="35"/>
  <c r="R855" i="35"/>
  <c r="R856" i="35"/>
  <c r="R857" i="35"/>
  <c r="R858" i="35"/>
  <c r="R859" i="35"/>
  <c r="R860" i="35"/>
  <c r="R861" i="35"/>
  <c r="R862" i="35"/>
  <c r="R863" i="35"/>
  <c r="R864" i="35"/>
  <c r="R865" i="35"/>
  <c r="R866" i="35"/>
  <c r="R867" i="35"/>
  <c r="R868" i="35"/>
  <c r="R869" i="35"/>
  <c r="R870" i="35"/>
  <c r="R871" i="35"/>
  <c r="R872" i="35"/>
  <c r="R873" i="35"/>
  <c r="R874" i="35"/>
  <c r="R875" i="35"/>
  <c r="R876" i="35"/>
  <c r="R877" i="35"/>
  <c r="R878" i="35"/>
  <c r="R879" i="35"/>
  <c r="R880" i="35"/>
  <c r="R881" i="35"/>
  <c r="R882" i="35"/>
  <c r="R883" i="35"/>
  <c r="R884" i="35"/>
  <c r="R885" i="35"/>
  <c r="R886" i="35"/>
  <c r="R887" i="35"/>
  <c r="R888" i="35"/>
  <c r="R889" i="35"/>
  <c r="R890" i="35"/>
  <c r="R891" i="35"/>
  <c r="R892" i="35"/>
  <c r="R893" i="35"/>
  <c r="R894" i="35"/>
  <c r="R895" i="35"/>
  <c r="R896" i="35"/>
  <c r="R897" i="35"/>
  <c r="R898" i="35"/>
  <c r="R899" i="35"/>
  <c r="R900" i="35"/>
  <c r="R901" i="35"/>
  <c r="R902" i="35"/>
  <c r="R903" i="35"/>
  <c r="R904" i="35"/>
  <c r="R905" i="35"/>
  <c r="R906" i="35"/>
  <c r="R907" i="35"/>
  <c r="R908" i="35"/>
  <c r="R909" i="35"/>
  <c r="R910" i="35"/>
  <c r="R911" i="35"/>
  <c r="R912" i="35"/>
  <c r="R913" i="35"/>
  <c r="R914" i="35"/>
  <c r="R915" i="35"/>
  <c r="R916" i="35"/>
  <c r="R917" i="35"/>
  <c r="R918" i="35"/>
  <c r="R919" i="35"/>
  <c r="R920" i="35"/>
  <c r="R921" i="35"/>
  <c r="R922" i="35"/>
  <c r="R923" i="35"/>
  <c r="R924" i="35"/>
  <c r="R925" i="35"/>
  <c r="R926" i="35"/>
  <c r="R927" i="35"/>
  <c r="R928" i="35"/>
  <c r="R929" i="35"/>
  <c r="R930" i="35"/>
  <c r="R931" i="35"/>
  <c r="R932" i="35"/>
  <c r="R933" i="35"/>
  <c r="R934" i="35"/>
  <c r="R935" i="35"/>
  <c r="R936" i="35"/>
  <c r="R937" i="35"/>
  <c r="R938" i="35"/>
  <c r="R939" i="35"/>
  <c r="R940" i="35"/>
  <c r="R941" i="35"/>
  <c r="R942" i="35"/>
  <c r="R943" i="35"/>
  <c r="R944" i="35"/>
  <c r="R945" i="35"/>
  <c r="R946" i="35"/>
  <c r="R947" i="35"/>
  <c r="R948" i="35"/>
  <c r="R949" i="35"/>
  <c r="R950" i="35"/>
  <c r="R951" i="35"/>
  <c r="R952" i="35"/>
  <c r="R953" i="35"/>
  <c r="R954" i="35"/>
  <c r="R955" i="35"/>
  <c r="R956" i="35"/>
  <c r="R957" i="35"/>
  <c r="R958" i="35"/>
  <c r="R959" i="35"/>
  <c r="R960" i="35"/>
  <c r="R961" i="35"/>
  <c r="R962" i="35"/>
  <c r="R963" i="35"/>
  <c r="R964" i="35"/>
  <c r="R965" i="35"/>
  <c r="R966" i="35"/>
  <c r="R967" i="35"/>
  <c r="R968" i="35"/>
  <c r="R969" i="35"/>
  <c r="R970" i="35"/>
  <c r="R971" i="35"/>
  <c r="R972" i="35"/>
  <c r="R973" i="35"/>
  <c r="R974" i="35"/>
  <c r="R975" i="35"/>
  <c r="R976" i="35"/>
  <c r="R977" i="35"/>
  <c r="R978" i="35"/>
  <c r="R979" i="35"/>
  <c r="R980" i="35"/>
  <c r="R981" i="35"/>
  <c r="R982" i="35"/>
  <c r="R983" i="35"/>
  <c r="R984" i="35"/>
  <c r="R985" i="35"/>
  <c r="R986" i="35"/>
  <c r="R987" i="35"/>
  <c r="R988" i="35"/>
  <c r="R989" i="35"/>
  <c r="R990" i="35"/>
  <c r="R991" i="35"/>
  <c r="R992" i="35"/>
  <c r="R993" i="35"/>
  <c r="R994" i="35"/>
  <c r="R995" i="35"/>
  <c r="R996" i="35"/>
  <c r="R997" i="35"/>
  <c r="R998" i="35"/>
  <c r="R999" i="35"/>
  <c r="R1000" i="35"/>
  <c r="R1001" i="35"/>
  <c r="R1002" i="35"/>
  <c r="R1003" i="35"/>
  <c r="R1004" i="35"/>
  <c r="R1005" i="35"/>
  <c r="R1006" i="35"/>
  <c r="R1007" i="35"/>
  <c r="R1008" i="35"/>
  <c r="R1009" i="35"/>
  <c r="R1010" i="35"/>
  <c r="R1011" i="35"/>
  <c r="R1012" i="35"/>
  <c r="R1013" i="35"/>
  <c r="R1014" i="35"/>
  <c r="R1015" i="35"/>
  <c r="R1016" i="35"/>
  <c r="R1017" i="35"/>
  <c r="R1018" i="35"/>
  <c r="R1019" i="35"/>
  <c r="R1020" i="35"/>
  <c r="R1021" i="35"/>
  <c r="R1022" i="35"/>
  <c r="R1023" i="35"/>
  <c r="R1024" i="35"/>
  <c r="R1025" i="35"/>
  <c r="R1026" i="35"/>
  <c r="R1027" i="35"/>
  <c r="R1028" i="35"/>
  <c r="R1029" i="35"/>
  <c r="R1030" i="35"/>
  <c r="R1031" i="35"/>
  <c r="R1032" i="35"/>
  <c r="R1033" i="35"/>
  <c r="R1034" i="35"/>
  <c r="R1035" i="35"/>
  <c r="R1036" i="35"/>
  <c r="R1037" i="35"/>
  <c r="R1038" i="35"/>
  <c r="R1039" i="35"/>
  <c r="R1040" i="35"/>
  <c r="R1041" i="35"/>
  <c r="R1042" i="35"/>
  <c r="R1043" i="35"/>
  <c r="R1044" i="35"/>
  <c r="R1045" i="35"/>
  <c r="R1046" i="35"/>
  <c r="R1047" i="35"/>
  <c r="R1048" i="35"/>
  <c r="R1049" i="35"/>
  <c r="R1050" i="35"/>
  <c r="R1051" i="35"/>
  <c r="R1052" i="35"/>
  <c r="R1053" i="35"/>
  <c r="R1054" i="35"/>
  <c r="R1055" i="35"/>
  <c r="R1056" i="35"/>
  <c r="R1057" i="35"/>
  <c r="R1058" i="35"/>
  <c r="R1059" i="35"/>
  <c r="R1060" i="35"/>
  <c r="R1061" i="35"/>
  <c r="R1062" i="35"/>
  <c r="R1063" i="35"/>
  <c r="R1064" i="35"/>
  <c r="R1065" i="35"/>
  <c r="R1066" i="35"/>
  <c r="R1067" i="35"/>
  <c r="R1068" i="35"/>
  <c r="R1069" i="35"/>
  <c r="R1070" i="35"/>
  <c r="R1071" i="35"/>
  <c r="R1072" i="35"/>
  <c r="W549" i="56"/>
  <c r="U549" i="56"/>
  <c r="T549" i="56"/>
  <c r="Q549" i="56"/>
  <c r="P549" i="56"/>
  <c r="O549" i="56"/>
  <c r="N549" i="56"/>
  <c r="M549" i="56"/>
  <c r="J549" i="56"/>
  <c r="H549" i="56"/>
  <c r="G549" i="56"/>
  <c r="S549" i="56" s="1"/>
  <c r="W548" i="56"/>
  <c r="U548" i="56"/>
  <c r="T548" i="56"/>
  <c r="Q548" i="56"/>
  <c r="P548" i="56"/>
  <c r="O548" i="56"/>
  <c r="N548" i="56"/>
  <c r="M548" i="56"/>
  <c r="J548" i="56"/>
  <c r="H548" i="56"/>
  <c r="G548" i="56"/>
  <c r="S548" i="56" s="1"/>
  <c r="W547" i="56"/>
  <c r="U547" i="56"/>
  <c r="T547" i="56"/>
  <c r="Q547" i="56"/>
  <c r="P547" i="56"/>
  <c r="O547" i="56"/>
  <c r="N547" i="56"/>
  <c r="M547" i="56"/>
  <c r="J547" i="56"/>
  <c r="H547" i="56"/>
  <c r="G547" i="56"/>
  <c r="S547" i="56" s="1"/>
  <c r="W546" i="56"/>
  <c r="U546" i="56"/>
  <c r="T546" i="56"/>
  <c r="Q546" i="56"/>
  <c r="P546" i="56"/>
  <c r="O546" i="56"/>
  <c r="N546" i="56"/>
  <c r="M546" i="56"/>
  <c r="J546" i="56"/>
  <c r="H546" i="56"/>
  <c r="G546" i="56"/>
  <c r="S546" i="56" s="1"/>
  <c r="W545" i="56"/>
  <c r="U545" i="56"/>
  <c r="T545" i="56"/>
  <c r="Q545" i="56"/>
  <c r="P545" i="56"/>
  <c r="O545" i="56"/>
  <c r="N545" i="56"/>
  <c r="M545" i="56"/>
  <c r="J545" i="56"/>
  <c r="H545" i="56"/>
  <c r="G545" i="56"/>
  <c r="W544" i="56"/>
  <c r="U544" i="56"/>
  <c r="T544" i="56"/>
  <c r="Q544" i="56"/>
  <c r="P544" i="56"/>
  <c r="O544" i="56"/>
  <c r="N544" i="56"/>
  <c r="M544" i="56"/>
  <c r="J544" i="56"/>
  <c r="H544" i="56"/>
  <c r="G544" i="56"/>
  <c r="I544" i="56" s="1"/>
  <c r="W543" i="56"/>
  <c r="U543" i="56"/>
  <c r="T543" i="56"/>
  <c r="Q543" i="56"/>
  <c r="P543" i="56"/>
  <c r="O543" i="56"/>
  <c r="N543" i="56"/>
  <c r="M543" i="56"/>
  <c r="J543" i="56"/>
  <c r="H543" i="56"/>
  <c r="G543" i="56"/>
  <c r="I543" i="56" s="1"/>
  <c r="W542" i="56"/>
  <c r="U542" i="56"/>
  <c r="T542" i="56"/>
  <c r="Q542" i="56"/>
  <c r="P542" i="56"/>
  <c r="O542" i="56"/>
  <c r="N542" i="56"/>
  <c r="M542" i="56"/>
  <c r="J542" i="56"/>
  <c r="H542" i="56"/>
  <c r="G542" i="56"/>
  <c r="W541" i="56"/>
  <c r="U541" i="56"/>
  <c r="T541" i="56"/>
  <c r="Q541" i="56"/>
  <c r="P541" i="56"/>
  <c r="O541" i="56"/>
  <c r="N541" i="56"/>
  <c r="M541" i="56"/>
  <c r="J541" i="56"/>
  <c r="H541" i="56"/>
  <c r="G541" i="56"/>
  <c r="W540" i="56"/>
  <c r="U540" i="56"/>
  <c r="T540" i="56"/>
  <c r="Q540" i="56"/>
  <c r="P540" i="56"/>
  <c r="O540" i="56"/>
  <c r="N540" i="56"/>
  <c r="M540" i="56"/>
  <c r="J540" i="56"/>
  <c r="H540" i="56"/>
  <c r="G540" i="56"/>
  <c r="W539" i="56"/>
  <c r="U539" i="56"/>
  <c r="T539" i="56"/>
  <c r="Q539" i="56"/>
  <c r="P539" i="56"/>
  <c r="O539" i="56"/>
  <c r="N539" i="56"/>
  <c r="M539" i="56"/>
  <c r="J539" i="56"/>
  <c r="H539" i="56"/>
  <c r="G539" i="56"/>
  <c r="R539" i="56" s="1"/>
  <c r="W538" i="56"/>
  <c r="U538" i="56"/>
  <c r="T538" i="56"/>
  <c r="Q538" i="56"/>
  <c r="P538" i="56"/>
  <c r="O538" i="56"/>
  <c r="N538" i="56"/>
  <c r="M538" i="56"/>
  <c r="J538" i="56"/>
  <c r="H538" i="56"/>
  <c r="G538" i="56"/>
  <c r="W537" i="56"/>
  <c r="U537" i="56"/>
  <c r="T537" i="56"/>
  <c r="Q537" i="56"/>
  <c r="P537" i="56"/>
  <c r="O537" i="56"/>
  <c r="N537" i="56"/>
  <c r="M537" i="56"/>
  <c r="J537" i="56"/>
  <c r="H537" i="56"/>
  <c r="G537" i="56"/>
  <c r="R537" i="56" s="1"/>
  <c r="W536" i="56"/>
  <c r="U536" i="56"/>
  <c r="T536" i="56"/>
  <c r="Q536" i="56"/>
  <c r="P536" i="56"/>
  <c r="O536" i="56"/>
  <c r="N536" i="56"/>
  <c r="M536" i="56"/>
  <c r="J536" i="56"/>
  <c r="H536" i="56"/>
  <c r="G536" i="56"/>
  <c r="W535" i="56"/>
  <c r="U535" i="56"/>
  <c r="T535" i="56"/>
  <c r="Q535" i="56"/>
  <c r="P535" i="56"/>
  <c r="O535" i="56"/>
  <c r="N535" i="56"/>
  <c r="M535" i="56"/>
  <c r="J535" i="56"/>
  <c r="H535" i="56"/>
  <c r="G535" i="56"/>
  <c r="R535" i="56" s="1"/>
  <c r="W534" i="56"/>
  <c r="U534" i="56"/>
  <c r="T534" i="56"/>
  <c r="Q534" i="56"/>
  <c r="P534" i="56"/>
  <c r="O534" i="56"/>
  <c r="N534" i="56"/>
  <c r="M534" i="56"/>
  <c r="J534" i="56"/>
  <c r="H534" i="56"/>
  <c r="G534" i="56"/>
  <c r="W533" i="56"/>
  <c r="U533" i="56"/>
  <c r="T533" i="56"/>
  <c r="Q533" i="56"/>
  <c r="P533" i="56"/>
  <c r="O533" i="56"/>
  <c r="N533" i="56"/>
  <c r="M533" i="56"/>
  <c r="J533" i="56"/>
  <c r="H533" i="56"/>
  <c r="G533" i="56"/>
  <c r="W532" i="56"/>
  <c r="U532" i="56"/>
  <c r="T532" i="56"/>
  <c r="Q532" i="56"/>
  <c r="P532" i="56"/>
  <c r="O532" i="56"/>
  <c r="N532" i="56"/>
  <c r="M532" i="56"/>
  <c r="J532" i="56"/>
  <c r="H532" i="56"/>
  <c r="G532" i="56"/>
  <c r="S532" i="56" s="1"/>
  <c r="W531" i="56"/>
  <c r="U531" i="56"/>
  <c r="T531" i="56"/>
  <c r="Q531" i="56"/>
  <c r="P531" i="56"/>
  <c r="O531" i="56"/>
  <c r="N531" i="56"/>
  <c r="M531" i="56"/>
  <c r="J531" i="56"/>
  <c r="H531" i="56"/>
  <c r="G531" i="56"/>
  <c r="W530" i="56"/>
  <c r="U530" i="56"/>
  <c r="T530" i="56"/>
  <c r="Q530" i="56"/>
  <c r="P530" i="56"/>
  <c r="O530" i="56"/>
  <c r="N530" i="56"/>
  <c r="M530" i="56"/>
  <c r="J530" i="56"/>
  <c r="H530" i="56"/>
  <c r="G530" i="56"/>
  <c r="S530" i="56" s="1"/>
  <c r="W529" i="56"/>
  <c r="U529" i="56"/>
  <c r="T529" i="56"/>
  <c r="Q529" i="56"/>
  <c r="P529" i="56"/>
  <c r="O529" i="56"/>
  <c r="N529" i="56"/>
  <c r="M529" i="56"/>
  <c r="J529" i="56"/>
  <c r="H529" i="56"/>
  <c r="G529" i="56"/>
  <c r="R529" i="56" s="1"/>
  <c r="W528" i="56"/>
  <c r="U528" i="56"/>
  <c r="T528" i="56"/>
  <c r="Q528" i="56"/>
  <c r="P528" i="56"/>
  <c r="O528" i="56"/>
  <c r="N528" i="56"/>
  <c r="M528" i="56"/>
  <c r="J528" i="56"/>
  <c r="H528" i="56"/>
  <c r="G528" i="56"/>
  <c r="S528" i="56" s="1"/>
  <c r="W527" i="56"/>
  <c r="U527" i="56"/>
  <c r="T527" i="56"/>
  <c r="Q527" i="56"/>
  <c r="P527" i="56"/>
  <c r="O527" i="56"/>
  <c r="N527" i="56"/>
  <c r="M527" i="56"/>
  <c r="J527" i="56"/>
  <c r="H527" i="56"/>
  <c r="G527" i="56"/>
  <c r="R527" i="56" s="1"/>
  <c r="W526" i="56"/>
  <c r="U526" i="56"/>
  <c r="T526" i="56"/>
  <c r="Q526" i="56"/>
  <c r="P526" i="56"/>
  <c r="O526" i="56"/>
  <c r="N526" i="56"/>
  <c r="M526" i="56"/>
  <c r="J526" i="56"/>
  <c r="H526" i="56"/>
  <c r="G526" i="56"/>
  <c r="S526" i="56" s="1"/>
  <c r="W525" i="56"/>
  <c r="U525" i="56"/>
  <c r="T525" i="56"/>
  <c r="Q525" i="56"/>
  <c r="P525" i="56"/>
  <c r="O525" i="56"/>
  <c r="N525" i="56"/>
  <c r="M525" i="56"/>
  <c r="J525" i="56"/>
  <c r="H525" i="56"/>
  <c r="G525" i="56"/>
  <c r="S525" i="56" s="1"/>
  <c r="W524" i="56"/>
  <c r="U524" i="56"/>
  <c r="T524" i="56"/>
  <c r="Q524" i="56"/>
  <c r="P524" i="56"/>
  <c r="O524" i="56"/>
  <c r="N524" i="56"/>
  <c r="M524" i="56"/>
  <c r="J524" i="56"/>
  <c r="H524" i="56"/>
  <c r="G524" i="56"/>
  <c r="S524" i="56" s="1"/>
  <c r="W523" i="56"/>
  <c r="U523" i="56"/>
  <c r="T523" i="56"/>
  <c r="Q523" i="56"/>
  <c r="P523" i="56"/>
  <c r="O523" i="56"/>
  <c r="N523" i="56"/>
  <c r="M523" i="56"/>
  <c r="J523" i="56"/>
  <c r="H523" i="56"/>
  <c r="G523" i="56"/>
  <c r="W522" i="56"/>
  <c r="U522" i="56"/>
  <c r="T522" i="56"/>
  <c r="Q522" i="56"/>
  <c r="P522" i="56"/>
  <c r="O522" i="56"/>
  <c r="N522" i="56"/>
  <c r="M522" i="56"/>
  <c r="J522" i="56"/>
  <c r="H522" i="56"/>
  <c r="G522" i="56"/>
  <c r="W521" i="56"/>
  <c r="U521" i="56"/>
  <c r="T521" i="56"/>
  <c r="Q521" i="56"/>
  <c r="P521" i="56"/>
  <c r="O521" i="56"/>
  <c r="N521" i="56"/>
  <c r="M521" i="56"/>
  <c r="J521" i="56"/>
  <c r="H521" i="56"/>
  <c r="G521" i="56"/>
  <c r="R521" i="56" s="1"/>
  <c r="W520" i="56"/>
  <c r="U520" i="56"/>
  <c r="T520" i="56"/>
  <c r="Q520" i="56"/>
  <c r="P520" i="56"/>
  <c r="O520" i="56"/>
  <c r="N520" i="56"/>
  <c r="M520" i="56"/>
  <c r="J520" i="56"/>
  <c r="H520" i="56"/>
  <c r="G520" i="56"/>
  <c r="W519" i="56"/>
  <c r="U519" i="56"/>
  <c r="T519" i="56"/>
  <c r="Q519" i="56"/>
  <c r="P519" i="56"/>
  <c r="O519" i="56"/>
  <c r="N519" i="56"/>
  <c r="M519" i="56"/>
  <c r="J519" i="56"/>
  <c r="H519" i="56"/>
  <c r="G519" i="56"/>
  <c r="S519" i="56" s="1"/>
  <c r="W518" i="56"/>
  <c r="U518" i="56"/>
  <c r="T518" i="56"/>
  <c r="Q518" i="56"/>
  <c r="P518" i="56"/>
  <c r="O518" i="56"/>
  <c r="N518" i="56"/>
  <c r="M518" i="56"/>
  <c r="J518" i="56"/>
  <c r="H518" i="56"/>
  <c r="G518" i="56"/>
  <c r="S518" i="56" s="1"/>
  <c r="W517" i="56"/>
  <c r="U517" i="56"/>
  <c r="T517" i="56"/>
  <c r="Q517" i="56"/>
  <c r="P517" i="56"/>
  <c r="O517" i="56"/>
  <c r="N517" i="56"/>
  <c r="M517" i="56"/>
  <c r="J517" i="56"/>
  <c r="H517" i="56"/>
  <c r="G517" i="56"/>
  <c r="S517" i="56" s="1"/>
  <c r="W516" i="56"/>
  <c r="U516" i="56"/>
  <c r="T516" i="56"/>
  <c r="Q516" i="56"/>
  <c r="P516" i="56"/>
  <c r="O516" i="56"/>
  <c r="N516" i="56"/>
  <c r="M516" i="56"/>
  <c r="J516" i="56"/>
  <c r="H516" i="56"/>
  <c r="G516" i="56"/>
  <c r="W515" i="56"/>
  <c r="U515" i="56"/>
  <c r="T515" i="56"/>
  <c r="Q515" i="56"/>
  <c r="P515" i="56"/>
  <c r="O515" i="56"/>
  <c r="N515" i="56"/>
  <c r="M515" i="56"/>
  <c r="J515" i="56"/>
  <c r="H515" i="56"/>
  <c r="G515" i="56"/>
  <c r="W514" i="56"/>
  <c r="U514" i="56"/>
  <c r="T514" i="56"/>
  <c r="Q514" i="56"/>
  <c r="P514" i="56"/>
  <c r="O514" i="56"/>
  <c r="N514" i="56"/>
  <c r="M514" i="56"/>
  <c r="J514" i="56"/>
  <c r="H514" i="56"/>
  <c r="G514" i="56"/>
  <c r="W513" i="56"/>
  <c r="U513" i="56"/>
  <c r="T513" i="56"/>
  <c r="Q513" i="56"/>
  <c r="P513" i="56"/>
  <c r="O513" i="56"/>
  <c r="N513" i="56"/>
  <c r="M513" i="56"/>
  <c r="J513" i="56"/>
  <c r="H513" i="56"/>
  <c r="G513" i="56"/>
  <c r="S513" i="56" s="1"/>
  <c r="W512" i="56"/>
  <c r="U512" i="56"/>
  <c r="T512" i="56"/>
  <c r="Q512" i="56"/>
  <c r="P512" i="56"/>
  <c r="O512" i="56"/>
  <c r="N512" i="56"/>
  <c r="M512" i="56"/>
  <c r="J512" i="56"/>
  <c r="H512" i="56"/>
  <c r="G512" i="56"/>
  <c r="W511" i="56"/>
  <c r="U511" i="56"/>
  <c r="T511" i="56"/>
  <c r="Q511" i="56"/>
  <c r="P511" i="56"/>
  <c r="O511" i="56"/>
  <c r="N511" i="56"/>
  <c r="M511" i="56"/>
  <c r="J511" i="56"/>
  <c r="H511" i="56"/>
  <c r="G511" i="56"/>
  <c r="W510" i="56"/>
  <c r="U510" i="56"/>
  <c r="T510" i="56"/>
  <c r="Q510" i="56"/>
  <c r="P510" i="56"/>
  <c r="O510" i="56"/>
  <c r="N510" i="56"/>
  <c r="M510" i="56"/>
  <c r="J510" i="56"/>
  <c r="H510" i="56"/>
  <c r="G510" i="56"/>
  <c r="W509" i="56"/>
  <c r="U509" i="56"/>
  <c r="T509" i="56"/>
  <c r="Q509" i="56"/>
  <c r="P509" i="56"/>
  <c r="O509" i="56"/>
  <c r="N509" i="56"/>
  <c r="M509" i="56"/>
  <c r="J509" i="56"/>
  <c r="H509" i="56"/>
  <c r="G509" i="56"/>
  <c r="W508" i="56"/>
  <c r="U508" i="56"/>
  <c r="T508" i="56"/>
  <c r="Q508" i="56"/>
  <c r="P508" i="56"/>
  <c r="O508" i="56"/>
  <c r="N508" i="56"/>
  <c r="M508" i="56"/>
  <c r="J508" i="56"/>
  <c r="H508" i="56"/>
  <c r="G508" i="56"/>
  <c r="W507" i="56"/>
  <c r="U507" i="56"/>
  <c r="T507" i="56"/>
  <c r="Q507" i="56"/>
  <c r="P507" i="56"/>
  <c r="O507" i="56"/>
  <c r="N507" i="56"/>
  <c r="M507" i="56"/>
  <c r="J507" i="56"/>
  <c r="H507" i="56"/>
  <c r="G507" i="56"/>
  <c r="W506" i="56"/>
  <c r="U506" i="56"/>
  <c r="T506" i="56"/>
  <c r="Q506" i="56"/>
  <c r="P506" i="56"/>
  <c r="O506" i="56"/>
  <c r="N506" i="56"/>
  <c r="M506" i="56"/>
  <c r="J506" i="56"/>
  <c r="H506" i="56"/>
  <c r="G506" i="56"/>
  <c r="W505" i="56"/>
  <c r="U505" i="56"/>
  <c r="T505" i="56"/>
  <c r="Q505" i="56"/>
  <c r="P505" i="56"/>
  <c r="O505" i="56"/>
  <c r="N505" i="56"/>
  <c r="M505" i="56"/>
  <c r="J505" i="56"/>
  <c r="H505" i="56"/>
  <c r="G505" i="56"/>
  <c r="R505" i="56" s="1"/>
  <c r="W504" i="56"/>
  <c r="U504" i="56"/>
  <c r="T504" i="56"/>
  <c r="Q504" i="56"/>
  <c r="P504" i="56"/>
  <c r="O504" i="56"/>
  <c r="N504" i="56"/>
  <c r="M504" i="56"/>
  <c r="J504" i="56"/>
  <c r="H504" i="56"/>
  <c r="G504" i="56"/>
  <c r="W503" i="56"/>
  <c r="U503" i="56"/>
  <c r="T503" i="56"/>
  <c r="Q503" i="56"/>
  <c r="P503" i="56"/>
  <c r="O503" i="56"/>
  <c r="N503" i="56"/>
  <c r="M503" i="56"/>
  <c r="J503" i="56"/>
  <c r="H503" i="56"/>
  <c r="G503" i="56"/>
  <c r="W502" i="56"/>
  <c r="U502" i="56"/>
  <c r="T502" i="56"/>
  <c r="Q502" i="56"/>
  <c r="P502" i="56"/>
  <c r="O502" i="56"/>
  <c r="N502" i="56"/>
  <c r="M502" i="56"/>
  <c r="J502" i="56"/>
  <c r="H502" i="56"/>
  <c r="G502" i="56"/>
  <c r="S502" i="56" s="1"/>
  <c r="W501" i="56"/>
  <c r="U501" i="56"/>
  <c r="T501" i="56"/>
  <c r="Q501" i="56"/>
  <c r="P501" i="56"/>
  <c r="O501" i="56"/>
  <c r="N501" i="56"/>
  <c r="M501" i="56"/>
  <c r="J501" i="56"/>
  <c r="H501" i="56"/>
  <c r="G501" i="56"/>
  <c r="I501" i="56" s="1"/>
  <c r="W500" i="56"/>
  <c r="U500" i="56"/>
  <c r="T500" i="56"/>
  <c r="Q500" i="56"/>
  <c r="P500" i="56"/>
  <c r="O500" i="56"/>
  <c r="N500" i="56"/>
  <c r="M500" i="56"/>
  <c r="J500" i="56"/>
  <c r="H500" i="56"/>
  <c r="G500" i="56"/>
  <c r="R500" i="56" s="1"/>
  <c r="W499" i="56"/>
  <c r="U499" i="56"/>
  <c r="T499" i="56"/>
  <c r="Q499" i="56"/>
  <c r="P499" i="56"/>
  <c r="O499" i="56"/>
  <c r="N499" i="56"/>
  <c r="M499" i="56"/>
  <c r="J499" i="56"/>
  <c r="H499" i="56"/>
  <c r="G499" i="56"/>
  <c r="W498" i="56"/>
  <c r="U498" i="56"/>
  <c r="T498" i="56"/>
  <c r="Q498" i="56"/>
  <c r="P498" i="56"/>
  <c r="O498" i="56"/>
  <c r="N498" i="56"/>
  <c r="M498" i="56"/>
  <c r="J498" i="56"/>
  <c r="H498" i="56"/>
  <c r="G498" i="56"/>
  <c r="R498" i="56" s="1"/>
  <c r="W497" i="56"/>
  <c r="U497" i="56"/>
  <c r="T497" i="56"/>
  <c r="Q497" i="56"/>
  <c r="P497" i="56"/>
  <c r="O497" i="56"/>
  <c r="N497" i="56"/>
  <c r="M497" i="56"/>
  <c r="J497" i="56"/>
  <c r="H497" i="56"/>
  <c r="G497" i="56"/>
  <c r="R497" i="56" s="1"/>
  <c r="W496" i="56"/>
  <c r="U496" i="56"/>
  <c r="T496" i="56"/>
  <c r="Q496" i="56"/>
  <c r="P496" i="56"/>
  <c r="O496" i="56"/>
  <c r="N496" i="56"/>
  <c r="M496" i="56"/>
  <c r="J496" i="56"/>
  <c r="H496" i="56"/>
  <c r="G496" i="56"/>
  <c r="S496" i="56" s="1"/>
  <c r="W495" i="56"/>
  <c r="U495" i="56"/>
  <c r="T495" i="56"/>
  <c r="Q495" i="56"/>
  <c r="P495" i="56"/>
  <c r="O495" i="56"/>
  <c r="N495" i="56"/>
  <c r="M495" i="56"/>
  <c r="J495" i="56"/>
  <c r="H495" i="56"/>
  <c r="G495" i="56"/>
  <c r="S495" i="56" s="1"/>
  <c r="W494" i="56"/>
  <c r="U494" i="56"/>
  <c r="T494" i="56"/>
  <c r="Q494" i="56"/>
  <c r="P494" i="56"/>
  <c r="O494" i="56"/>
  <c r="N494" i="56"/>
  <c r="M494" i="56"/>
  <c r="J494" i="56"/>
  <c r="H494" i="56"/>
  <c r="G494" i="56"/>
  <c r="I494" i="56" s="1"/>
  <c r="W493" i="56"/>
  <c r="U493" i="56"/>
  <c r="T493" i="56"/>
  <c r="Q493" i="56"/>
  <c r="P493" i="56"/>
  <c r="O493" i="56"/>
  <c r="N493" i="56"/>
  <c r="M493" i="56"/>
  <c r="J493" i="56"/>
  <c r="H493" i="56"/>
  <c r="G493" i="56"/>
  <c r="S493" i="56" s="1"/>
  <c r="W492" i="56"/>
  <c r="U492" i="56"/>
  <c r="T492" i="56"/>
  <c r="Q492" i="56"/>
  <c r="P492" i="56"/>
  <c r="O492" i="56"/>
  <c r="N492" i="56"/>
  <c r="M492" i="56"/>
  <c r="J492" i="56"/>
  <c r="H492" i="56"/>
  <c r="G492" i="56"/>
  <c r="S492" i="56" s="1"/>
  <c r="W491" i="56"/>
  <c r="U491" i="56"/>
  <c r="T491" i="56"/>
  <c r="Q491" i="56"/>
  <c r="P491" i="56"/>
  <c r="O491" i="56"/>
  <c r="N491" i="56"/>
  <c r="M491" i="56"/>
  <c r="J491" i="56"/>
  <c r="H491" i="56"/>
  <c r="G491" i="56"/>
  <c r="R491" i="56" s="1"/>
  <c r="W490" i="56"/>
  <c r="U490" i="56"/>
  <c r="T490" i="56"/>
  <c r="Q490" i="56"/>
  <c r="P490" i="56"/>
  <c r="O490" i="56"/>
  <c r="N490" i="56"/>
  <c r="M490" i="56"/>
  <c r="J490" i="56"/>
  <c r="H490" i="56"/>
  <c r="G490" i="56"/>
  <c r="W489" i="56"/>
  <c r="U489" i="56"/>
  <c r="T489" i="56"/>
  <c r="Q489" i="56"/>
  <c r="P489" i="56"/>
  <c r="O489" i="56"/>
  <c r="N489" i="56"/>
  <c r="M489" i="56"/>
  <c r="J489" i="56"/>
  <c r="H489" i="56"/>
  <c r="G489" i="56"/>
  <c r="S489" i="56" s="1"/>
  <c r="W488" i="56"/>
  <c r="U488" i="56"/>
  <c r="T488" i="56"/>
  <c r="Q488" i="56"/>
  <c r="P488" i="56"/>
  <c r="O488" i="56"/>
  <c r="N488" i="56"/>
  <c r="M488" i="56"/>
  <c r="J488" i="56"/>
  <c r="H488" i="56"/>
  <c r="G488" i="56"/>
  <c r="R488" i="56" s="1"/>
  <c r="W487" i="56"/>
  <c r="U487" i="56"/>
  <c r="T487" i="56"/>
  <c r="Q487" i="56"/>
  <c r="P487" i="56"/>
  <c r="O487" i="56"/>
  <c r="N487" i="56"/>
  <c r="M487" i="56"/>
  <c r="J487" i="56"/>
  <c r="H487" i="56"/>
  <c r="G487" i="56"/>
  <c r="S487" i="56" s="1"/>
  <c r="W486" i="56"/>
  <c r="U486" i="56"/>
  <c r="T486" i="56"/>
  <c r="Q486" i="56"/>
  <c r="P486" i="56"/>
  <c r="O486" i="56"/>
  <c r="N486" i="56"/>
  <c r="M486" i="56"/>
  <c r="J486" i="56"/>
  <c r="H486" i="56"/>
  <c r="G486" i="56"/>
  <c r="S486" i="56" s="1"/>
  <c r="W485" i="56"/>
  <c r="U485" i="56"/>
  <c r="T485" i="56"/>
  <c r="Q485" i="56"/>
  <c r="P485" i="56"/>
  <c r="O485" i="56"/>
  <c r="N485" i="56"/>
  <c r="M485" i="56"/>
  <c r="J485" i="56"/>
  <c r="H485" i="56"/>
  <c r="G485" i="56"/>
  <c r="S485" i="56" s="1"/>
  <c r="W484" i="56"/>
  <c r="U484" i="56"/>
  <c r="T484" i="56"/>
  <c r="Q484" i="56"/>
  <c r="P484" i="56"/>
  <c r="O484" i="56"/>
  <c r="N484" i="56"/>
  <c r="M484" i="56"/>
  <c r="J484" i="56"/>
  <c r="H484" i="56"/>
  <c r="G484" i="56"/>
  <c r="R484" i="56" s="1"/>
  <c r="W483" i="56"/>
  <c r="U483" i="56"/>
  <c r="T483" i="56"/>
  <c r="Q483" i="56"/>
  <c r="P483" i="56"/>
  <c r="O483" i="56"/>
  <c r="N483" i="56"/>
  <c r="M483" i="56"/>
  <c r="J483" i="56"/>
  <c r="H483" i="56"/>
  <c r="G483" i="56"/>
  <c r="W482" i="56"/>
  <c r="U482" i="56"/>
  <c r="T482" i="56"/>
  <c r="Q482" i="56"/>
  <c r="P482" i="56"/>
  <c r="O482" i="56"/>
  <c r="N482" i="56"/>
  <c r="M482" i="56"/>
  <c r="J482" i="56"/>
  <c r="H482" i="56"/>
  <c r="G482" i="56"/>
  <c r="R482" i="56" s="1"/>
  <c r="W481" i="56"/>
  <c r="U481" i="56"/>
  <c r="T481" i="56"/>
  <c r="Q481" i="56"/>
  <c r="P481" i="56"/>
  <c r="O481" i="56"/>
  <c r="N481" i="56"/>
  <c r="M481" i="56"/>
  <c r="J481" i="56"/>
  <c r="H481" i="56"/>
  <c r="G481" i="56"/>
  <c r="S481" i="56" s="1"/>
  <c r="W480" i="56"/>
  <c r="U480" i="56"/>
  <c r="T480" i="56"/>
  <c r="Q480" i="56"/>
  <c r="P480" i="56"/>
  <c r="O480" i="56"/>
  <c r="N480" i="56"/>
  <c r="M480" i="56"/>
  <c r="J480" i="56"/>
  <c r="H480" i="56"/>
  <c r="G480" i="56"/>
  <c r="W479" i="56"/>
  <c r="U479" i="56"/>
  <c r="T479" i="56"/>
  <c r="Q479" i="56"/>
  <c r="P479" i="56"/>
  <c r="O479" i="56"/>
  <c r="N479" i="56"/>
  <c r="M479" i="56"/>
  <c r="J479" i="56"/>
  <c r="H479" i="56"/>
  <c r="G479" i="56"/>
  <c r="S479" i="56" s="1"/>
  <c r="W478" i="56"/>
  <c r="U478" i="56"/>
  <c r="T478" i="56"/>
  <c r="Q478" i="56"/>
  <c r="P478" i="56"/>
  <c r="O478" i="56"/>
  <c r="N478" i="56"/>
  <c r="M478" i="56"/>
  <c r="J478" i="56"/>
  <c r="H478" i="56"/>
  <c r="G478" i="56"/>
  <c r="S478" i="56" s="1"/>
  <c r="W477" i="56"/>
  <c r="U477" i="56"/>
  <c r="T477" i="56"/>
  <c r="Q477" i="56"/>
  <c r="P477" i="56"/>
  <c r="O477" i="56"/>
  <c r="N477" i="56"/>
  <c r="M477" i="56"/>
  <c r="J477" i="56"/>
  <c r="H477" i="56"/>
  <c r="G477" i="56"/>
  <c r="S477" i="56" s="1"/>
  <c r="W476" i="56"/>
  <c r="U476" i="56"/>
  <c r="T476" i="56"/>
  <c r="Q476" i="56"/>
  <c r="P476" i="56"/>
  <c r="O476" i="56"/>
  <c r="N476" i="56"/>
  <c r="M476" i="56"/>
  <c r="J476" i="56"/>
  <c r="H476" i="56"/>
  <c r="G476" i="56"/>
  <c r="S476" i="56" s="1"/>
  <c r="W475" i="56"/>
  <c r="U475" i="56"/>
  <c r="T475" i="56"/>
  <c r="Q475" i="56"/>
  <c r="P475" i="56"/>
  <c r="O475" i="56"/>
  <c r="N475" i="56"/>
  <c r="M475" i="56"/>
  <c r="J475" i="56"/>
  <c r="H475" i="56"/>
  <c r="G475" i="56"/>
  <c r="S475" i="56" s="1"/>
  <c r="W474" i="56"/>
  <c r="U474" i="56"/>
  <c r="T474" i="56"/>
  <c r="Q474" i="56"/>
  <c r="P474" i="56"/>
  <c r="O474" i="56"/>
  <c r="N474" i="56"/>
  <c r="M474" i="56"/>
  <c r="J474" i="56"/>
  <c r="H474" i="56"/>
  <c r="G474" i="56"/>
  <c r="S474" i="56" s="1"/>
  <c r="W473" i="56"/>
  <c r="U473" i="56"/>
  <c r="T473" i="56"/>
  <c r="Q473" i="56"/>
  <c r="P473" i="56"/>
  <c r="O473" i="56"/>
  <c r="N473" i="56"/>
  <c r="M473" i="56"/>
  <c r="J473" i="56"/>
  <c r="H473" i="56"/>
  <c r="G473" i="56"/>
  <c r="R473" i="56" s="1"/>
  <c r="W472" i="56"/>
  <c r="U472" i="56"/>
  <c r="T472" i="56"/>
  <c r="Q472" i="56"/>
  <c r="P472" i="56"/>
  <c r="O472" i="56"/>
  <c r="N472" i="56"/>
  <c r="M472" i="56"/>
  <c r="J472" i="56"/>
  <c r="H472" i="56"/>
  <c r="G472" i="56"/>
  <c r="W471" i="56"/>
  <c r="U471" i="56"/>
  <c r="T471" i="56"/>
  <c r="Q471" i="56"/>
  <c r="P471" i="56"/>
  <c r="O471" i="56"/>
  <c r="N471" i="56"/>
  <c r="M471" i="56"/>
  <c r="J471" i="56"/>
  <c r="H471" i="56"/>
  <c r="G471" i="56"/>
  <c r="I471" i="56" s="1"/>
  <c r="W470" i="56"/>
  <c r="U470" i="56"/>
  <c r="T470" i="56"/>
  <c r="Q470" i="56"/>
  <c r="P470" i="56"/>
  <c r="O470" i="56"/>
  <c r="N470" i="56"/>
  <c r="M470" i="56"/>
  <c r="J470" i="56"/>
  <c r="H470" i="56"/>
  <c r="G470" i="56"/>
  <c r="S470" i="56" s="1"/>
  <c r="W469" i="56"/>
  <c r="U469" i="56"/>
  <c r="T469" i="56"/>
  <c r="Q469" i="56"/>
  <c r="P469" i="56"/>
  <c r="O469" i="56"/>
  <c r="N469" i="56"/>
  <c r="M469" i="56"/>
  <c r="J469" i="56"/>
  <c r="H469" i="56"/>
  <c r="G469" i="56"/>
  <c r="W468" i="56"/>
  <c r="U468" i="56"/>
  <c r="T468" i="56"/>
  <c r="Q468" i="56"/>
  <c r="P468" i="56"/>
  <c r="O468" i="56"/>
  <c r="N468" i="56"/>
  <c r="M468" i="56"/>
  <c r="J468" i="56"/>
  <c r="H468" i="56"/>
  <c r="G468" i="56"/>
  <c r="R468" i="56" s="1"/>
  <c r="W467" i="56"/>
  <c r="U467" i="56"/>
  <c r="T467" i="56"/>
  <c r="Q467" i="56"/>
  <c r="P467" i="56"/>
  <c r="O467" i="56"/>
  <c r="N467" i="56"/>
  <c r="M467" i="56"/>
  <c r="J467" i="56"/>
  <c r="H467" i="56"/>
  <c r="G467" i="56"/>
  <c r="R467" i="56" s="1"/>
  <c r="W466" i="56"/>
  <c r="U466" i="56"/>
  <c r="T466" i="56"/>
  <c r="Q466" i="56"/>
  <c r="P466" i="56"/>
  <c r="O466" i="56"/>
  <c r="N466" i="56"/>
  <c r="M466" i="56"/>
  <c r="J466" i="56"/>
  <c r="H466" i="56"/>
  <c r="G466" i="56"/>
  <c r="S466" i="56" s="1"/>
  <c r="W465" i="56"/>
  <c r="U465" i="56"/>
  <c r="T465" i="56"/>
  <c r="Q465" i="56"/>
  <c r="P465" i="56"/>
  <c r="O465" i="56"/>
  <c r="N465" i="56"/>
  <c r="M465" i="56"/>
  <c r="J465" i="56"/>
  <c r="H465" i="56"/>
  <c r="G465" i="56"/>
  <c r="S465" i="56" s="1"/>
  <c r="W464" i="56"/>
  <c r="U464" i="56"/>
  <c r="T464" i="56"/>
  <c r="Q464" i="56"/>
  <c r="P464" i="56"/>
  <c r="O464" i="56"/>
  <c r="N464" i="56"/>
  <c r="M464" i="56"/>
  <c r="J464" i="56"/>
  <c r="H464" i="56"/>
  <c r="G464" i="56"/>
  <c r="W463" i="56"/>
  <c r="U463" i="56"/>
  <c r="T463" i="56"/>
  <c r="Q463" i="56"/>
  <c r="P463" i="56"/>
  <c r="O463" i="56"/>
  <c r="N463" i="56"/>
  <c r="M463" i="56"/>
  <c r="J463" i="56"/>
  <c r="H463" i="56"/>
  <c r="G463" i="56"/>
  <c r="S463" i="56" s="1"/>
  <c r="W462" i="56"/>
  <c r="U462" i="56"/>
  <c r="T462" i="56"/>
  <c r="Q462" i="56"/>
  <c r="P462" i="56"/>
  <c r="O462" i="56"/>
  <c r="N462" i="56"/>
  <c r="M462" i="56"/>
  <c r="J462" i="56"/>
  <c r="H462" i="56"/>
  <c r="G462" i="56"/>
  <c r="R462" i="56" s="1"/>
  <c r="W461" i="56"/>
  <c r="U461" i="56"/>
  <c r="T461" i="56"/>
  <c r="Q461" i="56"/>
  <c r="P461" i="56"/>
  <c r="O461" i="56"/>
  <c r="N461" i="56"/>
  <c r="M461" i="56"/>
  <c r="J461" i="56"/>
  <c r="H461" i="56"/>
  <c r="G461" i="56"/>
  <c r="S461" i="56" s="1"/>
  <c r="W460" i="56"/>
  <c r="U460" i="56"/>
  <c r="T460" i="56"/>
  <c r="Q460" i="56"/>
  <c r="P460" i="56"/>
  <c r="O460" i="56"/>
  <c r="N460" i="56"/>
  <c r="M460" i="56"/>
  <c r="J460" i="56"/>
  <c r="H460" i="56"/>
  <c r="G460" i="56"/>
  <c r="R460" i="56" s="1"/>
  <c r="W459" i="56"/>
  <c r="U459" i="56"/>
  <c r="T459" i="56"/>
  <c r="Q459" i="56"/>
  <c r="P459" i="56"/>
  <c r="O459" i="56"/>
  <c r="N459" i="56"/>
  <c r="M459" i="56"/>
  <c r="J459" i="56"/>
  <c r="H459" i="56"/>
  <c r="G459" i="56"/>
  <c r="S459" i="56" s="1"/>
  <c r="W458" i="56"/>
  <c r="U458" i="56"/>
  <c r="T458" i="56"/>
  <c r="Q458" i="56"/>
  <c r="P458" i="56"/>
  <c r="O458" i="56"/>
  <c r="N458" i="56"/>
  <c r="M458" i="56"/>
  <c r="J458" i="56"/>
  <c r="H458" i="56"/>
  <c r="G458" i="56"/>
  <c r="S458" i="56" s="1"/>
  <c r="W457" i="56"/>
  <c r="U457" i="56"/>
  <c r="T457" i="56"/>
  <c r="Q457" i="56"/>
  <c r="P457" i="56"/>
  <c r="O457" i="56"/>
  <c r="N457" i="56"/>
  <c r="M457" i="56"/>
  <c r="J457" i="56"/>
  <c r="H457" i="56"/>
  <c r="G457" i="56"/>
  <c r="S457" i="56" s="1"/>
  <c r="W456" i="56"/>
  <c r="U456" i="56"/>
  <c r="T456" i="56"/>
  <c r="Q456" i="56"/>
  <c r="P456" i="56"/>
  <c r="O456" i="56"/>
  <c r="N456" i="56"/>
  <c r="M456" i="56"/>
  <c r="J456" i="56"/>
  <c r="H456" i="56"/>
  <c r="G456" i="56"/>
  <c r="S456" i="56" s="1"/>
  <c r="W455" i="56"/>
  <c r="U455" i="56"/>
  <c r="T455" i="56"/>
  <c r="Q455" i="56"/>
  <c r="P455" i="56"/>
  <c r="O455" i="56"/>
  <c r="N455" i="56"/>
  <c r="M455" i="56"/>
  <c r="J455" i="56"/>
  <c r="H455" i="56"/>
  <c r="G455" i="56"/>
  <c r="S455" i="56" s="1"/>
  <c r="W454" i="56"/>
  <c r="U454" i="56"/>
  <c r="T454" i="56"/>
  <c r="Q454" i="56"/>
  <c r="P454" i="56"/>
  <c r="O454" i="56"/>
  <c r="N454" i="56"/>
  <c r="M454" i="56"/>
  <c r="J454" i="56"/>
  <c r="H454" i="56"/>
  <c r="G454" i="56"/>
  <c r="R454" i="56" s="1"/>
  <c r="W453" i="56"/>
  <c r="U453" i="56"/>
  <c r="T453" i="56"/>
  <c r="Q453" i="56"/>
  <c r="P453" i="56"/>
  <c r="O453" i="56"/>
  <c r="N453" i="56"/>
  <c r="M453" i="56"/>
  <c r="J453" i="56"/>
  <c r="H453" i="56"/>
  <c r="G453" i="56"/>
  <c r="S453" i="56" s="1"/>
  <c r="W452" i="56"/>
  <c r="U452" i="56"/>
  <c r="T452" i="56"/>
  <c r="Q452" i="56"/>
  <c r="P452" i="56"/>
  <c r="O452" i="56"/>
  <c r="N452" i="56"/>
  <c r="M452" i="56"/>
  <c r="J452" i="56"/>
  <c r="H452" i="56"/>
  <c r="G452" i="56"/>
  <c r="W451" i="56"/>
  <c r="U451" i="56"/>
  <c r="T451" i="56"/>
  <c r="Q451" i="56"/>
  <c r="P451" i="56"/>
  <c r="O451" i="56"/>
  <c r="N451" i="56"/>
  <c r="M451" i="56"/>
  <c r="J451" i="56"/>
  <c r="H451" i="56"/>
  <c r="G451" i="56"/>
  <c r="I451" i="56" s="1"/>
  <c r="W450" i="56"/>
  <c r="U450" i="56"/>
  <c r="T450" i="56"/>
  <c r="Q450" i="56"/>
  <c r="P450" i="56"/>
  <c r="O450" i="56"/>
  <c r="N450" i="56"/>
  <c r="M450" i="56"/>
  <c r="J450" i="56"/>
  <c r="H450" i="56"/>
  <c r="G450" i="56"/>
  <c r="R450" i="56" s="1"/>
  <c r="W449" i="56"/>
  <c r="U449" i="56"/>
  <c r="T449" i="56"/>
  <c r="Q449" i="56"/>
  <c r="P449" i="56"/>
  <c r="O449" i="56"/>
  <c r="N449" i="56"/>
  <c r="M449" i="56"/>
  <c r="J449" i="56"/>
  <c r="H449" i="56"/>
  <c r="G449" i="56"/>
  <c r="S449" i="56" s="1"/>
  <c r="W448" i="56"/>
  <c r="U448" i="56"/>
  <c r="T448" i="56"/>
  <c r="Q448" i="56"/>
  <c r="P448" i="56"/>
  <c r="O448" i="56"/>
  <c r="N448" i="56"/>
  <c r="M448" i="56"/>
  <c r="J448" i="56"/>
  <c r="H448" i="56"/>
  <c r="G448" i="56"/>
  <c r="S448" i="56" s="1"/>
  <c r="W447" i="56"/>
  <c r="U447" i="56"/>
  <c r="T447" i="56"/>
  <c r="Q447" i="56"/>
  <c r="P447" i="56"/>
  <c r="O447" i="56"/>
  <c r="N447" i="56"/>
  <c r="M447" i="56"/>
  <c r="J447" i="56"/>
  <c r="H447" i="56"/>
  <c r="G447" i="56"/>
  <c r="R447" i="56" s="1"/>
  <c r="W446" i="56"/>
  <c r="U446" i="56"/>
  <c r="T446" i="56"/>
  <c r="Q446" i="56"/>
  <c r="P446" i="56"/>
  <c r="O446" i="56"/>
  <c r="N446" i="56"/>
  <c r="M446" i="56"/>
  <c r="J446" i="56"/>
  <c r="H446" i="56"/>
  <c r="G446" i="56"/>
  <c r="R446" i="56" s="1"/>
  <c r="W445" i="56"/>
  <c r="U445" i="56"/>
  <c r="T445" i="56"/>
  <c r="Q445" i="56"/>
  <c r="P445" i="56"/>
  <c r="O445" i="56"/>
  <c r="N445" i="56"/>
  <c r="M445" i="56"/>
  <c r="J445" i="56"/>
  <c r="H445" i="56"/>
  <c r="G445" i="56"/>
  <c r="W444" i="56"/>
  <c r="U444" i="56"/>
  <c r="T444" i="56"/>
  <c r="Q444" i="56"/>
  <c r="P444" i="56"/>
  <c r="O444" i="56"/>
  <c r="N444" i="56"/>
  <c r="M444" i="56"/>
  <c r="J444" i="56"/>
  <c r="H444" i="56"/>
  <c r="G444" i="56"/>
  <c r="S444" i="56" s="1"/>
  <c r="W443" i="56"/>
  <c r="U443" i="56"/>
  <c r="T443" i="56"/>
  <c r="Q443" i="56"/>
  <c r="P443" i="56"/>
  <c r="O443" i="56"/>
  <c r="N443" i="56"/>
  <c r="M443" i="56"/>
  <c r="J443" i="56"/>
  <c r="H443" i="56"/>
  <c r="G443" i="56"/>
  <c r="S443" i="56" s="1"/>
  <c r="W442" i="56"/>
  <c r="U442" i="56"/>
  <c r="T442" i="56"/>
  <c r="Q442" i="56"/>
  <c r="P442" i="56"/>
  <c r="O442" i="56"/>
  <c r="N442" i="56"/>
  <c r="M442" i="56"/>
  <c r="J442" i="56"/>
  <c r="H442" i="56"/>
  <c r="G442" i="56"/>
  <c r="R442" i="56" s="1"/>
  <c r="W441" i="56"/>
  <c r="U441" i="56"/>
  <c r="T441" i="56"/>
  <c r="Q441" i="56"/>
  <c r="P441" i="56"/>
  <c r="O441" i="56"/>
  <c r="N441" i="56"/>
  <c r="M441" i="56"/>
  <c r="J441" i="56"/>
  <c r="H441" i="56"/>
  <c r="G441" i="56"/>
  <c r="R441" i="56" s="1"/>
  <c r="W440" i="56"/>
  <c r="U440" i="56"/>
  <c r="T440" i="56"/>
  <c r="Q440" i="56"/>
  <c r="P440" i="56"/>
  <c r="O440" i="56"/>
  <c r="N440" i="56"/>
  <c r="M440" i="56"/>
  <c r="J440" i="56"/>
  <c r="H440" i="56"/>
  <c r="G440" i="56"/>
  <c r="W439" i="56"/>
  <c r="U439" i="56"/>
  <c r="T439" i="56"/>
  <c r="Q439" i="56"/>
  <c r="P439" i="56"/>
  <c r="O439" i="56"/>
  <c r="N439" i="56"/>
  <c r="M439" i="56"/>
  <c r="J439" i="56"/>
  <c r="H439" i="56"/>
  <c r="G439" i="56"/>
  <c r="S439" i="56" s="1"/>
  <c r="W438" i="56"/>
  <c r="U438" i="56"/>
  <c r="T438" i="56"/>
  <c r="Q438" i="56"/>
  <c r="P438" i="56"/>
  <c r="O438" i="56"/>
  <c r="N438" i="56"/>
  <c r="M438" i="56"/>
  <c r="J438" i="56"/>
  <c r="H438" i="56"/>
  <c r="G438" i="56"/>
  <c r="R438" i="56" s="1"/>
  <c r="W437" i="56"/>
  <c r="U437" i="56"/>
  <c r="T437" i="56"/>
  <c r="Q437" i="56"/>
  <c r="P437" i="56"/>
  <c r="O437" i="56"/>
  <c r="N437" i="56"/>
  <c r="M437" i="56"/>
  <c r="J437" i="56"/>
  <c r="H437" i="56"/>
  <c r="G437" i="56"/>
  <c r="S437" i="56" s="1"/>
  <c r="W436" i="56"/>
  <c r="U436" i="56"/>
  <c r="T436" i="56"/>
  <c r="Q436" i="56"/>
  <c r="P436" i="56"/>
  <c r="O436" i="56"/>
  <c r="N436" i="56"/>
  <c r="M436" i="56"/>
  <c r="J436" i="56"/>
  <c r="H436" i="56"/>
  <c r="G436" i="56"/>
  <c r="S436" i="56" s="1"/>
  <c r="W435" i="56"/>
  <c r="U435" i="56"/>
  <c r="T435" i="56"/>
  <c r="Q435" i="56"/>
  <c r="P435" i="56"/>
  <c r="O435" i="56"/>
  <c r="N435" i="56"/>
  <c r="M435" i="56"/>
  <c r="J435" i="56"/>
  <c r="H435" i="56"/>
  <c r="G435" i="56"/>
  <c r="S435" i="56" s="1"/>
  <c r="W434" i="56"/>
  <c r="U434" i="56"/>
  <c r="T434" i="56"/>
  <c r="Q434" i="56"/>
  <c r="P434" i="56"/>
  <c r="O434" i="56"/>
  <c r="N434" i="56"/>
  <c r="M434" i="56"/>
  <c r="J434" i="56"/>
  <c r="H434" i="56"/>
  <c r="G434" i="56"/>
  <c r="S434" i="56" s="1"/>
  <c r="W433" i="56"/>
  <c r="U433" i="56"/>
  <c r="T433" i="56"/>
  <c r="Q433" i="56"/>
  <c r="P433" i="56"/>
  <c r="O433" i="56"/>
  <c r="N433" i="56"/>
  <c r="M433" i="56"/>
  <c r="J433" i="56"/>
  <c r="H433" i="56"/>
  <c r="G433" i="56"/>
  <c r="S433" i="56" s="1"/>
  <c r="W432" i="56"/>
  <c r="U432" i="56"/>
  <c r="T432" i="56"/>
  <c r="Q432" i="56"/>
  <c r="P432" i="56"/>
  <c r="O432" i="56"/>
  <c r="N432" i="56"/>
  <c r="M432" i="56"/>
  <c r="J432" i="56"/>
  <c r="H432" i="56"/>
  <c r="G432" i="56"/>
  <c r="R432" i="56" s="1"/>
  <c r="W431" i="56"/>
  <c r="U431" i="56"/>
  <c r="T431" i="56"/>
  <c r="Q431" i="56"/>
  <c r="P431" i="56"/>
  <c r="O431" i="56"/>
  <c r="N431" i="56"/>
  <c r="M431" i="56"/>
  <c r="J431" i="56"/>
  <c r="H431" i="56"/>
  <c r="G431" i="56"/>
  <c r="I431" i="56" s="1"/>
  <c r="W430" i="56"/>
  <c r="U430" i="56"/>
  <c r="T430" i="56"/>
  <c r="Q430" i="56"/>
  <c r="P430" i="56"/>
  <c r="O430" i="56"/>
  <c r="N430" i="56"/>
  <c r="M430" i="56"/>
  <c r="J430" i="56"/>
  <c r="H430" i="56"/>
  <c r="G430" i="56"/>
  <c r="S430" i="56" s="1"/>
  <c r="W429" i="56"/>
  <c r="U429" i="56"/>
  <c r="T429" i="56"/>
  <c r="Q429" i="56"/>
  <c r="P429" i="56"/>
  <c r="O429" i="56"/>
  <c r="N429" i="56"/>
  <c r="M429" i="56"/>
  <c r="J429" i="56"/>
  <c r="H429" i="56"/>
  <c r="G429" i="56"/>
  <c r="S429" i="56" s="1"/>
  <c r="W428" i="56"/>
  <c r="U428" i="56"/>
  <c r="T428" i="56"/>
  <c r="Q428" i="56"/>
  <c r="P428" i="56"/>
  <c r="O428" i="56"/>
  <c r="N428" i="56"/>
  <c r="M428" i="56"/>
  <c r="J428" i="56"/>
  <c r="H428" i="56"/>
  <c r="G428" i="56"/>
  <c r="S428" i="56" s="1"/>
  <c r="W427" i="56"/>
  <c r="U427" i="56"/>
  <c r="T427" i="56"/>
  <c r="Q427" i="56"/>
  <c r="P427" i="56"/>
  <c r="O427" i="56"/>
  <c r="N427" i="56"/>
  <c r="M427" i="56"/>
  <c r="J427" i="56"/>
  <c r="H427" i="56"/>
  <c r="G427" i="56"/>
  <c r="S427" i="56" s="1"/>
  <c r="W426" i="56"/>
  <c r="U426" i="56"/>
  <c r="T426" i="56"/>
  <c r="Q426" i="56"/>
  <c r="P426" i="56"/>
  <c r="O426" i="56"/>
  <c r="N426" i="56"/>
  <c r="M426" i="56"/>
  <c r="J426" i="56"/>
  <c r="H426" i="56"/>
  <c r="G426" i="56"/>
  <c r="S426" i="56" s="1"/>
  <c r="W425" i="56"/>
  <c r="U425" i="56"/>
  <c r="T425" i="56"/>
  <c r="Q425" i="56"/>
  <c r="P425" i="56"/>
  <c r="O425" i="56"/>
  <c r="N425" i="56"/>
  <c r="M425" i="56"/>
  <c r="J425" i="56"/>
  <c r="H425" i="56"/>
  <c r="G425" i="56"/>
  <c r="S425" i="56" s="1"/>
  <c r="W424" i="56"/>
  <c r="U424" i="56"/>
  <c r="T424" i="56"/>
  <c r="Q424" i="56"/>
  <c r="P424" i="56"/>
  <c r="O424" i="56"/>
  <c r="N424" i="56"/>
  <c r="M424" i="56"/>
  <c r="J424" i="56"/>
  <c r="H424" i="56"/>
  <c r="G424" i="56"/>
  <c r="W423" i="56"/>
  <c r="U423" i="56"/>
  <c r="T423" i="56"/>
  <c r="Q423" i="56"/>
  <c r="P423" i="56"/>
  <c r="O423" i="56"/>
  <c r="N423" i="56"/>
  <c r="M423" i="56"/>
  <c r="J423" i="56"/>
  <c r="H423" i="56"/>
  <c r="G423" i="56"/>
  <c r="R423" i="56"/>
  <c r="W422" i="56"/>
  <c r="U422" i="56"/>
  <c r="T422" i="56"/>
  <c r="Q422" i="56"/>
  <c r="P422" i="56"/>
  <c r="O422" i="56"/>
  <c r="N422" i="56"/>
  <c r="M422" i="56"/>
  <c r="J422" i="56"/>
  <c r="H422" i="56"/>
  <c r="G422" i="56"/>
  <c r="R422" i="56" s="1"/>
  <c r="W421" i="56"/>
  <c r="U421" i="56"/>
  <c r="T421" i="56"/>
  <c r="Q421" i="56"/>
  <c r="P421" i="56"/>
  <c r="O421" i="56"/>
  <c r="N421" i="56"/>
  <c r="M421" i="56"/>
  <c r="J421" i="56"/>
  <c r="H421" i="56"/>
  <c r="G421" i="56"/>
  <c r="S421" i="56"/>
  <c r="W420" i="56"/>
  <c r="U420" i="56"/>
  <c r="T420" i="56"/>
  <c r="Q420" i="56"/>
  <c r="P420" i="56"/>
  <c r="O420" i="56"/>
  <c r="N420" i="56"/>
  <c r="M420" i="56"/>
  <c r="J420" i="56"/>
  <c r="H420" i="56"/>
  <c r="G420" i="56"/>
  <c r="W419" i="56"/>
  <c r="U419" i="56"/>
  <c r="T419" i="56"/>
  <c r="Q419" i="56"/>
  <c r="P419" i="56"/>
  <c r="O419" i="56"/>
  <c r="N419" i="56"/>
  <c r="M419" i="56"/>
  <c r="J419" i="56"/>
  <c r="H419" i="56"/>
  <c r="G419" i="56"/>
  <c r="R419" i="56" s="1"/>
  <c r="W418" i="56"/>
  <c r="U418" i="56"/>
  <c r="T418" i="56"/>
  <c r="Q418" i="56"/>
  <c r="P418" i="56"/>
  <c r="O418" i="56"/>
  <c r="N418" i="56"/>
  <c r="M418" i="56"/>
  <c r="J418" i="56"/>
  <c r="H418" i="56"/>
  <c r="G418" i="56"/>
  <c r="S418" i="56" s="1"/>
  <c r="W417" i="56"/>
  <c r="U417" i="56"/>
  <c r="T417" i="56"/>
  <c r="Q417" i="56"/>
  <c r="P417" i="56"/>
  <c r="O417" i="56"/>
  <c r="N417" i="56"/>
  <c r="M417" i="56"/>
  <c r="J417" i="56"/>
  <c r="H417" i="56"/>
  <c r="G417" i="56"/>
  <c r="S417" i="56" s="1"/>
  <c r="W416" i="56"/>
  <c r="U416" i="56"/>
  <c r="T416" i="56"/>
  <c r="Q416" i="56"/>
  <c r="P416" i="56"/>
  <c r="O416" i="56"/>
  <c r="N416" i="56"/>
  <c r="M416" i="56"/>
  <c r="J416" i="56"/>
  <c r="H416" i="56"/>
  <c r="G416" i="56"/>
  <c r="R416" i="56" s="1"/>
  <c r="W415" i="56"/>
  <c r="U415" i="56"/>
  <c r="T415" i="56"/>
  <c r="Q415" i="56"/>
  <c r="P415" i="56"/>
  <c r="O415" i="56"/>
  <c r="N415" i="56"/>
  <c r="M415" i="56"/>
  <c r="J415" i="56"/>
  <c r="H415" i="56"/>
  <c r="G415" i="56"/>
  <c r="S415" i="56" s="1"/>
  <c r="W414" i="56"/>
  <c r="U414" i="56"/>
  <c r="T414" i="56"/>
  <c r="Q414" i="56"/>
  <c r="P414" i="56"/>
  <c r="O414" i="56"/>
  <c r="N414" i="56"/>
  <c r="M414" i="56"/>
  <c r="J414" i="56"/>
  <c r="H414" i="56"/>
  <c r="G414" i="56"/>
  <c r="S414" i="56" s="1"/>
  <c r="W413" i="56"/>
  <c r="U413" i="56"/>
  <c r="T413" i="56"/>
  <c r="Q413" i="56"/>
  <c r="P413" i="56"/>
  <c r="O413" i="56"/>
  <c r="N413" i="56"/>
  <c r="M413" i="56"/>
  <c r="J413" i="56"/>
  <c r="H413" i="56"/>
  <c r="G413" i="56"/>
  <c r="S413" i="56" s="1"/>
  <c r="W412" i="56"/>
  <c r="U412" i="56"/>
  <c r="T412" i="56"/>
  <c r="Q412" i="56"/>
  <c r="P412" i="56"/>
  <c r="O412" i="56"/>
  <c r="N412" i="56"/>
  <c r="M412" i="56"/>
  <c r="J412" i="56"/>
  <c r="H412" i="56"/>
  <c r="G412" i="56"/>
  <c r="S412" i="56" s="1"/>
  <c r="W411" i="56"/>
  <c r="U411" i="56"/>
  <c r="T411" i="56"/>
  <c r="Q411" i="56"/>
  <c r="P411" i="56"/>
  <c r="O411" i="56"/>
  <c r="N411" i="56"/>
  <c r="M411" i="56"/>
  <c r="J411" i="56"/>
  <c r="H411" i="56"/>
  <c r="G411" i="56"/>
  <c r="S411" i="56" s="1"/>
  <c r="W410" i="56"/>
  <c r="U410" i="56"/>
  <c r="T410" i="56"/>
  <c r="Q410" i="56"/>
  <c r="P410" i="56"/>
  <c r="O410" i="56"/>
  <c r="N410" i="56"/>
  <c r="M410" i="56"/>
  <c r="J410" i="56"/>
  <c r="H410" i="56"/>
  <c r="G410" i="56"/>
  <c r="R410" i="56" s="1"/>
  <c r="W409" i="56"/>
  <c r="U409" i="56"/>
  <c r="T409" i="56"/>
  <c r="Q409" i="56"/>
  <c r="P409" i="56"/>
  <c r="O409" i="56"/>
  <c r="N409" i="56"/>
  <c r="M409" i="56"/>
  <c r="J409" i="56"/>
  <c r="H409" i="56"/>
  <c r="G409" i="56"/>
  <c r="R409" i="56" s="1"/>
  <c r="W408" i="56"/>
  <c r="U408" i="56"/>
  <c r="T408" i="56"/>
  <c r="Q408" i="56"/>
  <c r="P408" i="56"/>
  <c r="O408" i="56"/>
  <c r="N408" i="56"/>
  <c r="M408" i="56"/>
  <c r="J408" i="56"/>
  <c r="H408" i="56"/>
  <c r="G408" i="56"/>
  <c r="W407" i="56"/>
  <c r="U407" i="56"/>
  <c r="T407" i="56"/>
  <c r="Q407" i="56"/>
  <c r="P407" i="56"/>
  <c r="O407" i="56"/>
  <c r="N407" i="56"/>
  <c r="M407" i="56"/>
  <c r="J407" i="56"/>
  <c r="H407" i="56"/>
  <c r="G407" i="56"/>
  <c r="S407" i="56" s="1"/>
  <c r="W406" i="56"/>
  <c r="U406" i="56"/>
  <c r="T406" i="56"/>
  <c r="Q406" i="56"/>
  <c r="P406" i="56"/>
  <c r="O406" i="56"/>
  <c r="N406" i="56"/>
  <c r="M406" i="56"/>
  <c r="J406" i="56"/>
  <c r="H406" i="56"/>
  <c r="G406" i="56"/>
  <c r="W405" i="56"/>
  <c r="U405" i="56"/>
  <c r="T405" i="56"/>
  <c r="Q405" i="56"/>
  <c r="P405" i="56"/>
  <c r="O405" i="56"/>
  <c r="N405" i="56"/>
  <c r="M405" i="56"/>
  <c r="J405" i="56"/>
  <c r="H405" i="56"/>
  <c r="G405" i="56"/>
  <c r="S405" i="56" s="1"/>
  <c r="W404" i="56"/>
  <c r="U404" i="56"/>
  <c r="T404" i="56"/>
  <c r="Q404" i="56"/>
  <c r="P404" i="56"/>
  <c r="O404" i="56"/>
  <c r="N404" i="56"/>
  <c r="M404" i="56"/>
  <c r="J404" i="56"/>
  <c r="H404" i="56"/>
  <c r="G404" i="56"/>
  <c r="S404" i="56" s="1"/>
  <c r="W403" i="56"/>
  <c r="U403" i="56"/>
  <c r="T403" i="56"/>
  <c r="Q403" i="56"/>
  <c r="P403" i="56"/>
  <c r="O403" i="56"/>
  <c r="N403" i="56"/>
  <c r="M403" i="56"/>
  <c r="J403" i="56"/>
  <c r="H403" i="56"/>
  <c r="G403" i="56"/>
  <c r="S403" i="56" s="1"/>
  <c r="W402" i="56"/>
  <c r="U402" i="56"/>
  <c r="T402" i="56"/>
  <c r="Q402" i="56"/>
  <c r="P402" i="56"/>
  <c r="O402" i="56"/>
  <c r="N402" i="56"/>
  <c r="M402" i="56"/>
  <c r="J402" i="56"/>
  <c r="H402" i="56"/>
  <c r="G402" i="56"/>
  <c r="S402" i="56" s="1"/>
  <c r="W401" i="56"/>
  <c r="U401" i="56"/>
  <c r="T401" i="56"/>
  <c r="Q401" i="56"/>
  <c r="P401" i="56"/>
  <c r="O401" i="56"/>
  <c r="N401" i="56"/>
  <c r="M401" i="56"/>
  <c r="J401" i="56"/>
  <c r="H401" i="56"/>
  <c r="G401" i="56"/>
  <c r="S401" i="56" s="1"/>
  <c r="W400" i="56"/>
  <c r="U400" i="56"/>
  <c r="T400" i="56"/>
  <c r="Q400" i="56"/>
  <c r="P400" i="56"/>
  <c r="O400" i="56"/>
  <c r="N400" i="56"/>
  <c r="M400" i="56"/>
  <c r="J400" i="56"/>
  <c r="H400" i="56"/>
  <c r="G400" i="56"/>
  <c r="R400" i="56" s="1"/>
  <c r="W399" i="56"/>
  <c r="U399" i="56"/>
  <c r="T399" i="56"/>
  <c r="Q399" i="56"/>
  <c r="P399" i="56"/>
  <c r="O399" i="56"/>
  <c r="N399" i="56"/>
  <c r="M399" i="56"/>
  <c r="J399" i="56"/>
  <c r="H399" i="56"/>
  <c r="G399" i="56"/>
  <c r="W398" i="56"/>
  <c r="U398" i="56"/>
  <c r="T398" i="56"/>
  <c r="Q398" i="56"/>
  <c r="P398" i="56"/>
  <c r="O398" i="56"/>
  <c r="N398" i="56"/>
  <c r="M398" i="56"/>
  <c r="J398" i="56"/>
  <c r="H398" i="56"/>
  <c r="G398" i="56"/>
  <c r="S398" i="56" s="1"/>
  <c r="W397" i="56"/>
  <c r="U397" i="56"/>
  <c r="T397" i="56"/>
  <c r="Q397" i="56"/>
  <c r="P397" i="56"/>
  <c r="O397" i="56"/>
  <c r="N397" i="56"/>
  <c r="M397" i="56"/>
  <c r="J397" i="56"/>
  <c r="H397" i="56"/>
  <c r="G397" i="56"/>
  <c r="S397" i="56" s="1"/>
  <c r="W396" i="56"/>
  <c r="U396" i="56"/>
  <c r="T396" i="56"/>
  <c r="Q396" i="56"/>
  <c r="P396" i="56"/>
  <c r="O396" i="56"/>
  <c r="N396" i="56"/>
  <c r="M396" i="56"/>
  <c r="J396" i="56"/>
  <c r="H396" i="56"/>
  <c r="G396" i="56"/>
  <c r="R396" i="56" s="1"/>
  <c r="W395" i="56"/>
  <c r="U395" i="56"/>
  <c r="T395" i="56"/>
  <c r="Q395" i="56"/>
  <c r="P395" i="56"/>
  <c r="O395" i="56"/>
  <c r="N395" i="56"/>
  <c r="M395" i="56"/>
  <c r="J395" i="56"/>
  <c r="H395" i="56"/>
  <c r="G395" i="56"/>
  <c r="R395" i="56" s="1"/>
  <c r="W394" i="56"/>
  <c r="U394" i="56"/>
  <c r="T394" i="56"/>
  <c r="Q394" i="56"/>
  <c r="P394" i="56"/>
  <c r="O394" i="56"/>
  <c r="N394" i="56"/>
  <c r="M394" i="56"/>
  <c r="J394" i="56"/>
  <c r="H394" i="56"/>
  <c r="G394" i="56"/>
  <c r="S394" i="56" s="1"/>
  <c r="W393" i="56"/>
  <c r="U393" i="56"/>
  <c r="T393" i="56"/>
  <c r="Q393" i="56"/>
  <c r="P393" i="56"/>
  <c r="O393" i="56"/>
  <c r="N393" i="56"/>
  <c r="M393" i="56"/>
  <c r="J393" i="56"/>
  <c r="H393" i="56"/>
  <c r="G393" i="56"/>
  <c r="S393" i="56" s="1"/>
  <c r="W392" i="56"/>
  <c r="U392" i="56"/>
  <c r="T392" i="56"/>
  <c r="Q392" i="56"/>
  <c r="P392" i="56"/>
  <c r="O392" i="56"/>
  <c r="N392" i="56"/>
  <c r="M392" i="56"/>
  <c r="J392" i="56"/>
  <c r="H392" i="56"/>
  <c r="G392" i="56"/>
  <c r="S392" i="56" s="1"/>
  <c r="W391" i="56"/>
  <c r="U391" i="56"/>
  <c r="T391" i="56"/>
  <c r="Q391" i="56"/>
  <c r="P391" i="56"/>
  <c r="O391" i="56"/>
  <c r="N391" i="56"/>
  <c r="M391" i="56"/>
  <c r="J391" i="56"/>
  <c r="H391" i="56"/>
  <c r="G391" i="56"/>
  <c r="W390" i="56"/>
  <c r="U390" i="56"/>
  <c r="T390" i="56"/>
  <c r="Q390" i="56"/>
  <c r="P390" i="56"/>
  <c r="O390" i="56"/>
  <c r="N390" i="56"/>
  <c r="M390" i="56"/>
  <c r="J390" i="56"/>
  <c r="H390" i="56"/>
  <c r="G390" i="56"/>
  <c r="R390" i="56" s="1"/>
  <c r="W389" i="56"/>
  <c r="U389" i="56"/>
  <c r="T389" i="56"/>
  <c r="Q389" i="56"/>
  <c r="P389" i="56"/>
  <c r="O389" i="56"/>
  <c r="N389" i="56"/>
  <c r="M389" i="56"/>
  <c r="J389" i="56"/>
  <c r="H389" i="56"/>
  <c r="G389" i="56"/>
  <c r="W388" i="56"/>
  <c r="U388" i="56"/>
  <c r="T388" i="56"/>
  <c r="Q388" i="56"/>
  <c r="P388" i="56"/>
  <c r="O388" i="56"/>
  <c r="N388" i="56"/>
  <c r="M388" i="56"/>
  <c r="J388" i="56"/>
  <c r="H388" i="56"/>
  <c r="G388" i="56"/>
  <c r="S388" i="56" s="1"/>
  <c r="W387" i="56"/>
  <c r="U387" i="56"/>
  <c r="T387" i="56"/>
  <c r="Q387" i="56"/>
  <c r="P387" i="56"/>
  <c r="O387" i="56"/>
  <c r="N387" i="56"/>
  <c r="M387" i="56"/>
  <c r="J387" i="56"/>
  <c r="H387" i="56"/>
  <c r="G387" i="56"/>
  <c r="R387" i="56" s="1"/>
  <c r="W386" i="56"/>
  <c r="U386" i="56"/>
  <c r="T386" i="56"/>
  <c r="Q386" i="56"/>
  <c r="P386" i="56"/>
  <c r="O386" i="56"/>
  <c r="N386" i="56"/>
  <c r="M386" i="56"/>
  <c r="J386" i="56"/>
  <c r="H386" i="56"/>
  <c r="G386" i="56"/>
  <c r="S386" i="56" s="1"/>
  <c r="W385" i="56"/>
  <c r="U385" i="56"/>
  <c r="T385" i="56"/>
  <c r="Q385" i="56"/>
  <c r="P385" i="56"/>
  <c r="O385" i="56"/>
  <c r="N385" i="56"/>
  <c r="M385" i="56"/>
  <c r="J385" i="56"/>
  <c r="H385" i="56"/>
  <c r="G385" i="56"/>
  <c r="S385" i="56" s="1"/>
  <c r="W384" i="56"/>
  <c r="U384" i="56"/>
  <c r="T384" i="56"/>
  <c r="Q384" i="56"/>
  <c r="P384" i="56"/>
  <c r="O384" i="56"/>
  <c r="N384" i="56"/>
  <c r="M384" i="56"/>
  <c r="J384" i="56"/>
  <c r="H384" i="56"/>
  <c r="G384" i="56"/>
  <c r="W383" i="56"/>
  <c r="U383" i="56"/>
  <c r="T383" i="56"/>
  <c r="Q383" i="56"/>
  <c r="P383" i="56"/>
  <c r="O383" i="56"/>
  <c r="N383" i="56"/>
  <c r="M383" i="56"/>
  <c r="J383" i="56"/>
  <c r="H383" i="56"/>
  <c r="G383" i="56"/>
  <c r="S383" i="56" s="1"/>
  <c r="W382" i="56"/>
  <c r="U382" i="56"/>
  <c r="T382" i="56"/>
  <c r="Q382" i="56"/>
  <c r="P382" i="56"/>
  <c r="O382" i="56"/>
  <c r="N382" i="56"/>
  <c r="M382" i="56"/>
  <c r="J382" i="56"/>
  <c r="H382" i="56"/>
  <c r="G382" i="56"/>
  <c r="S382" i="56" s="1"/>
  <c r="W381" i="56"/>
  <c r="U381" i="56"/>
  <c r="T381" i="56"/>
  <c r="Q381" i="56"/>
  <c r="P381" i="56"/>
  <c r="O381" i="56"/>
  <c r="N381" i="56"/>
  <c r="M381" i="56"/>
  <c r="J381" i="56"/>
  <c r="H381" i="56"/>
  <c r="G381" i="56"/>
  <c r="W380" i="56"/>
  <c r="U380" i="56"/>
  <c r="T380" i="56"/>
  <c r="Q380" i="56"/>
  <c r="P380" i="56"/>
  <c r="O380" i="56"/>
  <c r="N380" i="56"/>
  <c r="M380" i="56"/>
  <c r="J380" i="56"/>
  <c r="H380" i="56"/>
  <c r="G380" i="56"/>
  <c r="R380" i="56" s="1"/>
  <c r="W379" i="56"/>
  <c r="U379" i="56"/>
  <c r="T379" i="56"/>
  <c r="Q379" i="56"/>
  <c r="P379" i="56"/>
  <c r="O379" i="56"/>
  <c r="N379" i="56"/>
  <c r="M379" i="56"/>
  <c r="J379" i="56"/>
  <c r="H379" i="56"/>
  <c r="G379" i="56"/>
  <c r="W378" i="56"/>
  <c r="U378" i="56"/>
  <c r="T378" i="56"/>
  <c r="Q378" i="56"/>
  <c r="P378" i="56"/>
  <c r="O378" i="56"/>
  <c r="N378" i="56"/>
  <c r="M378" i="56"/>
  <c r="J378" i="56"/>
  <c r="H378" i="56"/>
  <c r="G378" i="56"/>
  <c r="S378" i="56" s="1"/>
  <c r="W377" i="56"/>
  <c r="U377" i="56"/>
  <c r="T377" i="56"/>
  <c r="Q377" i="56"/>
  <c r="P377" i="56"/>
  <c r="O377" i="56"/>
  <c r="N377" i="56"/>
  <c r="M377" i="56"/>
  <c r="J377" i="56"/>
  <c r="H377" i="56"/>
  <c r="G377" i="56"/>
  <c r="R377" i="56" s="1"/>
  <c r="W376" i="56"/>
  <c r="U376" i="56"/>
  <c r="T376" i="56"/>
  <c r="Q376" i="56"/>
  <c r="P376" i="56"/>
  <c r="O376" i="56"/>
  <c r="N376" i="56"/>
  <c r="M376" i="56"/>
  <c r="J376" i="56"/>
  <c r="H376" i="56"/>
  <c r="G376" i="56"/>
  <c r="S376" i="56" s="1"/>
  <c r="W375" i="56"/>
  <c r="U375" i="56"/>
  <c r="T375" i="56"/>
  <c r="Q375" i="56"/>
  <c r="P375" i="56"/>
  <c r="O375" i="56"/>
  <c r="N375" i="56"/>
  <c r="M375" i="56"/>
  <c r="J375" i="56"/>
  <c r="H375" i="56"/>
  <c r="G375" i="56"/>
  <c r="R375" i="56" s="1"/>
  <c r="W374" i="56"/>
  <c r="U374" i="56"/>
  <c r="T374" i="56"/>
  <c r="Q374" i="56"/>
  <c r="P374" i="56"/>
  <c r="O374" i="56"/>
  <c r="N374" i="56"/>
  <c r="M374" i="56"/>
  <c r="J374" i="56"/>
  <c r="H374" i="56"/>
  <c r="G374" i="56"/>
  <c r="S374" i="56" s="1"/>
  <c r="W373" i="56"/>
  <c r="U373" i="56"/>
  <c r="T373" i="56"/>
  <c r="Q373" i="56"/>
  <c r="P373" i="56"/>
  <c r="O373" i="56"/>
  <c r="N373" i="56"/>
  <c r="M373" i="56"/>
  <c r="J373" i="56"/>
  <c r="H373" i="56"/>
  <c r="G373" i="56"/>
  <c r="W372" i="56"/>
  <c r="U372" i="56"/>
  <c r="T372" i="56"/>
  <c r="Q372" i="56"/>
  <c r="P372" i="56"/>
  <c r="O372" i="56"/>
  <c r="N372" i="56"/>
  <c r="M372" i="56"/>
  <c r="J372" i="56"/>
  <c r="H372" i="56"/>
  <c r="G372" i="56"/>
  <c r="W371" i="56"/>
  <c r="U371" i="56"/>
  <c r="T371" i="56"/>
  <c r="Q371" i="56"/>
  <c r="P371" i="56"/>
  <c r="O371" i="56"/>
  <c r="N371" i="56"/>
  <c r="M371" i="56"/>
  <c r="J371" i="56"/>
  <c r="H371" i="56"/>
  <c r="G371" i="56"/>
  <c r="S371" i="56" s="1"/>
  <c r="W370" i="56"/>
  <c r="U370" i="56"/>
  <c r="T370" i="56"/>
  <c r="Q370" i="56"/>
  <c r="P370" i="56"/>
  <c r="O370" i="56"/>
  <c r="N370" i="56"/>
  <c r="M370" i="56"/>
  <c r="J370" i="56"/>
  <c r="H370" i="56"/>
  <c r="G370" i="56"/>
  <c r="R370" i="56" s="1"/>
  <c r="W369" i="56"/>
  <c r="U369" i="56"/>
  <c r="T369" i="56"/>
  <c r="Q369" i="56"/>
  <c r="P369" i="56"/>
  <c r="O369" i="56"/>
  <c r="N369" i="56"/>
  <c r="M369" i="56"/>
  <c r="J369" i="56"/>
  <c r="H369" i="56"/>
  <c r="G369" i="56"/>
  <c r="R369" i="56" s="1"/>
  <c r="W368" i="56"/>
  <c r="U368" i="56"/>
  <c r="T368" i="56"/>
  <c r="Q368" i="56"/>
  <c r="P368" i="56"/>
  <c r="O368" i="56"/>
  <c r="N368" i="56"/>
  <c r="M368" i="56"/>
  <c r="J368" i="56"/>
  <c r="H368" i="56"/>
  <c r="G368" i="56"/>
  <c r="S368" i="56" s="1"/>
  <c r="W367" i="56"/>
  <c r="U367" i="56"/>
  <c r="T367" i="56"/>
  <c r="Q367" i="56"/>
  <c r="P367" i="56"/>
  <c r="O367" i="56"/>
  <c r="N367" i="56"/>
  <c r="M367" i="56"/>
  <c r="J367" i="56"/>
  <c r="H367" i="56"/>
  <c r="G367" i="56"/>
  <c r="S367" i="56" s="1"/>
  <c r="W366" i="56"/>
  <c r="U366" i="56"/>
  <c r="T366" i="56"/>
  <c r="Q366" i="56"/>
  <c r="P366" i="56"/>
  <c r="O366" i="56"/>
  <c r="N366" i="56"/>
  <c r="M366" i="56"/>
  <c r="J366" i="56"/>
  <c r="H366" i="56"/>
  <c r="G366" i="56"/>
  <c r="R366" i="56" s="1"/>
  <c r="W365" i="56"/>
  <c r="U365" i="56"/>
  <c r="T365" i="56"/>
  <c r="Q365" i="56"/>
  <c r="P365" i="56"/>
  <c r="O365" i="56"/>
  <c r="N365" i="56"/>
  <c r="M365" i="56"/>
  <c r="J365" i="56"/>
  <c r="H365" i="56"/>
  <c r="G365" i="56"/>
  <c r="R365" i="56" s="1"/>
  <c r="W364" i="56"/>
  <c r="U364" i="56"/>
  <c r="T364" i="56"/>
  <c r="Q364" i="56"/>
  <c r="P364" i="56"/>
  <c r="O364" i="56"/>
  <c r="N364" i="56"/>
  <c r="M364" i="56"/>
  <c r="J364" i="56"/>
  <c r="H364" i="56"/>
  <c r="G364" i="56"/>
  <c r="S364" i="56" s="1"/>
  <c r="W363" i="56"/>
  <c r="U363" i="56"/>
  <c r="T363" i="56"/>
  <c r="Q363" i="56"/>
  <c r="P363" i="56"/>
  <c r="O363" i="56"/>
  <c r="N363" i="56"/>
  <c r="M363" i="56"/>
  <c r="J363" i="56"/>
  <c r="H363" i="56"/>
  <c r="G363" i="56"/>
  <c r="S363" i="56" s="1"/>
  <c r="W362" i="56"/>
  <c r="U362" i="56"/>
  <c r="T362" i="56"/>
  <c r="Q362" i="56"/>
  <c r="P362" i="56"/>
  <c r="O362" i="56"/>
  <c r="N362" i="56"/>
  <c r="M362" i="56"/>
  <c r="J362" i="56"/>
  <c r="H362" i="56"/>
  <c r="G362" i="56"/>
  <c r="W361" i="56"/>
  <c r="U361" i="56"/>
  <c r="T361" i="56"/>
  <c r="Q361" i="56"/>
  <c r="P361" i="56"/>
  <c r="O361" i="56"/>
  <c r="N361" i="56"/>
  <c r="M361" i="56"/>
  <c r="J361" i="56"/>
  <c r="H361" i="56"/>
  <c r="G361" i="56"/>
  <c r="R361" i="56" s="1"/>
  <c r="W360" i="56"/>
  <c r="U360" i="56"/>
  <c r="T360" i="56"/>
  <c r="Q360" i="56"/>
  <c r="P360" i="56"/>
  <c r="O360" i="56"/>
  <c r="N360" i="56"/>
  <c r="M360" i="56"/>
  <c r="J360" i="56"/>
  <c r="H360" i="56"/>
  <c r="G360" i="56"/>
  <c r="S360" i="56" s="1"/>
  <c r="W359" i="56"/>
  <c r="U359" i="56"/>
  <c r="T359" i="56"/>
  <c r="Q359" i="56"/>
  <c r="P359" i="56"/>
  <c r="O359" i="56"/>
  <c r="N359" i="56"/>
  <c r="M359" i="56"/>
  <c r="J359" i="56"/>
  <c r="H359" i="56"/>
  <c r="G359" i="56"/>
  <c r="S359" i="56" s="1"/>
  <c r="W358" i="56"/>
  <c r="U358" i="56"/>
  <c r="T358" i="56"/>
  <c r="Q358" i="56"/>
  <c r="P358" i="56"/>
  <c r="O358" i="56"/>
  <c r="N358" i="56"/>
  <c r="M358" i="56"/>
  <c r="J358" i="56"/>
  <c r="H358" i="56"/>
  <c r="G358" i="56"/>
  <c r="R358" i="56" s="1"/>
  <c r="W357" i="56"/>
  <c r="U357" i="56"/>
  <c r="T357" i="56"/>
  <c r="Q357" i="56"/>
  <c r="P357" i="56"/>
  <c r="O357" i="56"/>
  <c r="N357" i="56"/>
  <c r="M357" i="56"/>
  <c r="J357" i="56"/>
  <c r="H357" i="56"/>
  <c r="G357" i="56"/>
  <c r="R357" i="56" s="1"/>
  <c r="W356" i="56"/>
  <c r="U356" i="56"/>
  <c r="T356" i="56"/>
  <c r="Q356" i="56"/>
  <c r="P356" i="56"/>
  <c r="O356" i="56"/>
  <c r="N356" i="56"/>
  <c r="M356" i="56"/>
  <c r="J356" i="56"/>
  <c r="H356" i="56"/>
  <c r="G356" i="56"/>
  <c r="S356" i="56" s="1"/>
  <c r="W355" i="56"/>
  <c r="U355" i="56"/>
  <c r="T355" i="56"/>
  <c r="Q355" i="56"/>
  <c r="P355" i="56"/>
  <c r="O355" i="56"/>
  <c r="N355" i="56"/>
  <c r="M355" i="56"/>
  <c r="J355" i="56"/>
  <c r="H355" i="56"/>
  <c r="G355" i="56"/>
  <c r="S355" i="56" s="1"/>
  <c r="W354" i="56"/>
  <c r="U354" i="56"/>
  <c r="T354" i="56"/>
  <c r="Q354" i="56"/>
  <c r="P354" i="56"/>
  <c r="O354" i="56"/>
  <c r="N354" i="56"/>
  <c r="M354" i="56"/>
  <c r="J354" i="56"/>
  <c r="H354" i="56"/>
  <c r="G354" i="56"/>
  <c r="W353" i="56"/>
  <c r="U353" i="56"/>
  <c r="T353" i="56"/>
  <c r="Q353" i="56"/>
  <c r="P353" i="56"/>
  <c r="O353" i="56"/>
  <c r="N353" i="56"/>
  <c r="M353" i="56"/>
  <c r="J353" i="56"/>
  <c r="H353" i="56"/>
  <c r="G353" i="56"/>
  <c r="R353" i="56" s="1"/>
  <c r="W352" i="56"/>
  <c r="U352" i="56"/>
  <c r="T352" i="56"/>
  <c r="Q352" i="56"/>
  <c r="P352" i="56"/>
  <c r="O352" i="56"/>
  <c r="N352" i="56"/>
  <c r="M352" i="56"/>
  <c r="J352" i="56"/>
  <c r="H352" i="56"/>
  <c r="G352" i="56"/>
  <c r="S352" i="56" s="1"/>
  <c r="W351" i="56"/>
  <c r="U351" i="56"/>
  <c r="T351" i="56"/>
  <c r="Q351" i="56"/>
  <c r="P351" i="56"/>
  <c r="O351" i="56"/>
  <c r="N351" i="56"/>
  <c r="M351" i="56"/>
  <c r="J351" i="56"/>
  <c r="H351" i="56"/>
  <c r="G351" i="56"/>
  <c r="R351" i="56" s="1"/>
  <c r="W350" i="56"/>
  <c r="U350" i="56"/>
  <c r="T350" i="56"/>
  <c r="Q350" i="56"/>
  <c r="P350" i="56"/>
  <c r="O350" i="56"/>
  <c r="N350" i="56"/>
  <c r="M350" i="56"/>
  <c r="J350" i="56"/>
  <c r="H350" i="56"/>
  <c r="G350" i="56"/>
  <c r="S350" i="56" s="1"/>
  <c r="W349" i="56"/>
  <c r="U349" i="56"/>
  <c r="T349" i="56"/>
  <c r="Q349" i="56"/>
  <c r="P349" i="56"/>
  <c r="O349" i="56"/>
  <c r="N349" i="56"/>
  <c r="M349" i="56"/>
  <c r="J349" i="56"/>
  <c r="H349" i="56"/>
  <c r="G349" i="56"/>
  <c r="S349" i="56" s="1"/>
  <c r="W348" i="56"/>
  <c r="U348" i="56"/>
  <c r="T348" i="56"/>
  <c r="Q348" i="56"/>
  <c r="P348" i="56"/>
  <c r="O348" i="56"/>
  <c r="N348" i="56"/>
  <c r="M348" i="56"/>
  <c r="J348" i="56"/>
  <c r="H348" i="56"/>
  <c r="G348" i="56"/>
  <c r="S348" i="56" s="1"/>
  <c r="W347" i="56"/>
  <c r="U347" i="56"/>
  <c r="T347" i="56"/>
  <c r="Q347" i="56"/>
  <c r="P347" i="56"/>
  <c r="O347" i="56"/>
  <c r="N347" i="56"/>
  <c r="M347" i="56"/>
  <c r="J347" i="56"/>
  <c r="H347" i="56"/>
  <c r="G347" i="56"/>
  <c r="R347" i="56" s="1"/>
  <c r="W346" i="56"/>
  <c r="U346" i="56"/>
  <c r="T346" i="56"/>
  <c r="Q346" i="56"/>
  <c r="P346" i="56"/>
  <c r="O346" i="56"/>
  <c r="N346" i="56"/>
  <c r="M346" i="56"/>
  <c r="J346" i="56"/>
  <c r="H346" i="56"/>
  <c r="G346" i="56"/>
  <c r="S346" i="56" s="1"/>
  <c r="W345" i="56"/>
  <c r="U345" i="56"/>
  <c r="T345" i="56"/>
  <c r="Q345" i="56"/>
  <c r="P345" i="56"/>
  <c r="O345" i="56"/>
  <c r="N345" i="56"/>
  <c r="M345" i="56"/>
  <c r="J345" i="56"/>
  <c r="H345" i="56"/>
  <c r="G345" i="56"/>
  <c r="R345" i="56" s="1"/>
  <c r="W344" i="56"/>
  <c r="U344" i="56"/>
  <c r="T344" i="56"/>
  <c r="Q344" i="56"/>
  <c r="P344" i="56"/>
  <c r="O344" i="56"/>
  <c r="N344" i="56"/>
  <c r="M344" i="56"/>
  <c r="J344" i="56"/>
  <c r="H344" i="56"/>
  <c r="G344" i="56"/>
  <c r="R344" i="56" s="1"/>
  <c r="W343" i="56"/>
  <c r="U343" i="56"/>
  <c r="T343" i="56"/>
  <c r="Q343" i="56"/>
  <c r="P343" i="56"/>
  <c r="O343" i="56"/>
  <c r="N343" i="56"/>
  <c r="M343" i="56"/>
  <c r="J343" i="56"/>
  <c r="H343" i="56"/>
  <c r="G343" i="56"/>
  <c r="S343" i="56" s="1"/>
  <c r="W342" i="56"/>
  <c r="U342" i="56"/>
  <c r="T342" i="56"/>
  <c r="Q342" i="56"/>
  <c r="P342" i="56"/>
  <c r="O342" i="56"/>
  <c r="N342" i="56"/>
  <c r="M342" i="56"/>
  <c r="J342" i="56"/>
  <c r="H342" i="56"/>
  <c r="G342" i="56"/>
  <c r="R342" i="56" s="1"/>
  <c r="W341" i="56"/>
  <c r="U341" i="56"/>
  <c r="T341" i="56"/>
  <c r="Q341" i="56"/>
  <c r="P341" i="56"/>
  <c r="O341" i="56"/>
  <c r="N341" i="56"/>
  <c r="M341" i="56"/>
  <c r="J341" i="56"/>
  <c r="H341" i="56"/>
  <c r="G341" i="56"/>
  <c r="S341" i="56" s="1"/>
  <c r="W340" i="56"/>
  <c r="U340" i="56"/>
  <c r="T340" i="56"/>
  <c r="Q340" i="56"/>
  <c r="P340" i="56"/>
  <c r="O340" i="56"/>
  <c r="N340" i="56"/>
  <c r="M340" i="56"/>
  <c r="J340" i="56"/>
  <c r="H340" i="56"/>
  <c r="G340" i="56"/>
  <c r="S340" i="56" s="1"/>
  <c r="W339" i="56"/>
  <c r="U339" i="56"/>
  <c r="T339" i="56"/>
  <c r="Q339" i="56"/>
  <c r="P339" i="56"/>
  <c r="O339" i="56"/>
  <c r="N339" i="56"/>
  <c r="M339" i="56"/>
  <c r="J339" i="56"/>
  <c r="H339" i="56"/>
  <c r="G339" i="56"/>
  <c r="S339" i="56" s="1"/>
  <c r="W338" i="56"/>
  <c r="U338" i="56"/>
  <c r="T338" i="56"/>
  <c r="Q338" i="56"/>
  <c r="P338" i="56"/>
  <c r="O338" i="56"/>
  <c r="N338" i="56"/>
  <c r="M338" i="56"/>
  <c r="J338" i="56"/>
  <c r="H338" i="56"/>
  <c r="G338" i="56"/>
  <c r="W337" i="56"/>
  <c r="U337" i="56"/>
  <c r="T337" i="56"/>
  <c r="Q337" i="56"/>
  <c r="P337" i="56"/>
  <c r="O337" i="56"/>
  <c r="N337" i="56"/>
  <c r="M337" i="56"/>
  <c r="J337" i="56"/>
  <c r="H337" i="56"/>
  <c r="G337" i="56"/>
  <c r="R337" i="56" s="1"/>
  <c r="W336" i="56"/>
  <c r="U336" i="56"/>
  <c r="T336" i="56"/>
  <c r="Q336" i="56"/>
  <c r="P336" i="56"/>
  <c r="O336" i="56"/>
  <c r="N336" i="56"/>
  <c r="M336" i="56"/>
  <c r="J336" i="56"/>
  <c r="H336" i="56"/>
  <c r="G336" i="56"/>
  <c r="S336" i="56" s="1"/>
  <c r="W335" i="56"/>
  <c r="U335" i="56"/>
  <c r="T335" i="56"/>
  <c r="Q335" i="56"/>
  <c r="P335" i="56"/>
  <c r="O335" i="56"/>
  <c r="N335" i="56"/>
  <c r="M335" i="56"/>
  <c r="J335" i="56"/>
  <c r="H335" i="56"/>
  <c r="G335" i="56"/>
  <c r="R335" i="56" s="1"/>
  <c r="W334" i="56"/>
  <c r="U334" i="56"/>
  <c r="T334" i="56"/>
  <c r="Q334" i="56"/>
  <c r="P334" i="56"/>
  <c r="O334" i="56"/>
  <c r="N334" i="56"/>
  <c r="M334" i="56"/>
  <c r="J334" i="56"/>
  <c r="H334" i="56"/>
  <c r="G334" i="56"/>
  <c r="R334" i="56" s="1"/>
  <c r="W333" i="56"/>
  <c r="U333" i="56"/>
  <c r="T333" i="56"/>
  <c r="Q333" i="56"/>
  <c r="P333" i="56"/>
  <c r="O333" i="56"/>
  <c r="N333" i="56"/>
  <c r="M333" i="56"/>
  <c r="J333" i="56"/>
  <c r="H333" i="56"/>
  <c r="G333" i="56"/>
  <c r="S333" i="56" s="1"/>
  <c r="W332" i="56"/>
  <c r="U332" i="56"/>
  <c r="T332" i="56"/>
  <c r="Q332" i="56"/>
  <c r="P332" i="56"/>
  <c r="O332" i="56"/>
  <c r="N332" i="56"/>
  <c r="M332" i="56"/>
  <c r="J332" i="56"/>
  <c r="H332" i="56"/>
  <c r="G332" i="56"/>
  <c r="S332" i="56" s="1"/>
  <c r="W331" i="56"/>
  <c r="U331" i="56"/>
  <c r="T331" i="56"/>
  <c r="Q331" i="56"/>
  <c r="P331" i="56"/>
  <c r="O331" i="56"/>
  <c r="N331" i="56"/>
  <c r="M331" i="56"/>
  <c r="J331" i="56"/>
  <c r="H331" i="56"/>
  <c r="G331" i="56"/>
  <c r="R331" i="56" s="1"/>
  <c r="W330" i="56"/>
  <c r="U330" i="56"/>
  <c r="T330" i="56"/>
  <c r="Q330" i="56"/>
  <c r="P330" i="56"/>
  <c r="O330" i="56"/>
  <c r="N330" i="56"/>
  <c r="M330" i="56"/>
  <c r="J330" i="56"/>
  <c r="H330" i="56"/>
  <c r="G330" i="56"/>
  <c r="S330" i="56" s="1"/>
  <c r="W329" i="56"/>
  <c r="U329" i="56"/>
  <c r="T329" i="56"/>
  <c r="Q329" i="56"/>
  <c r="P329" i="56"/>
  <c r="O329" i="56"/>
  <c r="N329" i="56"/>
  <c r="M329" i="56"/>
  <c r="J329" i="56"/>
  <c r="H329" i="56"/>
  <c r="G329" i="56"/>
  <c r="W328" i="56"/>
  <c r="U328" i="56"/>
  <c r="T328" i="56"/>
  <c r="Q328" i="56"/>
  <c r="P328" i="56"/>
  <c r="O328" i="56"/>
  <c r="N328" i="56"/>
  <c r="M328" i="56"/>
  <c r="J328" i="56"/>
  <c r="H328" i="56"/>
  <c r="G328" i="56"/>
  <c r="S328" i="56" s="1"/>
  <c r="W327" i="56"/>
  <c r="U327" i="56"/>
  <c r="T327" i="56"/>
  <c r="Q327" i="56"/>
  <c r="P327" i="56"/>
  <c r="O327" i="56"/>
  <c r="N327" i="56"/>
  <c r="M327" i="56"/>
  <c r="J327" i="56"/>
  <c r="H327" i="56"/>
  <c r="G327" i="56"/>
  <c r="S327" i="56" s="1"/>
  <c r="W326" i="56"/>
  <c r="U326" i="56"/>
  <c r="T326" i="56"/>
  <c r="Q326" i="56"/>
  <c r="P326" i="56"/>
  <c r="O326" i="56"/>
  <c r="N326" i="56"/>
  <c r="M326" i="56"/>
  <c r="J326" i="56"/>
  <c r="H326" i="56"/>
  <c r="G326" i="56"/>
  <c r="W325" i="56"/>
  <c r="U325" i="56"/>
  <c r="T325" i="56"/>
  <c r="Q325" i="56"/>
  <c r="P325" i="56"/>
  <c r="O325" i="56"/>
  <c r="N325" i="56"/>
  <c r="M325" i="56"/>
  <c r="J325" i="56"/>
  <c r="H325" i="56"/>
  <c r="I325" i="56" s="1"/>
  <c r="G325" i="56"/>
  <c r="S325" i="56"/>
  <c r="W324" i="56"/>
  <c r="U324" i="56"/>
  <c r="T324" i="56"/>
  <c r="Q324" i="56"/>
  <c r="P324" i="56"/>
  <c r="O324" i="56"/>
  <c r="N324" i="56"/>
  <c r="M324" i="56"/>
  <c r="J324" i="56"/>
  <c r="H324" i="56"/>
  <c r="G324" i="56"/>
  <c r="R324" i="56" s="1"/>
  <c r="W323" i="56"/>
  <c r="U323" i="56"/>
  <c r="T323" i="56"/>
  <c r="Q323" i="56"/>
  <c r="P323" i="56"/>
  <c r="O323" i="56"/>
  <c r="N323" i="56"/>
  <c r="M323" i="56"/>
  <c r="J323" i="56"/>
  <c r="H323" i="56"/>
  <c r="G323" i="56"/>
  <c r="S323" i="56"/>
  <c r="W322" i="56"/>
  <c r="U322" i="56"/>
  <c r="T322" i="56"/>
  <c r="Q322" i="56"/>
  <c r="P322" i="56"/>
  <c r="O322" i="56"/>
  <c r="N322" i="56"/>
  <c r="M322" i="56"/>
  <c r="J322" i="56"/>
  <c r="H322" i="56"/>
  <c r="G322" i="56"/>
  <c r="S322" i="56" s="1"/>
  <c r="W321" i="56"/>
  <c r="U321" i="56"/>
  <c r="T321" i="56"/>
  <c r="Q321" i="56"/>
  <c r="P321" i="56"/>
  <c r="O321" i="56"/>
  <c r="N321" i="56"/>
  <c r="M321" i="56"/>
  <c r="J321" i="56"/>
  <c r="H321" i="56"/>
  <c r="G321" i="56"/>
  <c r="R321" i="56"/>
  <c r="W320" i="56"/>
  <c r="U320" i="56"/>
  <c r="T320" i="56"/>
  <c r="Q320" i="56"/>
  <c r="P320" i="56"/>
  <c r="O320" i="56"/>
  <c r="N320" i="56"/>
  <c r="M320" i="56"/>
  <c r="J320" i="56"/>
  <c r="H320" i="56"/>
  <c r="G320" i="56"/>
  <c r="R320" i="56" s="1"/>
  <c r="W319" i="56"/>
  <c r="U319" i="56"/>
  <c r="T319" i="56"/>
  <c r="Q319" i="56"/>
  <c r="P319" i="56"/>
  <c r="O319" i="56"/>
  <c r="N319" i="56"/>
  <c r="M319" i="56"/>
  <c r="J319" i="56"/>
  <c r="H319" i="56"/>
  <c r="G319" i="56"/>
  <c r="W318" i="56"/>
  <c r="U318" i="56"/>
  <c r="T318" i="56"/>
  <c r="Q318" i="56"/>
  <c r="P318" i="56"/>
  <c r="O318" i="56"/>
  <c r="N318" i="56"/>
  <c r="M318" i="56"/>
  <c r="J318" i="56"/>
  <c r="H318" i="56"/>
  <c r="G318" i="56"/>
  <c r="W317" i="56"/>
  <c r="U317" i="56"/>
  <c r="T317" i="56"/>
  <c r="Q317" i="56"/>
  <c r="P317" i="56"/>
  <c r="O317" i="56"/>
  <c r="N317" i="56"/>
  <c r="M317" i="56"/>
  <c r="J317" i="56"/>
  <c r="H317" i="56"/>
  <c r="G317" i="56"/>
  <c r="R317" i="56" s="1"/>
  <c r="I317" i="56"/>
  <c r="W316" i="56"/>
  <c r="U316" i="56"/>
  <c r="T316" i="56"/>
  <c r="Q316" i="56"/>
  <c r="P316" i="56"/>
  <c r="O316" i="56"/>
  <c r="N316" i="56"/>
  <c r="M316" i="56"/>
  <c r="J316" i="56"/>
  <c r="H316" i="56"/>
  <c r="G316" i="56"/>
  <c r="W315" i="56"/>
  <c r="U315" i="56"/>
  <c r="T315" i="56"/>
  <c r="Q315" i="56"/>
  <c r="P315" i="56"/>
  <c r="O315" i="56"/>
  <c r="N315" i="56"/>
  <c r="M315" i="56"/>
  <c r="J315" i="56"/>
  <c r="H315" i="56"/>
  <c r="G315" i="56"/>
  <c r="S315" i="56" s="1"/>
  <c r="W314" i="56"/>
  <c r="U314" i="56"/>
  <c r="T314" i="56"/>
  <c r="Q314" i="56"/>
  <c r="P314" i="56"/>
  <c r="O314" i="56"/>
  <c r="N314" i="56"/>
  <c r="M314" i="56"/>
  <c r="J314" i="56"/>
  <c r="H314" i="56"/>
  <c r="G314" i="56"/>
  <c r="R314" i="56" s="1"/>
  <c r="W313" i="56"/>
  <c r="U313" i="56"/>
  <c r="T313" i="56"/>
  <c r="Q313" i="56"/>
  <c r="P313" i="56"/>
  <c r="O313" i="56"/>
  <c r="N313" i="56"/>
  <c r="M313" i="56"/>
  <c r="J313" i="56"/>
  <c r="H313" i="56"/>
  <c r="G313" i="56"/>
  <c r="S313" i="56" s="1"/>
  <c r="W312" i="56"/>
  <c r="U312" i="56"/>
  <c r="T312" i="56"/>
  <c r="Q312" i="56"/>
  <c r="P312" i="56"/>
  <c r="O312" i="56"/>
  <c r="N312" i="56"/>
  <c r="M312" i="56"/>
  <c r="J312" i="56"/>
  <c r="H312" i="56"/>
  <c r="G312" i="56"/>
  <c r="S312" i="56" s="1"/>
  <c r="W311" i="56"/>
  <c r="U311" i="56"/>
  <c r="T311" i="56"/>
  <c r="Q311" i="56"/>
  <c r="P311" i="56"/>
  <c r="O311" i="56"/>
  <c r="N311" i="56"/>
  <c r="M311" i="56"/>
  <c r="J311" i="56"/>
  <c r="H311" i="56"/>
  <c r="G311" i="56"/>
  <c r="S311" i="56" s="1"/>
  <c r="W310" i="56"/>
  <c r="U310" i="56"/>
  <c r="T310" i="56"/>
  <c r="Q310" i="56"/>
  <c r="P310" i="56"/>
  <c r="O310" i="56"/>
  <c r="N310" i="56"/>
  <c r="M310" i="56"/>
  <c r="J310" i="56"/>
  <c r="H310" i="56"/>
  <c r="G310" i="56"/>
  <c r="S310" i="56" s="1"/>
  <c r="W309" i="56"/>
  <c r="U309" i="56"/>
  <c r="T309" i="56"/>
  <c r="Q309" i="56"/>
  <c r="P309" i="56"/>
  <c r="O309" i="56"/>
  <c r="N309" i="56"/>
  <c r="M309" i="56"/>
  <c r="J309" i="56"/>
  <c r="H309" i="56"/>
  <c r="G309" i="56"/>
  <c r="R309" i="56" s="1"/>
  <c r="W308" i="56"/>
  <c r="U308" i="56"/>
  <c r="T308" i="56"/>
  <c r="Q308" i="56"/>
  <c r="P308" i="56"/>
  <c r="O308" i="56"/>
  <c r="N308" i="56"/>
  <c r="M308" i="56"/>
  <c r="J308" i="56"/>
  <c r="H308" i="56"/>
  <c r="G308" i="56"/>
  <c r="S308" i="56" s="1"/>
  <c r="W307" i="56"/>
  <c r="U307" i="56"/>
  <c r="T307" i="56"/>
  <c r="Q307" i="56"/>
  <c r="P307" i="56"/>
  <c r="O307" i="56"/>
  <c r="N307" i="56"/>
  <c r="M307" i="56"/>
  <c r="J307" i="56"/>
  <c r="H307" i="56"/>
  <c r="G307" i="56"/>
  <c r="S307" i="56" s="1"/>
  <c r="W306" i="56"/>
  <c r="U306" i="56"/>
  <c r="T306" i="56"/>
  <c r="Q306" i="56"/>
  <c r="P306" i="56"/>
  <c r="O306" i="56"/>
  <c r="N306" i="56"/>
  <c r="M306" i="56"/>
  <c r="J306" i="56"/>
  <c r="H306" i="56"/>
  <c r="G306" i="56"/>
  <c r="W305" i="56"/>
  <c r="U305" i="56"/>
  <c r="T305" i="56"/>
  <c r="Q305" i="56"/>
  <c r="P305" i="56"/>
  <c r="O305" i="56"/>
  <c r="N305" i="56"/>
  <c r="M305" i="56"/>
  <c r="J305" i="56"/>
  <c r="H305" i="56"/>
  <c r="G305" i="56"/>
  <c r="R305" i="56" s="1"/>
  <c r="W304" i="56"/>
  <c r="U304" i="56"/>
  <c r="T304" i="56"/>
  <c r="Q304" i="56"/>
  <c r="P304" i="56"/>
  <c r="O304" i="56"/>
  <c r="N304" i="56"/>
  <c r="M304" i="56"/>
  <c r="J304" i="56"/>
  <c r="H304" i="56"/>
  <c r="G304" i="56"/>
  <c r="S304" i="56" s="1"/>
  <c r="W303" i="56"/>
  <c r="U303" i="56"/>
  <c r="T303" i="56"/>
  <c r="Q303" i="56"/>
  <c r="P303" i="56"/>
  <c r="O303" i="56"/>
  <c r="N303" i="56"/>
  <c r="M303" i="56"/>
  <c r="J303" i="56"/>
  <c r="H303" i="56"/>
  <c r="G303" i="56"/>
  <c r="W302" i="56"/>
  <c r="U302" i="56"/>
  <c r="T302" i="56"/>
  <c r="Q302" i="56"/>
  <c r="P302" i="56"/>
  <c r="O302" i="56"/>
  <c r="N302" i="56"/>
  <c r="M302" i="56"/>
  <c r="J302" i="56"/>
  <c r="H302" i="56"/>
  <c r="G302" i="56"/>
  <c r="W301" i="56"/>
  <c r="U301" i="56"/>
  <c r="T301" i="56"/>
  <c r="Q301" i="56"/>
  <c r="P301" i="56"/>
  <c r="O301" i="56"/>
  <c r="N301" i="56"/>
  <c r="M301" i="56"/>
  <c r="J301" i="56"/>
  <c r="H301" i="56"/>
  <c r="G301" i="56"/>
  <c r="R301" i="56" s="1"/>
  <c r="W300" i="56"/>
  <c r="U300" i="56"/>
  <c r="T300" i="56"/>
  <c r="Q300" i="56"/>
  <c r="P300" i="56"/>
  <c r="O300" i="56"/>
  <c r="N300" i="56"/>
  <c r="M300" i="56"/>
  <c r="J300" i="56"/>
  <c r="H300" i="56"/>
  <c r="G300" i="56"/>
  <c r="R300" i="56" s="1"/>
  <c r="W299" i="56"/>
  <c r="U299" i="56"/>
  <c r="T299" i="56"/>
  <c r="Q299" i="56"/>
  <c r="P299" i="56"/>
  <c r="O299" i="56"/>
  <c r="N299" i="56"/>
  <c r="M299" i="56"/>
  <c r="J299" i="56"/>
  <c r="H299" i="56"/>
  <c r="G299" i="56"/>
  <c r="R299" i="56" s="1"/>
  <c r="W298" i="56"/>
  <c r="U298" i="56"/>
  <c r="T298" i="56"/>
  <c r="Q298" i="56"/>
  <c r="P298" i="56"/>
  <c r="O298" i="56"/>
  <c r="N298" i="56"/>
  <c r="M298" i="56"/>
  <c r="J298" i="56"/>
  <c r="H298" i="56"/>
  <c r="G298" i="56"/>
  <c r="S298" i="56" s="1"/>
  <c r="W297" i="56"/>
  <c r="U297" i="56"/>
  <c r="T297" i="56"/>
  <c r="Q297" i="56"/>
  <c r="P297" i="56"/>
  <c r="O297" i="56"/>
  <c r="N297" i="56"/>
  <c r="M297" i="56"/>
  <c r="J297" i="56"/>
  <c r="H297" i="56"/>
  <c r="G297" i="56"/>
  <c r="R297" i="56" s="1"/>
  <c r="W296" i="56"/>
  <c r="U296" i="56"/>
  <c r="T296" i="56"/>
  <c r="Q296" i="56"/>
  <c r="P296" i="56"/>
  <c r="O296" i="56"/>
  <c r="N296" i="56"/>
  <c r="M296" i="56"/>
  <c r="J296" i="56"/>
  <c r="H296" i="56"/>
  <c r="G296" i="56"/>
  <c r="S296" i="56"/>
  <c r="W295" i="56"/>
  <c r="U295" i="56"/>
  <c r="T295" i="56"/>
  <c r="Q295" i="56"/>
  <c r="P295" i="56"/>
  <c r="O295" i="56"/>
  <c r="N295" i="56"/>
  <c r="M295" i="56"/>
  <c r="J295" i="56"/>
  <c r="H295" i="56"/>
  <c r="G295" i="56"/>
  <c r="S295" i="56" s="1"/>
  <c r="W294" i="56"/>
  <c r="U294" i="56"/>
  <c r="T294" i="56"/>
  <c r="Q294" i="56"/>
  <c r="P294" i="56"/>
  <c r="O294" i="56"/>
  <c r="N294" i="56"/>
  <c r="M294" i="56"/>
  <c r="J294" i="56"/>
  <c r="H294" i="56"/>
  <c r="G294" i="56"/>
  <c r="W293" i="56"/>
  <c r="U293" i="56"/>
  <c r="T293" i="56"/>
  <c r="Q293" i="56"/>
  <c r="P293" i="56"/>
  <c r="O293" i="56"/>
  <c r="N293" i="56"/>
  <c r="M293" i="56"/>
  <c r="J293" i="56"/>
  <c r="H293" i="56"/>
  <c r="G293" i="56"/>
  <c r="S293" i="56" s="1"/>
  <c r="W292" i="56"/>
  <c r="U292" i="56"/>
  <c r="T292" i="56"/>
  <c r="Q292" i="56"/>
  <c r="P292" i="56"/>
  <c r="O292" i="56"/>
  <c r="N292" i="56"/>
  <c r="M292" i="56"/>
  <c r="J292" i="56"/>
  <c r="H292" i="56"/>
  <c r="G292" i="56"/>
  <c r="R292" i="56" s="1"/>
  <c r="W291" i="56"/>
  <c r="U291" i="56"/>
  <c r="T291" i="56"/>
  <c r="Q291" i="56"/>
  <c r="P291" i="56"/>
  <c r="O291" i="56"/>
  <c r="N291" i="56"/>
  <c r="M291" i="56"/>
  <c r="J291" i="56"/>
  <c r="H291" i="56"/>
  <c r="G291" i="56"/>
  <c r="S291" i="56" s="1"/>
  <c r="W290" i="56"/>
  <c r="U290" i="56"/>
  <c r="T290" i="56"/>
  <c r="Q290" i="56"/>
  <c r="P290" i="56"/>
  <c r="O290" i="56"/>
  <c r="N290" i="56"/>
  <c r="M290" i="56"/>
  <c r="J290" i="56"/>
  <c r="H290" i="56"/>
  <c r="G290" i="56"/>
  <c r="W289" i="56"/>
  <c r="U289" i="56"/>
  <c r="T289" i="56"/>
  <c r="Q289" i="56"/>
  <c r="P289" i="56"/>
  <c r="O289" i="56"/>
  <c r="N289" i="56"/>
  <c r="M289" i="56"/>
  <c r="J289" i="56"/>
  <c r="H289" i="56"/>
  <c r="G289" i="56"/>
  <c r="R289" i="56" s="1"/>
  <c r="W288" i="56"/>
  <c r="U288" i="56"/>
  <c r="T288" i="56"/>
  <c r="Q288" i="56"/>
  <c r="P288" i="56"/>
  <c r="O288" i="56"/>
  <c r="N288" i="56"/>
  <c r="M288" i="56"/>
  <c r="J288" i="56"/>
  <c r="H288" i="56"/>
  <c r="G288" i="56"/>
  <c r="S288" i="56" s="1"/>
  <c r="W287" i="56"/>
  <c r="U287" i="56"/>
  <c r="T287" i="56"/>
  <c r="Q287" i="56"/>
  <c r="P287" i="56"/>
  <c r="O287" i="56"/>
  <c r="N287" i="56"/>
  <c r="M287" i="56"/>
  <c r="J287" i="56"/>
  <c r="H287" i="56"/>
  <c r="G287" i="56"/>
  <c r="R287" i="56" s="1"/>
  <c r="W286" i="56"/>
  <c r="U286" i="56"/>
  <c r="T286" i="56"/>
  <c r="Q286" i="56"/>
  <c r="P286" i="56"/>
  <c r="O286" i="56"/>
  <c r="N286" i="56"/>
  <c r="M286" i="56"/>
  <c r="J286" i="56"/>
  <c r="H286" i="56"/>
  <c r="G286" i="56"/>
  <c r="S286" i="56" s="1"/>
  <c r="W285" i="56"/>
  <c r="U285" i="56"/>
  <c r="T285" i="56"/>
  <c r="Q285" i="56"/>
  <c r="P285" i="56"/>
  <c r="O285" i="56"/>
  <c r="N285" i="56"/>
  <c r="M285" i="56"/>
  <c r="J285" i="56"/>
  <c r="H285" i="56"/>
  <c r="G285" i="56"/>
  <c r="S285" i="56" s="1"/>
  <c r="W284" i="56"/>
  <c r="U284" i="56"/>
  <c r="T284" i="56"/>
  <c r="Q284" i="56"/>
  <c r="P284" i="56"/>
  <c r="O284" i="56"/>
  <c r="N284" i="56"/>
  <c r="M284" i="56"/>
  <c r="J284" i="56"/>
  <c r="H284" i="56"/>
  <c r="G284" i="56"/>
  <c r="W283" i="56"/>
  <c r="U283" i="56"/>
  <c r="T283" i="56"/>
  <c r="Q283" i="56"/>
  <c r="P283" i="56"/>
  <c r="O283" i="56"/>
  <c r="N283" i="56"/>
  <c r="M283" i="56"/>
  <c r="J283" i="56"/>
  <c r="H283" i="56"/>
  <c r="G283" i="56"/>
  <c r="S283" i="56" s="1"/>
  <c r="W282" i="56"/>
  <c r="U282" i="56"/>
  <c r="T282" i="56"/>
  <c r="Q282" i="56"/>
  <c r="P282" i="56"/>
  <c r="O282" i="56"/>
  <c r="N282" i="56"/>
  <c r="M282" i="56"/>
  <c r="J282" i="56"/>
  <c r="H282" i="56"/>
  <c r="G282" i="56"/>
  <c r="S282" i="56" s="1"/>
  <c r="W281" i="56"/>
  <c r="U281" i="56"/>
  <c r="T281" i="56"/>
  <c r="Q281" i="56"/>
  <c r="P281" i="56"/>
  <c r="O281" i="56"/>
  <c r="N281" i="56"/>
  <c r="M281" i="56"/>
  <c r="J281" i="56"/>
  <c r="H281" i="56"/>
  <c r="G281" i="56"/>
  <c r="R281" i="56" s="1"/>
  <c r="W280" i="56"/>
  <c r="U280" i="56"/>
  <c r="T280" i="56"/>
  <c r="Q280" i="56"/>
  <c r="P280" i="56"/>
  <c r="O280" i="56"/>
  <c r="N280" i="56"/>
  <c r="M280" i="56"/>
  <c r="J280" i="56"/>
  <c r="H280" i="56"/>
  <c r="G280" i="56"/>
  <c r="W279" i="56"/>
  <c r="U279" i="56"/>
  <c r="T279" i="56"/>
  <c r="Q279" i="56"/>
  <c r="P279" i="56"/>
  <c r="O279" i="56"/>
  <c r="N279" i="56"/>
  <c r="M279" i="56"/>
  <c r="J279" i="56"/>
  <c r="H279" i="56"/>
  <c r="G279" i="56"/>
  <c r="W278" i="56"/>
  <c r="U278" i="56"/>
  <c r="T278" i="56"/>
  <c r="Q278" i="56"/>
  <c r="P278" i="56"/>
  <c r="O278" i="56"/>
  <c r="N278" i="56"/>
  <c r="M278" i="56"/>
  <c r="J278" i="56"/>
  <c r="H278" i="56"/>
  <c r="G278" i="56"/>
  <c r="W277" i="56"/>
  <c r="U277" i="56"/>
  <c r="T277" i="56"/>
  <c r="Q277" i="56"/>
  <c r="P277" i="56"/>
  <c r="O277" i="56"/>
  <c r="N277" i="56"/>
  <c r="M277" i="56"/>
  <c r="J277" i="56"/>
  <c r="H277" i="56"/>
  <c r="G277" i="56"/>
  <c r="S277" i="56" s="1"/>
  <c r="W276" i="56"/>
  <c r="U276" i="56"/>
  <c r="T276" i="56"/>
  <c r="Q276" i="56"/>
  <c r="P276" i="56"/>
  <c r="O276" i="56"/>
  <c r="N276" i="56"/>
  <c r="M276" i="56"/>
  <c r="J276" i="56"/>
  <c r="H276" i="56"/>
  <c r="G276" i="56"/>
  <c r="S276" i="56" s="1"/>
  <c r="W275" i="56"/>
  <c r="U275" i="56"/>
  <c r="T275" i="56"/>
  <c r="Q275" i="56"/>
  <c r="P275" i="56"/>
  <c r="O275" i="56"/>
  <c r="N275" i="56"/>
  <c r="M275" i="56"/>
  <c r="J275" i="56"/>
  <c r="H275" i="56"/>
  <c r="G275" i="56"/>
  <c r="R275" i="56" s="1"/>
  <c r="W274" i="56"/>
  <c r="U274" i="56"/>
  <c r="T274" i="56"/>
  <c r="Q274" i="56"/>
  <c r="P274" i="56"/>
  <c r="O274" i="56"/>
  <c r="N274" i="56"/>
  <c r="M274" i="56"/>
  <c r="J274" i="56"/>
  <c r="H274" i="56"/>
  <c r="G274" i="56"/>
  <c r="R274" i="56" s="1"/>
  <c r="W273" i="56"/>
  <c r="U273" i="56"/>
  <c r="T273" i="56"/>
  <c r="Q273" i="56"/>
  <c r="P273" i="56"/>
  <c r="O273" i="56"/>
  <c r="N273" i="56"/>
  <c r="M273" i="56"/>
  <c r="J273" i="56"/>
  <c r="H273" i="56"/>
  <c r="G273" i="56"/>
  <c r="S273" i="56" s="1"/>
  <c r="W272" i="56"/>
  <c r="U272" i="56"/>
  <c r="T272" i="56"/>
  <c r="Q272" i="56"/>
  <c r="P272" i="56"/>
  <c r="O272" i="56"/>
  <c r="N272" i="56"/>
  <c r="M272" i="56"/>
  <c r="J272" i="56"/>
  <c r="H272" i="56"/>
  <c r="G272" i="56"/>
  <c r="W271" i="56"/>
  <c r="U271" i="56"/>
  <c r="T271" i="56"/>
  <c r="Q271" i="56"/>
  <c r="P271" i="56"/>
  <c r="O271" i="56"/>
  <c r="N271" i="56"/>
  <c r="M271" i="56"/>
  <c r="J271" i="56"/>
  <c r="H271" i="56"/>
  <c r="G271" i="56"/>
  <c r="S271" i="56" s="1"/>
  <c r="W270" i="56"/>
  <c r="U270" i="56"/>
  <c r="T270" i="56"/>
  <c r="Q270" i="56"/>
  <c r="P270" i="56"/>
  <c r="O270" i="56"/>
  <c r="N270" i="56"/>
  <c r="M270" i="56"/>
  <c r="J270" i="56"/>
  <c r="H270" i="56"/>
  <c r="G270" i="56"/>
  <c r="W269" i="56"/>
  <c r="U269" i="56"/>
  <c r="T269" i="56"/>
  <c r="Q269" i="56"/>
  <c r="P269" i="56"/>
  <c r="O269" i="56"/>
  <c r="N269" i="56"/>
  <c r="M269" i="56"/>
  <c r="J269" i="56"/>
  <c r="H269" i="56"/>
  <c r="G269" i="56"/>
  <c r="S269" i="56" s="1"/>
  <c r="W268" i="56"/>
  <c r="U268" i="56"/>
  <c r="T268" i="56"/>
  <c r="Q268" i="56"/>
  <c r="P268" i="56"/>
  <c r="O268" i="56"/>
  <c r="N268" i="56"/>
  <c r="M268" i="56"/>
  <c r="J268" i="56"/>
  <c r="H268" i="56"/>
  <c r="G268" i="56"/>
  <c r="W267" i="56"/>
  <c r="U267" i="56"/>
  <c r="T267" i="56"/>
  <c r="Q267" i="56"/>
  <c r="P267" i="56"/>
  <c r="O267" i="56"/>
  <c r="N267" i="56"/>
  <c r="M267" i="56"/>
  <c r="J267" i="56"/>
  <c r="H267" i="56"/>
  <c r="G267" i="56"/>
  <c r="R267" i="56" s="1"/>
  <c r="W266" i="56"/>
  <c r="U266" i="56"/>
  <c r="T266" i="56"/>
  <c r="Q266" i="56"/>
  <c r="P266" i="56"/>
  <c r="O266" i="56"/>
  <c r="N266" i="56"/>
  <c r="M266" i="56"/>
  <c r="J266" i="56"/>
  <c r="H266" i="56"/>
  <c r="G266" i="56"/>
  <c r="R266" i="56" s="1"/>
  <c r="W265" i="56"/>
  <c r="U265" i="56"/>
  <c r="T265" i="56"/>
  <c r="Q265" i="56"/>
  <c r="P265" i="56"/>
  <c r="O265" i="56"/>
  <c r="N265" i="56"/>
  <c r="M265" i="56"/>
  <c r="J265" i="56"/>
  <c r="H265" i="56"/>
  <c r="G265" i="56"/>
  <c r="R265" i="56" s="1"/>
  <c r="W264" i="56"/>
  <c r="U264" i="56"/>
  <c r="T264" i="56"/>
  <c r="Q264" i="56"/>
  <c r="P264" i="56"/>
  <c r="O264" i="56"/>
  <c r="N264" i="56"/>
  <c r="M264" i="56"/>
  <c r="J264" i="56"/>
  <c r="H264" i="56"/>
  <c r="G264" i="56"/>
  <c r="S264" i="56" s="1"/>
  <c r="W263" i="56"/>
  <c r="U263" i="56"/>
  <c r="T263" i="56"/>
  <c r="Q263" i="56"/>
  <c r="P263" i="56"/>
  <c r="O263" i="56"/>
  <c r="N263" i="56"/>
  <c r="M263" i="56"/>
  <c r="J263" i="56"/>
  <c r="H263" i="56"/>
  <c r="G263" i="56"/>
  <c r="S263" i="56" s="1"/>
  <c r="W262" i="56"/>
  <c r="U262" i="56"/>
  <c r="T262" i="56"/>
  <c r="Q262" i="56"/>
  <c r="P262" i="56"/>
  <c r="O262" i="56"/>
  <c r="N262" i="56"/>
  <c r="M262" i="56"/>
  <c r="J262" i="56"/>
  <c r="H262" i="56"/>
  <c r="G262" i="56"/>
  <c r="S262" i="56" s="1"/>
  <c r="W261" i="56"/>
  <c r="U261" i="56"/>
  <c r="T261" i="56"/>
  <c r="Q261" i="56"/>
  <c r="P261" i="56"/>
  <c r="O261" i="56"/>
  <c r="N261" i="56"/>
  <c r="M261" i="56"/>
  <c r="J261" i="56"/>
  <c r="H261" i="56"/>
  <c r="G261" i="56"/>
  <c r="W260" i="56"/>
  <c r="U260" i="56"/>
  <c r="T260" i="56"/>
  <c r="Q260" i="56"/>
  <c r="P260" i="56"/>
  <c r="O260" i="56"/>
  <c r="N260" i="56"/>
  <c r="M260" i="56"/>
  <c r="J260" i="56"/>
  <c r="H260" i="56"/>
  <c r="G260" i="56"/>
  <c r="S260" i="56" s="1"/>
  <c r="W259" i="56"/>
  <c r="U259" i="56"/>
  <c r="T259" i="56"/>
  <c r="Q259" i="56"/>
  <c r="P259" i="56"/>
  <c r="O259" i="56"/>
  <c r="N259" i="56"/>
  <c r="M259" i="56"/>
  <c r="J259" i="56"/>
  <c r="H259" i="56"/>
  <c r="G259" i="56"/>
  <c r="W258" i="56"/>
  <c r="U258" i="56"/>
  <c r="T258" i="56"/>
  <c r="Q258" i="56"/>
  <c r="P258" i="56"/>
  <c r="O258" i="56"/>
  <c r="N258" i="56"/>
  <c r="M258" i="56"/>
  <c r="J258" i="56"/>
  <c r="H258" i="56"/>
  <c r="G258" i="56"/>
  <c r="S258" i="56" s="1"/>
  <c r="W257" i="56"/>
  <c r="U257" i="56"/>
  <c r="T257" i="56"/>
  <c r="Q257" i="56"/>
  <c r="P257" i="56"/>
  <c r="O257" i="56"/>
  <c r="N257" i="56"/>
  <c r="M257" i="56"/>
  <c r="J257" i="56"/>
  <c r="H257" i="56"/>
  <c r="G257" i="56"/>
  <c r="S257" i="56" s="1"/>
  <c r="W256" i="56"/>
  <c r="U256" i="56"/>
  <c r="T256" i="56"/>
  <c r="Q256" i="56"/>
  <c r="P256" i="56"/>
  <c r="O256" i="56"/>
  <c r="N256" i="56"/>
  <c r="M256" i="56"/>
  <c r="J256" i="56"/>
  <c r="H256" i="56"/>
  <c r="G256" i="56"/>
  <c r="R256" i="56" s="1"/>
  <c r="W255" i="56"/>
  <c r="U255" i="56"/>
  <c r="T255" i="56"/>
  <c r="Q255" i="56"/>
  <c r="P255" i="56"/>
  <c r="O255" i="56"/>
  <c r="N255" i="56"/>
  <c r="M255" i="56"/>
  <c r="J255" i="56"/>
  <c r="H255" i="56"/>
  <c r="G255" i="56"/>
  <c r="S255" i="56" s="1"/>
  <c r="W254" i="56"/>
  <c r="U254" i="56"/>
  <c r="T254" i="56"/>
  <c r="Q254" i="56"/>
  <c r="P254" i="56"/>
  <c r="O254" i="56"/>
  <c r="N254" i="56"/>
  <c r="M254" i="56"/>
  <c r="J254" i="56"/>
  <c r="H254" i="56"/>
  <c r="G254" i="56"/>
  <c r="R254" i="56" s="1"/>
  <c r="W253" i="56"/>
  <c r="U253" i="56"/>
  <c r="T253" i="56"/>
  <c r="Q253" i="56"/>
  <c r="P253" i="56"/>
  <c r="O253" i="56"/>
  <c r="N253" i="56"/>
  <c r="M253" i="56"/>
  <c r="J253" i="56"/>
  <c r="H253" i="56"/>
  <c r="G253" i="56"/>
  <c r="R253" i="56" s="1"/>
  <c r="W252" i="56"/>
  <c r="U252" i="56"/>
  <c r="T252" i="56"/>
  <c r="Q252" i="56"/>
  <c r="P252" i="56"/>
  <c r="O252" i="56"/>
  <c r="N252" i="56"/>
  <c r="M252" i="56"/>
  <c r="J252" i="56"/>
  <c r="H252" i="56"/>
  <c r="G252" i="56"/>
  <c r="S252" i="56" s="1"/>
  <c r="W251" i="56"/>
  <c r="U251" i="56"/>
  <c r="T251" i="56"/>
  <c r="Q251" i="56"/>
  <c r="P251" i="56"/>
  <c r="O251" i="56"/>
  <c r="N251" i="56"/>
  <c r="M251" i="56"/>
  <c r="J251" i="56"/>
  <c r="H251" i="56"/>
  <c r="G251" i="56"/>
  <c r="S251" i="56" s="1"/>
  <c r="W250" i="56"/>
  <c r="U250" i="56"/>
  <c r="T250" i="56"/>
  <c r="Q250" i="56"/>
  <c r="P250" i="56"/>
  <c r="O250" i="56"/>
  <c r="N250" i="56"/>
  <c r="M250" i="56"/>
  <c r="J250" i="56"/>
  <c r="H250" i="56"/>
  <c r="G250" i="56"/>
  <c r="W249" i="56"/>
  <c r="U249" i="56"/>
  <c r="T249" i="56"/>
  <c r="Q249" i="56"/>
  <c r="P249" i="56"/>
  <c r="O249" i="56"/>
  <c r="N249" i="56"/>
  <c r="M249" i="56"/>
  <c r="J249" i="56"/>
  <c r="H249" i="56"/>
  <c r="G249" i="56"/>
  <c r="R249" i="56" s="1"/>
  <c r="W248" i="56"/>
  <c r="U248" i="56"/>
  <c r="T248" i="56"/>
  <c r="Q248" i="56"/>
  <c r="P248" i="56"/>
  <c r="O248" i="56"/>
  <c r="N248" i="56"/>
  <c r="M248" i="56"/>
  <c r="J248" i="56"/>
  <c r="H248" i="56"/>
  <c r="G248" i="56"/>
  <c r="W247" i="56"/>
  <c r="U247" i="56"/>
  <c r="T247" i="56"/>
  <c r="Q247" i="56"/>
  <c r="P247" i="56"/>
  <c r="O247" i="56"/>
  <c r="N247" i="56"/>
  <c r="M247" i="56"/>
  <c r="J247" i="56"/>
  <c r="H247" i="56"/>
  <c r="G247" i="56"/>
  <c r="R247" i="56" s="1"/>
  <c r="W246" i="56"/>
  <c r="U246" i="56"/>
  <c r="T246" i="56"/>
  <c r="Q246" i="56"/>
  <c r="P246" i="56"/>
  <c r="O246" i="56"/>
  <c r="N246" i="56"/>
  <c r="M246" i="56"/>
  <c r="J246" i="56"/>
  <c r="H246" i="56"/>
  <c r="G246" i="56"/>
  <c r="S246" i="56" s="1"/>
  <c r="W245" i="56"/>
  <c r="U245" i="56"/>
  <c r="T245" i="56"/>
  <c r="Q245" i="56"/>
  <c r="P245" i="56"/>
  <c r="O245" i="56"/>
  <c r="N245" i="56"/>
  <c r="M245" i="56"/>
  <c r="J245" i="56"/>
  <c r="H245" i="56"/>
  <c r="G245" i="56"/>
  <c r="R245" i="56" s="1"/>
  <c r="W244" i="56"/>
  <c r="U244" i="56"/>
  <c r="T244" i="56"/>
  <c r="Q244" i="56"/>
  <c r="P244" i="56"/>
  <c r="O244" i="56"/>
  <c r="N244" i="56"/>
  <c r="M244" i="56"/>
  <c r="J244" i="56"/>
  <c r="H244" i="56"/>
  <c r="G244" i="56"/>
  <c r="R244" i="56" s="1"/>
  <c r="W243" i="56"/>
  <c r="U243" i="56"/>
  <c r="T243" i="56"/>
  <c r="Q243" i="56"/>
  <c r="P243" i="56"/>
  <c r="O243" i="56"/>
  <c r="N243" i="56"/>
  <c r="M243" i="56"/>
  <c r="J243" i="56"/>
  <c r="H243" i="56"/>
  <c r="G243" i="56"/>
  <c r="W242" i="56"/>
  <c r="U242" i="56"/>
  <c r="T242" i="56"/>
  <c r="Q242" i="56"/>
  <c r="P242" i="56"/>
  <c r="O242" i="56"/>
  <c r="N242" i="56"/>
  <c r="M242" i="56"/>
  <c r="J242" i="56"/>
  <c r="H242" i="56"/>
  <c r="G242" i="56"/>
  <c r="R242" i="56" s="1"/>
  <c r="W241" i="56"/>
  <c r="U241" i="56"/>
  <c r="T241" i="56"/>
  <c r="Q241" i="56"/>
  <c r="P241" i="56"/>
  <c r="O241" i="56"/>
  <c r="N241" i="56"/>
  <c r="M241" i="56"/>
  <c r="J241" i="56"/>
  <c r="H241" i="56"/>
  <c r="G241" i="56"/>
  <c r="S241" i="56" s="1"/>
  <c r="W240" i="56"/>
  <c r="U240" i="56"/>
  <c r="T240" i="56"/>
  <c r="Q240" i="56"/>
  <c r="P240" i="56"/>
  <c r="O240" i="56"/>
  <c r="N240" i="56"/>
  <c r="M240" i="56"/>
  <c r="J240" i="56"/>
  <c r="H240" i="56"/>
  <c r="G240" i="56"/>
  <c r="R240" i="56" s="1"/>
  <c r="W239" i="56"/>
  <c r="U239" i="56"/>
  <c r="T239" i="56"/>
  <c r="Q239" i="56"/>
  <c r="P239" i="56"/>
  <c r="O239" i="56"/>
  <c r="N239" i="56"/>
  <c r="M239" i="56"/>
  <c r="J239" i="56"/>
  <c r="H239" i="56"/>
  <c r="G239" i="56"/>
  <c r="S239" i="56" s="1"/>
  <c r="W238" i="56"/>
  <c r="U238" i="56"/>
  <c r="T238" i="56"/>
  <c r="Q238" i="56"/>
  <c r="P238" i="56"/>
  <c r="O238" i="56"/>
  <c r="N238" i="56"/>
  <c r="M238" i="56"/>
  <c r="J238" i="56"/>
  <c r="H238" i="56"/>
  <c r="G238" i="56"/>
  <c r="S238" i="56" s="1"/>
  <c r="W237" i="56"/>
  <c r="U237" i="56"/>
  <c r="T237" i="56"/>
  <c r="Q237" i="56"/>
  <c r="P237" i="56"/>
  <c r="O237" i="56"/>
  <c r="N237" i="56"/>
  <c r="M237" i="56"/>
  <c r="J237" i="56"/>
  <c r="H237" i="56"/>
  <c r="G237" i="56"/>
  <c r="R237" i="56" s="1"/>
  <c r="W236" i="56"/>
  <c r="U236" i="56"/>
  <c r="T236" i="56"/>
  <c r="Q236" i="56"/>
  <c r="P236" i="56"/>
  <c r="O236" i="56"/>
  <c r="N236" i="56"/>
  <c r="M236" i="56"/>
  <c r="J236" i="56"/>
  <c r="H236" i="56"/>
  <c r="G236" i="56"/>
  <c r="R236" i="56" s="1"/>
  <c r="W235" i="56"/>
  <c r="U235" i="56"/>
  <c r="T235" i="56"/>
  <c r="Q235" i="56"/>
  <c r="P235" i="56"/>
  <c r="O235" i="56"/>
  <c r="N235" i="56"/>
  <c r="M235" i="56"/>
  <c r="J235" i="56"/>
  <c r="H235" i="56"/>
  <c r="G235" i="56"/>
  <c r="R235" i="56" s="1"/>
  <c r="W234" i="56"/>
  <c r="U234" i="56"/>
  <c r="T234" i="56"/>
  <c r="Q234" i="56"/>
  <c r="P234" i="56"/>
  <c r="O234" i="56"/>
  <c r="N234" i="56"/>
  <c r="M234" i="56"/>
  <c r="J234" i="56"/>
  <c r="H234" i="56"/>
  <c r="G234" i="56"/>
  <c r="R234" i="56" s="1"/>
  <c r="W233" i="56"/>
  <c r="U233" i="56"/>
  <c r="T233" i="56"/>
  <c r="Q233" i="56"/>
  <c r="P233" i="56"/>
  <c r="O233" i="56"/>
  <c r="N233" i="56"/>
  <c r="M233" i="56"/>
  <c r="J233" i="56"/>
  <c r="H233" i="56"/>
  <c r="G233" i="56"/>
  <c r="S233" i="56" s="1"/>
  <c r="W232" i="56"/>
  <c r="U232" i="56"/>
  <c r="T232" i="56"/>
  <c r="Q232" i="56"/>
  <c r="P232" i="56"/>
  <c r="O232" i="56"/>
  <c r="N232" i="56"/>
  <c r="M232" i="56"/>
  <c r="J232" i="56"/>
  <c r="H232" i="56"/>
  <c r="G232" i="56"/>
  <c r="S232" i="56" s="1"/>
  <c r="W231" i="56"/>
  <c r="U231" i="56"/>
  <c r="T231" i="56"/>
  <c r="Q231" i="56"/>
  <c r="P231" i="56"/>
  <c r="O231" i="56"/>
  <c r="N231" i="56"/>
  <c r="M231" i="56"/>
  <c r="J231" i="56"/>
  <c r="H231" i="56"/>
  <c r="G231" i="56"/>
  <c r="S231" i="56" s="1"/>
  <c r="W230" i="56"/>
  <c r="U230" i="56"/>
  <c r="T230" i="56"/>
  <c r="Q230" i="56"/>
  <c r="P230" i="56"/>
  <c r="O230" i="56"/>
  <c r="N230" i="56"/>
  <c r="M230" i="56"/>
  <c r="J230" i="56"/>
  <c r="H230" i="56"/>
  <c r="G230" i="56"/>
  <c r="R230" i="56" s="1"/>
  <c r="W229" i="56"/>
  <c r="U229" i="56"/>
  <c r="T229" i="56"/>
  <c r="Q229" i="56"/>
  <c r="P229" i="56"/>
  <c r="O229" i="56"/>
  <c r="N229" i="56"/>
  <c r="M229" i="56"/>
  <c r="J229" i="56"/>
  <c r="H229" i="56"/>
  <c r="G229" i="56"/>
  <c r="R229" i="56" s="1"/>
  <c r="W228" i="56"/>
  <c r="U228" i="56"/>
  <c r="T228" i="56"/>
  <c r="Q228" i="56"/>
  <c r="P228" i="56"/>
  <c r="O228" i="56"/>
  <c r="N228" i="56"/>
  <c r="M228" i="56"/>
  <c r="J228" i="56"/>
  <c r="H228" i="56"/>
  <c r="G228" i="56"/>
  <c r="R228" i="56" s="1"/>
  <c r="W227" i="56"/>
  <c r="U227" i="56"/>
  <c r="T227" i="56"/>
  <c r="Q227" i="56"/>
  <c r="P227" i="56"/>
  <c r="O227" i="56"/>
  <c r="N227" i="56"/>
  <c r="M227" i="56"/>
  <c r="J227" i="56"/>
  <c r="H227" i="56"/>
  <c r="G227" i="56"/>
  <c r="S227" i="56" s="1"/>
  <c r="W226" i="56"/>
  <c r="U226" i="56"/>
  <c r="T226" i="56"/>
  <c r="Q226" i="56"/>
  <c r="P226" i="56"/>
  <c r="O226" i="56"/>
  <c r="N226" i="56"/>
  <c r="M226" i="56"/>
  <c r="J226" i="56"/>
  <c r="H226" i="56"/>
  <c r="G226" i="56"/>
  <c r="R226" i="56" s="1"/>
  <c r="W225" i="56"/>
  <c r="U225" i="56"/>
  <c r="T225" i="56"/>
  <c r="Q225" i="56"/>
  <c r="P225" i="56"/>
  <c r="O225" i="56"/>
  <c r="N225" i="56"/>
  <c r="M225" i="56"/>
  <c r="J225" i="56"/>
  <c r="H225" i="56"/>
  <c r="G225" i="56"/>
  <c r="R225" i="56" s="1"/>
  <c r="W224" i="56"/>
  <c r="U224" i="56"/>
  <c r="T224" i="56"/>
  <c r="Q224" i="56"/>
  <c r="P224" i="56"/>
  <c r="O224" i="56"/>
  <c r="N224" i="56"/>
  <c r="M224" i="56"/>
  <c r="J224" i="56"/>
  <c r="H224" i="56"/>
  <c r="G224" i="56"/>
  <c r="R224" i="56" s="1"/>
  <c r="W223" i="56"/>
  <c r="U223" i="56"/>
  <c r="T223" i="56"/>
  <c r="Q223" i="56"/>
  <c r="P223" i="56"/>
  <c r="O223" i="56"/>
  <c r="N223" i="56"/>
  <c r="M223" i="56"/>
  <c r="J223" i="56"/>
  <c r="H223" i="56"/>
  <c r="G223" i="56"/>
  <c r="R223" i="56" s="1"/>
  <c r="W222" i="56"/>
  <c r="U222" i="56"/>
  <c r="T222" i="56"/>
  <c r="Q222" i="56"/>
  <c r="P222" i="56"/>
  <c r="O222" i="56"/>
  <c r="N222" i="56"/>
  <c r="M222" i="56"/>
  <c r="J222" i="56"/>
  <c r="H222" i="56"/>
  <c r="G222" i="56"/>
  <c r="S222" i="56" s="1"/>
  <c r="W221" i="56"/>
  <c r="U221" i="56"/>
  <c r="T221" i="56"/>
  <c r="Q221" i="56"/>
  <c r="P221" i="56"/>
  <c r="O221" i="56"/>
  <c r="N221" i="56"/>
  <c r="M221" i="56"/>
  <c r="J221" i="56"/>
  <c r="H221" i="56"/>
  <c r="G221" i="56"/>
  <c r="S221" i="56" s="1"/>
  <c r="W220" i="56"/>
  <c r="U220" i="56"/>
  <c r="T220" i="56"/>
  <c r="Q220" i="56"/>
  <c r="P220" i="56"/>
  <c r="O220" i="56"/>
  <c r="N220" i="56"/>
  <c r="M220" i="56"/>
  <c r="J220" i="56"/>
  <c r="H220" i="56"/>
  <c r="G220" i="56"/>
  <c r="R220" i="56" s="1"/>
  <c r="W219" i="56"/>
  <c r="U219" i="56"/>
  <c r="T219" i="56"/>
  <c r="Q219" i="56"/>
  <c r="P219" i="56"/>
  <c r="O219" i="56"/>
  <c r="N219" i="56"/>
  <c r="M219" i="56"/>
  <c r="J219" i="56"/>
  <c r="H219" i="56"/>
  <c r="G219" i="56"/>
  <c r="S219" i="56" s="1"/>
  <c r="W218" i="56"/>
  <c r="U218" i="56"/>
  <c r="T218" i="56"/>
  <c r="Q218" i="56"/>
  <c r="P218" i="56"/>
  <c r="O218" i="56"/>
  <c r="N218" i="56"/>
  <c r="M218" i="56"/>
  <c r="J218" i="56"/>
  <c r="H218" i="56"/>
  <c r="G218" i="56"/>
  <c r="I218" i="56" s="1"/>
  <c r="W217" i="56"/>
  <c r="U217" i="56"/>
  <c r="T217" i="56"/>
  <c r="Q217" i="56"/>
  <c r="P217" i="56"/>
  <c r="O217" i="56"/>
  <c r="N217" i="56"/>
  <c r="M217" i="56"/>
  <c r="J217" i="56"/>
  <c r="H217" i="56"/>
  <c r="G217" i="56"/>
  <c r="S217" i="56" s="1"/>
  <c r="W216" i="56"/>
  <c r="U216" i="56"/>
  <c r="T216" i="56"/>
  <c r="Q216" i="56"/>
  <c r="P216" i="56"/>
  <c r="O216" i="56"/>
  <c r="N216" i="56"/>
  <c r="M216" i="56"/>
  <c r="J216" i="56"/>
  <c r="H216" i="56"/>
  <c r="G216" i="56"/>
  <c r="S216" i="56" s="1"/>
  <c r="W215" i="56"/>
  <c r="U215" i="56"/>
  <c r="T215" i="56"/>
  <c r="Q215" i="56"/>
  <c r="P215" i="56"/>
  <c r="O215" i="56"/>
  <c r="N215" i="56"/>
  <c r="M215" i="56"/>
  <c r="J215" i="56"/>
  <c r="H215" i="56"/>
  <c r="G215" i="56"/>
  <c r="S215" i="56" s="1"/>
  <c r="W214" i="56"/>
  <c r="U214" i="56"/>
  <c r="T214" i="56"/>
  <c r="Q214" i="56"/>
  <c r="P214" i="56"/>
  <c r="O214" i="56"/>
  <c r="N214" i="56"/>
  <c r="M214" i="56"/>
  <c r="J214" i="56"/>
  <c r="H214" i="56"/>
  <c r="G214" i="56"/>
  <c r="S214" i="56" s="1"/>
  <c r="W213" i="56"/>
  <c r="U213" i="56"/>
  <c r="T213" i="56"/>
  <c r="Q213" i="56"/>
  <c r="P213" i="56"/>
  <c r="O213" i="56"/>
  <c r="N213" i="56"/>
  <c r="M213" i="56"/>
  <c r="J213" i="56"/>
  <c r="H213" i="56"/>
  <c r="G213" i="56"/>
  <c r="S213" i="56" s="1"/>
  <c r="W212" i="56"/>
  <c r="U212" i="56"/>
  <c r="T212" i="56"/>
  <c r="Q212" i="56"/>
  <c r="P212" i="56"/>
  <c r="O212" i="56"/>
  <c r="N212" i="56"/>
  <c r="M212" i="56"/>
  <c r="J212" i="56"/>
  <c r="H212" i="56"/>
  <c r="G212" i="56"/>
  <c r="R212" i="56" s="1"/>
  <c r="W211" i="56"/>
  <c r="U211" i="56"/>
  <c r="T211" i="56"/>
  <c r="Q211" i="56"/>
  <c r="P211" i="56"/>
  <c r="O211" i="56"/>
  <c r="N211" i="56"/>
  <c r="M211" i="56"/>
  <c r="J211" i="56"/>
  <c r="H211" i="56"/>
  <c r="G211" i="56"/>
  <c r="S211" i="56" s="1"/>
  <c r="W210" i="56"/>
  <c r="U210" i="56"/>
  <c r="T210" i="56"/>
  <c r="Q210" i="56"/>
  <c r="P210" i="56"/>
  <c r="O210" i="56"/>
  <c r="N210" i="56"/>
  <c r="M210" i="56"/>
  <c r="J210" i="56"/>
  <c r="H210" i="56"/>
  <c r="G210" i="56"/>
  <c r="S210" i="56" s="1"/>
  <c r="W209" i="56"/>
  <c r="U209" i="56"/>
  <c r="T209" i="56"/>
  <c r="Q209" i="56"/>
  <c r="P209" i="56"/>
  <c r="O209" i="56"/>
  <c r="N209" i="56"/>
  <c r="M209" i="56"/>
  <c r="J209" i="56"/>
  <c r="H209" i="56"/>
  <c r="G209" i="56"/>
  <c r="S209" i="56" s="1"/>
  <c r="W208" i="56"/>
  <c r="U208" i="56"/>
  <c r="T208" i="56"/>
  <c r="Q208" i="56"/>
  <c r="P208" i="56"/>
  <c r="O208" i="56"/>
  <c r="N208" i="56"/>
  <c r="M208" i="56"/>
  <c r="J208" i="56"/>
  <c r="H208" i="56"/>
  <c r="G208" i="56"/>
  <c r="S208" i="56" s="1"/>
  <c r="W207" i="56"/>
  <c r="U207" i="56"/>
  <c r="T207" i="56"/>
  <c r="Q207" i="56"/>
  <c r="P207" i="56"/>
  <c r="O207" i="56"/>
  <c r="N207" i="56"/>
  <c r="M207" i="56"/>
  <c r="J207" i="56"/>
  <c r="H207" i="56"/>
  <c r="G207" i="56"/>
  <c r="S207" i="56" s="1"/>
  <c r="W206" i="56"/>
  <c r="U206" i="56"/>
  <c r="T206" i="56"/>
  <c r="Q206" i="56"/>
  <c r="P206" i="56"/>
  <c r="O206" i="56"/>
  <c r="N206" i="56"/>
  <c r="M206" i="56"/>
  <c r="J206" i="56"/>
  <c r="H206" i="56"/>
  <c r="G206" i="56"/>
  <c r="R206" i="56" s="1"/>
  <c r="W205" i="56"/>
  <c r="U205" i="56"/>
  <c r="T205" i="56"/>
  <c r="Q205" i="56"/>
  <c r="P205" i="56"/>
  <c r="O205" i="56"/>
  <c r="N205" i="56"/>
  <c r="M205" i="56"/>
  <c r="J205" i="56"/>
  <c r="H205" i="56"/>
  <c r="G205" i="56"/>
  <c r="S205" i="56" s="1"/>
  <c r="W204" i="56"/>
  <c r="U204" i="56"/>
  <c r="T204" i="56"/>
  <c r="Q204" i="56"/>
  <c r="P204" i="56"/>
  <c r="O204" i="56"/>
  <c r="N204" i="56"/>
  <c r="M204" i="56"/>
  <c r="J204" i="56"/>
  <c r="H204" i="56"/>
  <c r="G204" i="56"/>
  <c r="R204" i="56" s="1"/>
  <c r="W203" i="56"/>
  <c r="U203" i="56"/>
  <c r="T203" i="56"/>
  <c r="Q203" i="56"/>
  <c r="P203" i="56"/>
  <c r="O203" i="56"/>
  <c r="N203" i="56"/>
  <c r="M203" i="56"/>
  <c r="J203" i="56"/>
  <c r="H203" i="56"/>
  <c r="G203" i="56"/>
  <c r="S203" i="56" s="1"/>
  <c r="W202" i="56"/>
  <c r="U202" i="56"/>
  <c r="T202" i="56"/>
  <c r="Q202" i="56"/>
  <c r="P202" i="56"/>
  <c r="O202" i="56"/>
  <c r="N202" i="56"/>
  <c r="M202" i="56"/>
  <c r="J202" i="56"/>
  <c r="H202" i="56"/>
  <c r="G202" i="56"/>
  <c r="I202" i="56" s="1"/>
  <c r="W201" i="56"/>
  <c r="U201" i="56"/>
  <c r="T201" i="56"/>
  <c r="Q201" i="56"/>
  <c r="P201" i="56"/>
  <c r="O201" i="56"/>
  <c r="N201" i="56"/>
  <c r="M201" i="56"/>
  <c r="J201" i="56"/>
  <c r="H201" i="56"/>
  <c r="G201" i="56"/>
  <c r="S201" i="56" s="1"/>
  <c r="W200" i="56"/>
  <c r="U200" i="56"/>
  <c r="T200" i="56"/>
  <c r="Q200" i="56"/>
  <c r="P200" i="56"/>
  <c r="O200" i="56"/>
  <c r="N200" i="56"/>
  <c r="M200" i="56"/>
  <c r="J200" i="56"/>
  <c r="H200" i="56"/>
  <c r="G200" i="56"/>
  <c r="S200" i="56" s="1"/>
  <c r="W199" i="56"/>
  <c r="U199" i="56"/>
  <c r="T199" i="56"/>
  <c r="Q199" i="56"/>
  <c r="P199" i="56"/>
  <c r="O199" i="56"/>
  <c r="N199" i="56"/>
  <c r="M199" i="56"/>
  <c r="J199" i="56"/>
  <c r="H199" i="56"/>
  <c r="G199" i="56"/>
  <c r="R199" i="56" s="1"/>
  <c r="W198" i="56"/>
  <c r="U198" i="56"/>
  <c r="T198" i="56"/>
  <c r="Q198" i="56"/>
  <c r="P198" i="56"/>
  <c r="O198" i="56"/>
  <c r="N198" i="56"/>
  <c r="M198" i="56"/>
  <c r="J198" i="56"/>
  <c r="H198" i="56"/>
  <c r="G198" i="56"/>
  <c r="S198" i="56" s="1"/>
  <c r="W197" i="56"/>
  <c r="U197" i="56"/>
  <c r="T197" i="56"/>
  <c r="Q197" i="56"/>
  <c r="P197" i="56"/>
  <c r="O197" i="56"/>
  <c r="N197" i="56"/>
  <c r="M197" i="56"/>
  <c r="J197" i="56"/>
  <c r="H197" i="56"/>
  <c r="G197" i="56"/>
  <c r="S197" i="56" s="1"/>
  <c r="W196" i="56"/>
  <c r="U196" i="56"/>
  <c r="T196" i="56"/>
  <c r="Q196" i="56"/>
  <c r="P196" i="56"/>
  <c r="O196" i="56"/>
  <c r="N196" i="56"/>
  <c r="M196" i="56"/>
  <c r="J196" i="56"/>
  <c r="H196" i="56"/>
  <c r="G196" i="56"/>
  <c r="R196" i="56" s="1"/>
  <c r="W195" i="56"/>
  <c r="U195" i="56"/>
  <c r="T195" i="56"/>
  <c r="Q195" i="56"/>
  <c r="P195" i="56"/>
  <c r="O195" i="56"/>
  <c r="N195" i="56"/>
  <c r="M195" i="56"/>
  <c r="J195" i="56"/>
  <c r="H195" i="56"/>
  <c r="G195" i="56"/>
  <c r="S195" i="56" s="1"/>
  <c r="W194" i="56"/>
  <c r="U194" i="56"/>
  <c r="T194" i="56"/>
  <c r="Q194" i="56"/>
  <c r="P194" i="56"/>
  <c r="O194" i="56"/>
  <c r="N194" i="56"/>
  <c r="M194" i="56"/>
  <c r="J194" i="56"/>
  <c r="H194" i="56"/>
  <c r="G194" i="56"/>
  <c r="S194" i="56" s="1"/>
  <c r="W193" i="56"/>
  <c r="U193" i="56"/>
  <c r="T193" i="56"/>
  <c r="Q193" i="56"/>
  <c r="P193" i="56"/>
  <c r="O193" i="56"/>
  <c r="N193" i="56"/>
  <c r="M193" i="56"/>
  <c r="J193" i="56"/>
  <c r="H193" i="56"/>
  <c r="G193" i="56"/>
  <c r="S193" i="56" s="1"/>
  <c r="W192" i="56"/>
  <c r="U192" i="56"/>
  <c r="T192" i="56"/>
  <c r="Q192" i="56"/>
  <c r="P192" i="56"/>
  <c r="O192" i="56"/>
  <c r="N192" i="56"/>
  <c r="M192" i="56"/>
  <c r="J192" i="56"/>
  <c r="H192" i="56"/>
  <c r="G192" i="56"/>
  <c r="I192" i="56" s="1"/>
  <c r="W191" i="56"/>
  <c r="U191" i="56"/>
  <c r="T191" i="56"/>
  <c r="Q191" i="56"/>
  <c r="P191" i="56"/>
  <c r="O191" i="56"/>
  <c r="N191" i="56"/>
  <c r="M191" i="56"/>
  <c r="J191" i="56"/>
  <c r="H191" i="56"/>
  <c r="G191" i="56"/>
  <c r="R191" i="56" s="1"/>
  <c r="W190" i="56"/>
  <c r="U190" i="56"/>
  <c r="T190" i="56"/>
  <c r="Q190" i="56"/>
  <c r="P190" i="56"/>
  <c r="O190" i="56"/>
  <c r="N190" i="56"/>
  <c r="M190" i="56"/>
  <c r="J190" i="56"/>
  <c r="H190" i="56"/>
  <c r="G190" i="56"/>
  <c r="S190" i="56" s="1"/>
  <c r="W189" i="56"/>
  <c r="U189" i="56"/>
  <c r="T189" i="56"/>
  <c r="Q189" i="56"/>
  <c r="P189" i="56"/>
  <c r="O189" i="56"/>
  <c r="N189" i="56"/>
  <c r="M189" i="56"/>
  <c r="J189" i="56"/>
  <c r="H189" i="56"/>
  <c r="G189" i="56"/>
  <c r="S189" i="56" s="1"/>
  <c r="W188" i="56"/>
  <c r="U188" i="56"/>
  <c r="T188" i="56"/>
  <c r="Q188" i="56"/>
  <c r="P188" i="56"/>
  <c r="O188" i="56"/>
  <c r="N188" i="56"/>
  <c r="M188" i="56"/>
  <c r="J188" i="56"/>
  <c r="H188" i="56"/>
  <c r="G188" i="56"/>
  <c r="R188" i="56" s="1"/>
  <c r="W187" i="56"/>
  <c r="U187" i="56"/>
  <c r="T187" i="56"/>
  <c r="Q187" i="56"/>
  <c r="P187" i="56"/>
  <c r="O187" i="56"/>
  <c r="N187" i="56"/>
  <c r="M187" i="56"/>
  <c r="J187" i="56"/>
  <c r="H187" i="56"/>
  <c r="G187" i="56"/>
  <c r="S187" i="56" s="1"/>
  <c r="W186" i="56"/>
  <c r="U186" i="56"/>
  <c r="T186" i="56"/>
  <c r="Q186" i="56"/>
  <c r="P186" i="56"/>
  <c r="O186" i="56"/>
  <c r="N186" i="56"/>
  <c r="M186" i="56"/>
  <c r="J186" i="56"/>
  <c r="H186" i="56"/>
  <c r="G186" i="56"/>
  <c r="I186" i="56" s="1"/>
  <c r="W185" i="56"/>
  <c r="U185" i="56"/>
  <c r="T185" i="56"/>
  <c r="Q185" i="56"/>
  <c r="P185" i="56"/>
  <c r="O185" i="56"/>
  <c r="N185" i="56"/>
  <c r="M185" i="56"/>
  <c r="J185" i="56"/>
  <c r="H185" i="56"/>
  <c r="G185" i="56"/>
  <c r="S185" i="56" s="1"/>
  <c r="W184" i="56"/>
  <c r="U184" i="56"/>
  <c r="T184" i="56"/>
  <c r="Q184" i="56"/>
  <c r="P184" i="56"/>
  <c r="O184" i="56"/>
  <c r="N184" i="56"/>
  <c r="M184" i="56"/>
  <c r="J184" i="56"/>
  <c r="H184" i="56"/>
  <c r="G184" i="56"/>
  <c r="S184" i="56" s="1"/>
  <c r="W183" i="56"/>
  <c r="U183" i="56"/>
  <c r="T183" i="56"/>
  <c r="Q183" i="56"/>
  <c r="P183" i="56"/>
  <c r="O183" i="56"/>
  <c r="N183" i="56"/>
  <c r="M183" i="56"/>
  <c r="J183" i="56"/>
  <c r="H183" i="56"/>
  <c r="G183" i="56"/>
  <c r="S183" i="56" s="1"/>
  <c r="W182" i="56"/>
  <c r="U182" i="56"/>
  <c r="T182" i="56"/>
  <c r="Q182" i="56"/>
  <c r="P182" i="56"/>
  <c r="O182" i="56"/>
  <c r="N182" i="56"/>
  <c r="M182" i="56"/>
  <c r="J182" i="56"/>
  <c r="H182" i="56"/>
  <c r="G182" i="56"/>
  <c r="S182" i="56" s="1"/>
  <c r="W181" i="56"/>
  <c r="U181" i="56"/>
  <c r="T181" i="56"/>
  <c r="Q181" i="56"/>
  <c r="P181" i="56"/>
  <c r="O181" i="56"/>
  <c r="N181" i="56"/>
  <c r="M181" i="56"/>
  <c r="J181" i="56"/>
  <c r="H181" i="56"/>
  <c r="G181" i="56"/>
  <c r="S181" i="56" s="1"/>
  <c r="W180" i="56"/>
  <c r="U180" i="56"/>
  <c r="T180" i="56"/>
  <c r="Q180" i="56"/>
  <c r="P180" i="56"/>
  <c r="O180" i="56"/>
  <c r="N180" i="56"/>
  <c r="M180" i="56"/>
  <c r="J180" i="56"/>
  <c r="H180" i="56"/>
  <c r="G180" i="56"/>
  <c r="R180" i="56" s="1"/>
  <c r="W179" i="56"/>
  <c r="U179" i="56"/>
  <c r="T179" i="56"/>
  <c r="Q179" i="56"/>
  <c r="P179" i="56"/>
  <c r="O179" i="56"/>
  <c r="N179" i="56"/>
  <c r="M179" i="56"/>
  <c r="J179" i="56"/>
  <c r="H179" i="56"/>
  <c r="G179" i="56"/>
  <c r="S179" i="56" s="1"/>
  <c r="W178" i="56"/>
  <c r="U178" i="56"/>
  <c r="T178" i="56"/>
  <c r="Q178" i="56"/>
  <c r="P178" i="56"/>
  <c r="O178" i="56"/>
  <c r="N178" i="56"/>
  <c r="M178" i="56"/>
  <c r="J178" i="56"/>
  <c r="H178" i="56"/>
  <c r="G178" i="56"/>
  <c r="S178" i="56" s="1"/>
  <c r="W177" i="56"/>
  <c r="U177" i="56"/>
  <c r="T177" i="56"/>
  <c r="Q177" i="56"/>
  <c r="P177" i="56"/>
  <c r="O177" i="56"/>
  <c r="N177" i="56"/>
  <c r="M177" i="56"/>
  <c r="J177" i="56"/>
  <c r="H177" i="56"/>
  <c r="G177" i="56"/>
  <c r="S177" i="56" s="1"/>
  <c r="W176" i="56"/>
  <c r="U176" i="56"/>
  <c r="T176" i="56"/>
  <c r="Q176" i="56"/>
  <c r="P176" i="56"/>
  <c r="O176" i="56"/>
  <c r="N176" i="56"/>
  <c r="M176" i="56"/>
  <c r="J176" i="56"/>
  <c r="H176" i="56"/>
  <c r="G176" i="56"/>
  <c r="I176" i="56" s="1"/>
  <c r="W175" i="56"/>
  <c r="U175" i="56"/>
  <c r="T175" i="56"/>
  <c r="Q175" i="56"/>
  <c r="P175" i="56"/>
  <c r="O175" i="56"/>
  <c r="N175" i="56"/>
  <c r="M175" i="56"/>
  <c r="J175" i="56"/>
  <c r="H175" i="56"/>
  <c r="G175" i="56"/>
  <c r="S175" i="56" s="1"/>
  <c r="W174" i="56"/>
  <c r="U174" i="56"/>
  <c r="T174" i="56"/>
  <c r="Q174" i="56"/>
  <c r="P174" i="56"/>
  <c r="O174" i="56"/>
  <c r="N174" i="56"/>
  <c r="M174" i="56"/>
  <c r="J174" i="56"/>
  <c r="H174" i="56"/>
  <c r="G174" i="56"/>
  <c r="S174" i="56" s="1"/>
  <c r="W173" i="56"/>
  <c r="U173" i="56"/>
  <c r="T173" i="56"/>
  <c r="Q173" i="56"/>
  <c r="P173" i="56"/>
  <c r="O173" i="56"/>
  <c r="N173" i="56"/>
  <c r="M173" i="56"/>
  <c r="J173" i="56"/>
  <c r="H173" i="56"/>
  <c r="G173" i="56"/>
  <c r="S173" i="56" s="1"/>
  <c r="W172" i="56"/>
  <c r="U172" i="56"/>
  <c r="T172" i="56"/>
  <c r="Q172" i="56"/>
  <c r="P172" i="56"/>
  <c r="O172" i="56"/>
  <c r="N172" i="56"/>
  <c r="M172" i="56"/>
  <c r="J172" i="56"/>
  <c r="H172" i="56"/>
  <c r="G172" i="56"/>
  <c r="R172" i="56" s="1"/>
  <c r="W171" i="56"/>
  <c r="U171" i="56"/>
  <c r="T171" i="56"/>
  <c r="Q171" i="56"/>
  <c r="P171" i="56"/>
  <c r="O171" i="56"/>
  <c r="N171" i="56"/>
  <c r="M171" i="56"/>
  <c r="J171" i="56"/>
  <c r="H171" i="56"/>
  <c r="G171" i="56"/>
  <c r="S171" i="56" s="1"/>
  <c r="W170" i="56"/>
  <c r="U170" i="56"/>
  <c r="T170" i="56"/>
  <c r="Q170" i="56"/>
  <c r="P170" i="56"/>
  <c r="O170" i="56"/>
  <c r="N170" i="56"/>
  <c r="M170" i="56"/>
  <c r="J170" i="56"/>
  <c r="H170" i="56"/>
  <c r="G170" i="56"/>
  <c r="R170" i="56" s="1"/>
  <c r="W169" i="56"/>
  <c r="U169" i="56"/>
  <c r="T169" i="56"/>
  <c r="Q169" i="56"/>
  <c r="P169" i="56"/>
  <c r="O169" i="56"/>
  <c r="N169" i="56"/>
  <c r="M169" i="56"/>
  <c r="J169" i="56"/>
  <c r="H169" i="56"/>
  <c r="G169" i="56"/>
  <c r="S169" i="56" s="1"/>
  <c r="W168" i="56"/>
  <c r="U168" i="56"/>
  <c r="T168" i="56"/>
  <c r="Q168" i="56"/>
  <c r="P168" i="56"/>
  <c r="O168" i="56"/>
  <c r="N168" i="56"/>
  <c r="M168" i="56"/>
  <c r="J168" i="56"/>
  <c r="H168" i="56"/>
  <c r="G168" i="56"/>
  <c r="S168" i="56" s="1"/>
  <c r="W167" i="56"/>
  <c r="U167" i="56"/>
  <c r="T167" i="56"/>
  <c r="Q167" i="56"/>
  <c r="P167" i="56"/>
  <c r="O167" i="56"/>
  <c r="N167" i="56"/>
  <c r="M167" i="56"/>
  <c r="J167" i="56"/>
  <c r="H167" i="56"/>
  <c r="G167" i="56"/>
  <c r="R167" i="56" s="1"/>
  <c r="W166" i="56"/>
  <c r="U166" i="56"/>
  <c r="T166" i="56"/>
  <c r="Q166" i="56"/>
  <c r="P166" i="56"/>
  <c r="O166" i="56"/>
  <c r="N166" i="56"/>
  <c r="M166" i="56"/>
  <c r="J166" i="56"/>
  <c r="H166" i="56"/>
  <c r="G166" i="56"/>
  <c r="R166" i="56" s="1"/>
  <c r="W165" i="56"/>
  <c r="U165" i="56"/>
  <c r="T165" i="56"/>
  <c r="Q165" i="56"/>
  <c r="P165" i="56"/>
  <c r="O165" i="56"/>
  <c r="N165" i="56"/>
  <c r="M165" i="56"/>
  <c r="J165" i="56"/>
  <c r="H165" i="56"/>
  <c r="G165" i="56"/>
  <c r="S165" i="56" s="1"/>
  <c r="W164" i="56"/>
  <c r="U164" i="56"/>
  <c r="T164" i="56"/>
  <c r="Q164" i="56"/>
  <c r="P164" i="56"/>
  <c r="O164" i="56"/>
  <c r="N164" i="56"/>
  <c r="M164" i="56"/>
  <c r="J164" i="56"/>
  <c r="H164" i="56"/>
  <c r="G164" i="56"/>
  <c r="R164" i="56" s="1"/>
  <c r="W163" i="56"/>
  <c r="U163" i="56"/>
  <c r="T163" i="56"/>
  <c r="Q163" i="56"/>
  <c r="P163" i="56"/>
  <c r="O163" i="56"/>
  <c r="N163" i="56"/>
  <c r="M163" i="56"/>
  <c r="J163" i="56"/>
  <c r="H163" i="56"/>
  <c r="G163" i="56"/>
  <c r="S163" i="56" s="1"/>
  <c r="W162" i="56"/>
  <c r="U162" i="56"/>
  <c r="T162" i="56"/>
  <c r="Q162" i="56"/>
  <c r="P162" i="56"/>
  <c r="O162" i="56"/>
  <c r="N162" i="56"/>
  <c r="M162" i="56"/>
  <c r="J162" i="56"/>
  <c r="H162" i="56"/>
  <c r="G162" i="56"/>
  <c r="S162" i="56" s="1"/>
  <c r="W161" i="56"/>
  <c r="U161" i="56"/>
  <c r="T161" i="56"/>
  <c r="Q161" i="56"/>
  <c r="P161" i="56"/>
  <c r="O161" i="56"/>
  <c r="N161" i="56"/>
  <c r="M161" i="56"/>
  <c r="J161" i="56"/>
  <c r="H161" i="56"/>
  <c r="G161" i="56"/>
  <c r="S161" i="56" s="1"/>
  <c r="W160" i="56"/>
  <c r="U160" i="56"/>
  <c r="T160" i="56"/>
  <c r="Q160" i="56"/>
  <c r="P160" i="56"/>
  <c r="O160" i="56"/>
  <c r="N160" i="56"/>
  <c r="M160" i="56"/>
  <c r="J160" i="56"/>
  <c r="H160" i="56"/>
  <c r="G160" i="56"/>
  <c r="W159" i="56"/>
  <c r="U159" i="56"/>
  <c r="T159" i="56"/>
  <c r="Q159" i="56"/>
  <c r="P159" i="56"/>
  <c r="O159" i="56"/>
  <c r="N159" i="56"/>
  <c r="M159" i="56"/>
  <c r="J159" i="56"/>
  <c r="H159" i="56"/>
  <c r="G159" i="56"/>
  <c r="R159" i="56" s="1"/>
  <c r="W158" i="56"/>
  <c r="U158" i="56"/>
  <c r="T158" i="56"/>
  <c r="Q158" i="56"/>
  <c r="P158" i="56"/>
  <c r="O158" i="56"/>
  <c r="N158" i="56"/>
  <c r="M158" i="56"/>
  <c r="J158" i="56"/>
  <c r="H158" i="56"/>
  <c r="G158" i="56"/>
  <c r="R158" i="56" s="1"/>
  <c r="W157" i="56"/>
  <c r="U157" i="56"/>
  <c r="T157" i="56"/>
  <c r="Q157" i="56"/>
  <c r="P157" i="56"/>
  <c r="O157" i="56"/>
  <c r="N157" i="56"/>
  <c r="M157" i="56"/>
  <c r="J157" i="56"/>
  <c r="H157" i="56"/>
  <c r="G157" i="56"/>
  <c r="S157" i="56" s="1"/>
  <c r="W156" i="56"/>
  <c r="U156" i="56"/>
  <c r="T156" i="56"/>
  <c r="Q156" i="56"/>
  <c r="P156" i="56"/>
  <c r="O156" i="56"/>
  <c r="N156" i="56"/>
  <c r="M156" i="56"/>
  <c r="J156" i="56"/>
  <c r="H156" i="56"/>
  <c r="G156" i="56"/>
  <c r="R156" i="56" s="1"/>
  <c r="W155" i="56"/>
  <c r="U155" i="56"/>
  <c r="T155" i="56"/>
  <c r="Q155" i="56"/>
  <c r="P155" i="56"/>
  <c r="O155" i="56"/>
  <c r="N155" i="56"/>
  <c r="M155" i="56"/>
  <c r="J155" i="56"/>
  <c r="H155" i="56"/>
  <c r="G155" i="56"/>
  <c r="S155" i="56" s="1"/>
  <c r="W154" i="56"/>
  <c r="U154" i="56"/>
  <c r="T154" i="56"/>
  <c r="Q154" i="56"/>
  <c r="P154" i="56"/>
  <c r="O154" i="56"/>
  <c r="N154" i="56"/>
  <c r="M154" i="56"/>
  <c r="J154" i="56"/>
  <c r="H154" i="56"/>
  <c r="G154" i="56"/>
  <c r="R154" i="56" s="1"/>
  <c r="W153" i="56"/>
  <c r="U153" i="56"/>
  <c r="T153" i="56"/>
  <c r="Q153" i="56"/>
  <c r="P153" i="56"/>
  <c r="O153" i="56"/>
  <c r="N153" i="56"/>
  <c r="M153" i="56"/>
  <c r="J153" i="56"/>
  <c r="H153" i="56"/>
  <c r="G153" i="56"/>
  <c r="S153" i="56" s="1"/>
  <c r="W152" i="56"/>
  <c r="U152" i="56"/>
  <c r="T152" i="56"/>
  <c r="Q152" i="56"/>
  <c r="P152" i="56"/>
  <c r="O152" i="56"/>
  <c r="N152" i="56"/>
  <c r="M152" i="56"/>
  <c r="J152" i="56"/>
  <c r="H152" i="56"/>
  <c r="G152" i="56"/>
  <c r="S152" i="56" s="1"/>
  <c r="W151" i="56"/>
  <c r="U151" i="56"/>
  <c r="T151" i="56"/>
  <c r="Q151" i="56"/>
  <c r="P151" i="56"/>
  <c r="O151" i="56"/>
  <c r="N151" i="56"/>
  <c r="M151" i="56"/>
  <c r="J151" i="56"/>
  <c r="H151" i="56"/>
  <c r="G151" i="56"/>
  <c r="W150" i="56"/>
  <c r="U150" i="56"/>
  <c r="T150" i="56"/>
  <c r="Q150" i="56"/>
  <c r="P150" i="56"/>
  <c r="O150" i="56"/>
  <c r="N150" i="56"/>
  <c r="M150" i="56"/>
  <c r="J150" i="56"/>
  <c r="H150" i="56"/>
  <c r="G150" i="56"/>
  <c r="S150" i="56" s="1"/>
  <c r="W149" i="56"/>
  <c r="U149" i="56"/>
  <c r="T149" i="56"/>
  <c r="Q149" i="56"/>
  <c r="P149" i="56"/>
  <c r="O149" i="56"/>
  <c r="N149" i="56"/>
  <c r="M149" i="56"/>
  <c r="J149" i="56"/>
  <c r="H149" i="56"/>
  <c r="G149" i="56"/>
  <c r="S149" i="56" s="1"/>
  <c r="W148" i="56"/>
  <c r="U148" i="56"/>
  <c r="T148" i="56"/>
  <c r="Q148" i="56"/>
  <c r="P148" i="56"/>
  <c r="O148" i="56"/>
  <c r="N148" i="56"/>
  <c r="M148" i="56"/>
  <c r="J148" i="56"/>
  <c r="H148" i="56"/>
  <c r="G148" i="56"/>
  <c r="R148" i="56" s="1"/>
  <c r="W147" i="56"/>
  <c r="U147" i="56"/>
  <c r="T147" i="56"/>
  <c r="Q147" i="56"/>
  <c r="P147" i="56"/>
  <c r="O147" i="56"/>
  <c r="N147" i="56"/>
  <c r="M147" i="56"/>
  <c r="J147" i="56"/>
  <c r="H147" i="56"/>
  <c r="G147" i="56"/>
  <c r="S147" i="56" s="1"/>
  <c r="W146" i="56"/>
  <c r="U146" i="56"/>
  <c r="T146" i="56"/>
  <c r="Q146" i="56"/>
  <c r="P146" i="56"/>
  <c r="O146" i="56"/>
  <c r="N146" i="56"/>
  <c r="M146" i="56"/>
  <c r="J146" i="56"/>
  <c r="H146" i="56"/>
  <c r="G146" i="56"/>
  <c r="S146" i="56" s="1"/>
  <c r="W145" i="56"/>
  <c r="U145" i="56"/>
  <c r="T145" i="56"/>
  <c r="Q145" i="56"/>
  <c r="P145" i="56"/>
  <c r="O145" i="56"/>
  <c r="N145" i="56"/>
  <c r="M145" i="56"/>
  <c r="J145" i="56"/>
  <c r="H145" i="56"/>
  <c r="G145" i="56"/>
  <c r="S145" i="56" s="1"/>
  <c r="W144" i="56"/>
  <c r="U144" i="56"/>
  <c r="T144" i="56"/>
  <c r="Q144" i="56"/>
  <c r="P144" i="56"/>
  <c r="O144" i="56"/>
  <c r="N144" i="56"/>
  <c r="M144" i="56"/>
  <c r="J144" i="56"/>
  <c r="H144" i="56"/>
  <c r="G144" i="56"/>
  <c r="S144" i="56" s="1"/>
  <c r="W143" i="56"/>
  <c r="U143" i="56"/>
  <c r="T143" i="56"/>
  <c r="Q143" i="56"/>
  <c r="P143" i="56"/>
  <c r="O143" i="56"/>
  <c r="N143" i="56"/>
  <c r="M143" i="56"/>
  <c r="J143" i="56"/>
  <c r="H143" i="56"/>
  <c r="G143" i="56"/>
  <c r="S143" i="56"/>
  <c r="W142" i="56"/>
  <c r="U142" i="56"/>
  <c r="T142" i="56"/>
  <c r="Q142" i="56"/>
  <c r="P142" i="56"/>
  <c r="O142" i="56"/>
  <c r="N142" i="56"/>
  <c r="M142" i="56"/>
  <c r="J142" i="56"/>
  <c r="H142" i="56"/>
  <c r="G142" i="56"/>
  <c r="R142" i="56" s="1"/>
  <c r="W141" i="56"/>
  <c r="U141" i="56"/>
  <c r="T141" i="56"/>
  <c r="Q141" i="56"/>
  <c r="P141" i="56"/>
  <c r="O141" i="56"/>
  <c r="N141" i="56"/>
  <c r="M141" i="56"/>
  <c r="J141" i="56"/>
  <c r="H141" i="56"/>
  <c r="G141" i="56"/>
  <c r="S141" i="56"/>
  <c r="W140" i="56"/>
  <c r="U140" i="56"/>
  <c r="T140" i="56"/>
  <c r="Q140" i="56"/>
  <c r="P140" i="56"/>
  <c r="O140" i="56"/>
  <c r="N140" i="56"/>
  <c r="M140" i="56"/>
  <c r="J140" i="56"/>
  <c r="H140" i="56"/>
  <c r="G140" i="56"/>
  <c r="R140" i="56" s="1"/>
  <c r="W139" i="56"/>
  <c r="U139" i="56"/>
  <c r="T139" i="56"/>
  <c r="Q139" i="56"/>
  <c r="P139" i="56"/>
  <c r="O139" i="56"/>
  <c r="N139" i="56"/>
  <c r="M139" i="56"/>
  <c r="J139" i="56"/>
  <c r="H139" i="56"/>
  <c r="G139" i="56"/>
  <c r="S139" i="56"/>
  <c r="W138" i="56"/>
  <c r="U138" i="56"/>
  <c r="T138" i="56"/>
  <c r="Q138" i="56"/>
  <c r="P138" i="56"/>
  <c r="O138" i="56"/>
  <c r="N138" i="56"/>
  <c r="M138" i="56"/>
  <c r="J138" i="56"/>
  <c r="H138" i="56"/>
  <c r="I138" i="56" s="1"/>
  <c r="G138" i="56"/>
  <c r="W137" i="56"/>
  <c r="U137" i="56"/>
  <c r="T137" i="56"/>
  <c r="Q137" i="56"/>
  <c r="P137" i="56"/>
  <c r="O137" i="56"/>
  <c r="N137" i="56"/>
  <c r="M137" i="56"/>
  <c r="J137" i="56"/>
  <c r="H137" i="56"/>
  <c r="G137" i="56"/>
  <c r="S137" i="56" s="1"/>
  <c r="W136" i="56"/>
  <c r="U136" i="56"/>
  <c r="T136" i="56"/>
  <c r="Q136" i="56"/>
  <c r="P136" i="56"/>
  <c r="O136" i="56"/>
  <c r="N136" i="56"/>
  <c r="M136" i="56"/>
  <c r="J136" i="56"/>
  <c r="H136" i="56"/>
  <c r="G136" i="56"/>
  <c r="S136" i="56" s="1"/>
  <c r="W135" i="56"/>
  <c r="U135" i="56"/>
  <c r="T135" i="56"/>
  <c r="Q135" i="56"/>
  <c r="P135" i="56"/>
  <c r="O135" i="56"/>
  <c r="N135" i="56"/>
  <c r="M135" i="56"/>
  <c r="J135" i="56"/>
  <c r="H135" i="56"/>
  <c r="G135" i="56"/>
  <c r="W134" i="56"/>
  <c r="U134" i="56"/>
  <c r="T134" i="56"/>
  <c r="Q134" i="56"/>
  <c r="P134" i="56"/>
  <c r="O134" i="56"/>
  <c r="N134" i="56"/>
  <c r="M134" i="56"/>
  <c r="J134" i="56"/>
  <c r="H134" i="56"/>
  <c r="G134" i="56"/>
  <c r="R134" i="56"/>
  <c r="W133" i="56"/>
  <c r="U133" i="56"/>
  <c r="T133" i="56"/>
  <c r="Q133" i="56"/>
  <c r="P133" i="56"/>
  <c r="O133" i="56"/>
  <c r="N133" i="56"/>
  <c r="M133" i="56"/>
  <c r="J133" i="56"/>
  <c r="H133" i="56"/>
  <c r="G133" i="56"/>
  <c r="W132" i="56"/>
  <c r="U132" i="56"/>
  <c r="T132" i="56"/>
  <c r="Q132" i="56"/>
  <c r="P132" i="56"/>
  <c r="O132" i="56"/>
  <c r="N132" i="56"/>
  <c r="M132" i="56"/>
  <c r="J132" i="56"/>
  <c r="H132" i="56"/>
  <c r="G132" i="56"/>
  <c r="S132" i="56" s="1"/>
  <c r="W131" i="56"/>
  <c r="U131" i="56"/>
  <c r="T131" i="56"/>
  <c r="Q131" i="56"/>
  <c r="P131" i="56"/>
  <c r="O131" i="56"/>
  <c r="N131" i="56"/>
  <c r="M131" i="56"/>
  <c r="J131" i="56"/>
  <c r="H131" i="56"/>
  <c r="G131" i="56"/>
  <c r="S131" i="56" s="1"/>
  <c r="W130" i="56"/>
  <c r="U130" i="56"/>
  <c r="T130" i="56"/>
  <c r="Q130" i="56"/>
  <c r="P130" i="56"/>
  <c r="O130" i="56"/>
  <c r="N130" i="56"/>
  <c r="M130" i="56"/>
  <c r="J130" i="56"/>
  <c r="H130" i="56"/>
  <c r="G130" i="56"/>
  <c r="S130" i="56" s="1"/>
  <c r="W129" i="56"/>
  <c r="U129" i="56"/>
  <c r="T129" i="56"/>
  <c r="Q129" i="56"/>
  <c r="P129" i="56"/>
  <c r="O129" i="56"/>
  <c r="N129" i="56"/>
  <c r="M129" i="56"/>
  <c r="J129" i="56"/>
  <c r="H129" i="56"/>
  <c r="G129" i="56"/>
  <c r="W128" i="56"/>
  <c r="U128" i="56"/>
  <c r="T128" i="56"/>
  <c r="Q128" i="56"/>
  <c r="P128" i="56"/>
  <c r="O128" i="56"/>
  <c r="N128" i="56"/>
  <c r="M128" i="56"/>
  <c r="J128" i="56"/>
  <c r="H128" i="56"/>
  <c r="G128" i="56"/>
  <c r="S128" i="56" s="1"/>
  <c r="W127" i="56"/>
  <c r="U127" i="56"/>
  <c r="T127" i="56"/>
  <c r="Q127" i="56"/>
  <c r="P127" i="56"/>
  <c r="O127" i="56"/>
  <c r="N127" i="56"/>
  <c r="M127" i="56"/>
  <c r="J127" i="56"/>
  <c r="H127" i="56"/>
  <c r="G127" i="56"/>
  <c r="W126" i="56"/>
  <c r="U126" i="56"/>
  <c r="T126" i="56"/>
  <c r="Q126" i="56"/>
  <c r="P126" i="56"/>
  <c r="O126" i="56"/>
  <c r="N126" i="56"/>
  <c r="M126" i="56"/>
  <c r="J126" i="56"/>
  <c r="H126" i="56"/>
  <c r="G126" i="56"/>
  <c r="S126" i="56" s="1"/>
  <c r="W125" i="56"/>
  <c r="U125" i="56"/>
  <c r="T125" i="56"/>
  <c r="Q125" i="56"/>
  <c r="P125" i="56"/>
  <c r="O125" i="56"/>
  <c r="N125" i="56"/>
  <c r="M125" i="56"/>
  <c r="J125" i="56"/>
  <c r="H125" i="56"/>
  <c r="G125" i="56"/>
  <c r="S125" i="56" s="1"/>
  <c r="W124" i="56"/>
  <c r="U124" i="56"/>
  <c r="T124" i="56"/>
  <c r="Q124" i="56"/>
  <c r="P124" i="56"/>
  <c r="O124" i="56"/>
  <c r="N124" i="56"/>
  <c r="M124" i="56"/>
  <c r="J124" i="56"/>
  <c r="H124" i="56"/>
  <c r="G124" i="56"/>
  <c r="I124" i="56" s="1"/>
  <c r="W123" i="56"/>
  <c r="U123" i="56"/>
  <c r="T123" i="56"/>
  <c r="Q123" i="56"/>
  <c r="P123" i="56"/>
  <c r="O123" i="56"/>
  <c r="N123" i="56"/>
  <c r="M123" i="56"/>
  <c r="J123" i="56"/>
  <c r="H123" i="56"/>
  <c r="G123" i="56"/>
  <c r="S123" i="56" s="1"/>
  <c r="W122" i="56"/>
  <c r="U122" i="56"/>
  <c r="T122" i="56"/>
  <c r="Q122" i="56"/>
  <c r="P122" i="56"/>
  <c r="O122" i="56"/>
  <c r="N122" i="56"/>
  <c r="M122" i="56"/>
  <c r="J122" i="56"/>
  <c r="H122" i="56"/>
  <c r="G122" i="56"/>
  <c r="S122" i="56" s="1"/>
  <c r="W121" i="56"/>
  <c r="U121" i="56"/>
  <c r="T121" i="56"/>
  <c r="Q121" i="56"/>
  <c r="P121" i="56"/>
  <c r="O121" i="56"/>
  <c r="N121" i="56"/>
  <c r="M121" i="56"/>
  <c r="J121" i="56"/>
  <c r="H121" i="56"/>
  <c r="G121" i="56"/>
  <c r="S121" i="56" s="1"/>
  <c r="W120" i="56"/>
  <c r="U120" i="56"/>
  <c r="T120" i="56"/>
  <c r="Q120" i="56"/>
  <c r="P120" i="56"/>
  <c r="O120" i="56"/>
  <c r="N120" i="56"/>
  <c r="M120" i="56"/>
  <c r="J120" i="56"/>
  <c r="H120" i="56"/>
  <c r="G120" i="56"/>
  <c r="W119" i="56"/>
  <c r="U119" i="56"/>
  <c r="T119" i="56"/>
  <c r="Q119" i="56"/>
  <c r="P119" i="56"/>
  <c r="O119" i="56"/>
  <c r="N119" i="56"/>
  <c r="M119" i="56"/>
  <c r="J119" i="56"/>
  <c r="H119" i="56"/>
  <c r="G119" i="56"/>
  <c r="S119" i="56" s="1"/>
  <c r="W118" i="56"/>
  <c r="U118" i="56"/>
  <c r="T118" i="56"/>
  <c r="Q118" i="56"/>
  <c r="P118" i="56"/>
  <c r="O118" i="56"/>
  <c r="N118" i="56"/>
  <c r="M118" i="56"/>
  <c r="J118" i="56"/>
  <c r="H118" i="56"/>
  <c r="G118" i="56"/>
  <c r="S118" i="56" s="1"/>
  <c r="W117" i="56"/>
  <c r="U117" i="56"/>
  <c r="T117" i="56"/>
  <c r="Q117" i="56"/>
  <c r="P117" i="56"/>
  <c r="O117" i="56"/>
  <c r="N117" i="56"/>
  <c r="M117" i="56"/>
  <c r="J117" i="56"/>
  <c r="H117" i="56"/>
  <c r="G117" i="56"/>
  <c r="W116" i="56"/>
  <c r="U116" i="56"/>
  <c r="T116" i="56"/>
  <c r="Q116" i="56"/>
  <c r="P116" i="56"/>
  <c r="O116" i="56"/>
  <c r="N116" i="56"/>
  <c r="M116" i="56"/>
  <c r="J116" i="56"/>
  <c r="H116" i="56"/>
  <c r="G116" i="56"/>
  <c r="R116" i="56" s="1"/>
  <c r="W115" i="56"/>
  <c r="U115" i="56"/>
  <c r="T115" i="56"/>
  <c r="Q115" i="56"/>
  <c r="P115" i="56"/>
  <c r="O115" i="56"/>
  <c r="N115" i="56"/>
  <c r="M115" i="56"/>
  <c r="J115" i="56"/>
  <c r="H115" i="56"/>
  <c r="G115" i="56"/>
  <c r="W114" i="56"/>
  <c r="U114" i="56"/>
  <c r="T114" i="56"/>
  <c r="Q114" i="56"/>
  <c r="P114" i="56"/>
  <c r="O114" i="56"/>
  <c r="N114" i="56"/>
  <c r="M114" i="56"/>
  <c r="J114" i="56"/>
  <c r="H114" i="56"/>
  <c r="G114" i="56"/>
  <c r="S114" i="56" s="1"/>
  <c r="W113" i="56"/>
  <c r="U113" i="56"/>
  <c r="T113" i="56"/>
  <c r="Q113" i="56"/>
  <c r="P113" i="56"/>
  <c r="O113" i="56"/>
  <c r="N113" i="56"/>
  <c r="M113" i="56"/>
  <c r="J113" i="56"/>
  <c r="H113" i="56"/>
  <c r="G113" i="56"/>
  <c r="W112" i="56"/>
  <c r="U112" i="56"/>
  <c r="T112" i="56"/>
  <c r="Q112" i="56"/>
  <c r="P112" i="56"/>
  <c r="O112" i="56"/>
  <c r="N112" i="56"/>
  <c r="M112" i="56"/>
  <c r="J112" i="56"/>
  <c r="H112" i="56"/>
  <c r="G112" i="56"/>
  <c r="R112" i="56" s="1"/>
  <c r="W111" i="56"/>
  <c r="U111" i="56"/>
  <c r="T111" i="56"/>
  <c r="Q111" i="56"/>
  <c r="P111" i="56"/>
  <c r="O111" i="56"/>
  <c r="N111" i="56"/>
  <c r="M111" i="56"/>
  <c r="J111" i="56"/>
  <c r="H111" i="56"/>
  <c r="G111" i="56"/>
  <c r="S111" i="56" s="1"/>
  <c r="W110" i="56"/>
  <c r="U110" i="56"/>
  <c r="T110" i="56"/>
  <c r="Q110" i="56"/>
  <c r="P110" i="56"/>
  <c r="O110" i="56"/>
  <c r="N110" i="56"/>
  <c r="M110" i="56"/>
  <c r="J110" i="56"/>
  <c r="H110" i="56"/>
  <c r="G110" i="56"/>
  <c r="R110" i="56" s="1"/>
  <c r="W109" i="56"/>
  <c r="U109" i="56"/>
  <c r="T109" i="56"/>
  <c r="Q109" i="56"/>
  <c r="P109" i="56"/>
  <c r="O109" i="56"/>
  <c r="N109" i="56"/>
  <c r="M109" i="56"/>
  <c r="J109" i="56"/>
  <c r="H109" i="56"/>
  <c r="G109" i="56"/>
  <c r="I109" i="56" s="1"/>
  <c r="W108" i="56"/>
  <c r="U108" i="56"/>
  <c r="T108" i="56"/>
  <c r="Q108" i="56"/>
  <c r="P108" i="56"/>
  <c r="O108" i="56"/>
  <c r="N108" i="56"/>
  <c r="M108" i="56"/>
  <c r="J108" i="56"/>
  <c r="H108" i="56"/>
  <c r="G108" i="56"/>
  <c r="S108" i="56" s="1"/>
  <c r="W107" i="56"/>
  <c r="U107" i="56"/>
  <c r="T107" i="56"/>
  <c r="Q107" i="56"/>
  <c r="P107" i="56"/>
  <c r="O107" i="56"/>
  <c r="N107" i="56"/>
  <c r="M107" i="56"/>
  <c r="J107" i="56"/>
  <c r="H107" i="56"/>
  <c r="G107" i="56"/>
  <c r="S107" i="56" s="1"/>
  <c r="W106" i="56"/>
  <c r="U106" i="56"/>
  <c r="T106" i="56"/>
  <c r="Q106" i="56"/>
  <c r="P106" i="56"/>
  <c r="O106" i="56"/>
  <c r="N106" i="56"/>
  <c r="M106" i="56"/>
  <c r="J106" i="56"/>
  <c r="H106" i="56"/>
  <c r="G106" i="56"/>
  <c r="W105" i="56"/>
  <c r="U105" i="56"/>
  <c r="T105" i="56"/>
  <c r="Q105" i="56"/>
  <c r="P105" i="56"/>
  <c r="O105" i="56"/>
  <c r="N105" i="56"/>
  <c r="M105" i="56"/>
  <c r="J105" i="56"/>
  <c r="H105" i="56"/>
  <c r="G105" i="56"/>
  <c r="R105" i="56" s="1"/>
  <c r="W104" i="56"/>
  <c r="U104" i="56"/>
  <c r="T104" i="56"/>
  <c r="Q104" i="56"/>
  <c r="P104" i="56"/>
  <c r="O104" i="56"/>
  <c r="N104" i="56"/>
  <c r="M104" i="56"/>
  <c r="J104" i="56"/>
  <c r="H104" i="56"/>
  <c r="G104" i="56"/>
  <c r="S104" i="56" s="1"/>
  <c r="W103" i="56"/>
  <c r="U103" i="56"/>
  <c r="T103" i="56"/>
  <c r="Q103" i="56"/>
  <c r="P103" i="56"/>
  <c r="O103" i="56"/>
  <c r="N103" i="56"/>
  <c r="M103" i="56"/>
  <c r="J103" i="56"/>
  <c r="H103" i="56"/>
  <c r="G103" i="56"/>
  <c r="R103" i="56" s="1"/>
  <c r="W102" i="56"/>
  <c r="U102" i="56"/>
  <c r="T102" i="56"/>
  <c r="Q102" i="56"/>
  <c r="P102" i="56"/>
  <c r="O102" i="56"/>
  <c r="N102" i="56"/>
  <c r="M102" i="56"/>
  <c r="J102" i="56"/>
  <c r="H102" i="56"/>
  <c r="G102" i="56"/>
  <c r="I102" i="56" s="1"/>
  <c r="W101" i="56"/>
  <c r="U101" i="56"/>
  <c r="T101" i="56"/>
  <c r="Q101" i="56"/>
  <c r="P101" i="56"/>
  <c r="O101" i="56"/>
  <c r="N101" i="56"/>
  <c r="M101" i="56"/>
  <c r="J101" i="56"/>
  <c r="H101" i="56"/>
  <c r="G101" i="56"/>
  <c r="I101" i="56" s="1"/>
  <c r="W100" i="56"/>
  <c r="U100" i="56"/>
  <c r="T100" i="56"/>
  <c r="Q100" i="56"/>
  <c r="P100" i="56"/>
  <c r="O100" i="56"/>
  <c r="N100" i="56"/>
  <c r="M100" i="56"/>
  <c r="J100" i="56"/>
  <c r="H100" i="56"/>
  <c r="G100" i="56"/>
  <c r="R100" i="56" s="1"/>
  <c r="W99" i="56"/>
  <c r="U99" i="56"/>
  <c r="T99" i="56"/>
  <c r="Q99" i="56"/>
  <c r="P99" i="56"/>
  <c r="O99" i="56"/>
  <c r="N99" i="56"/>
  <c r="M99" i="56"/>
  <c r="J99" i="56"/>
  <c r="H99" i="56"/>
  <c r="G99" i="56"/>
  <c r="S99" i="56" s="1"/>
  <c r="W98" i="56"/>
  <c r="U98" i="56"/>
  <c r="T98" i="56"/>
  <c r="Q98" i="56"/>
  <c r="P98" i="56"/>
  <c r="O98" i="56"/>
  <c r="N98" i="56"/>
  <c r="M98" i="56"/>
  <c r="J98" i="56"/>
  <c r="H98" i="56"/>
  <c r="G98" i="56"/>
  <c r="I98" i="56" s="1"/>
  <c r="W97" i="56"/>
  <c r="U97" i="56"/>
  <c r="T97" i="56"/>
  <c r="Q97" i="56"/>
  <c r="P97" i="56"/>
  <c r="O97" i="56"/>
  <c r="N97" i="56"/>
  <c r="M97" i="56"/>
  <c r="J97" i="56"/>
  <c r="H97" i="56"/>
  <c r="G97" i="56"/>
  <c r="S97" i="56" s="1"/>
  <c r="W96" i="56"/>
  <c r="U96" i="56"/>
  <c r="T96" i="56"/>
  <c r="Q96" i="56"/>
  <c r="P96" i="56"/>
  <c r="O96" i="56"/>
  <c r="N96" i="56"/>
  <c r="M96" i="56"/>
  <c r="J96" i="56"/>
  <c r="H96" i="56"/>
  <c r="G96" i="56"/>
  <c r="R96" i="56" s="1"/>
  <c r="W95" i="56"/>
  <c r="U95" i="56"/>
  <c r="T95" i="56"/>
  <c r="Q95" i="56"/>
  <c r="P95" i="56"/>
  <c r="O95" i="56"/>
  <c r="N95" i="56"/>
  <c r="M95" i="56"/>
  <c r="J95" i="56"/>
  <c r="H95" i="56"/>
  <c r="G95" i="56"/>
  <c r="S95" i="56" s="1"/>
  <c r="W94" i="56"/>
  <c r="U94" i="56"/>
  <c r="T94" i="56"/>
  <c r="Q94" i="56"/>
  <c r="P94" i="56"/>
  <c r="O94" i="56"/>
  <c r="N94" i="56"/>
  <c r="M94" i="56"/>
  <c r="J94" i="56"/>
  <c r="H94" i="56"/>
  <c r="G94" i="56"/>
  <c r="S94" i="56" s="1"/>
  <c r="W93" i="56"/>
  <c r="U93" i="56"/>
  <c r="T93" i="56"/>
  <c r="Q93" i="56"/>
  <c r="P93" i="56"/>
  <c r="O93" i="56"/>
  <c r="N93" i="56"/>
  <c r="M93" i="56"/>
  <c r="J93" i="56"/>
  <c r="H93" i="56"/>
  <c r="G93" i="56"/>
  <c r="R93" i="56" s="1"/>
  <c r="W92" i="56"/>
  <c r="U92" i="56"/>
  <c r="T92" i="56"/>
  <c r="Q92" i="56"/>
  <c r="P92" i="56"/>
  <c r="O92" i="56"/>
  <c r="N92" i="56"/>
  <c r="M92" i="56"/>
  <c r="J92" i="56"/>
  <c r="H92" i="56"/>
  <c r="G92" i="56"/>
  <c r="I92" i="56" s="1"/>
  <c r="W91" i="56"/>
  <c r="U91" i="56"/>
  <c r="T91" i="56"/>
  <c r="Q91" i="56"/>
  <c r="P91" i="56"/>
  <c r="O91" i="56"/>
  <c r="N91" i="56"/>
  <c r="M91" i="56"/>
  <c r="J91" i="56"/>
  <c r="H91" i="56"/>
  <c r="G91" i="56"/>
  <c r="R91" i="56" s="1"/>
  <c r="W90" i="56"/>
  <c r="U90" i="56"/>
  <c r="T90" i="56"/>
  <c r="Q90" i="56"/>
  <c r="P90" i="56"/>
  <c r="O90" i="56"/>
  <c r="N90" i="56"/>
  <c r="M90" i="56"/>
  <c r="J90" i="56"/>
  <c r="H90" i="56"/>
  <c r="G90" i="56"/>
  <c r="S90" i="56" s="1"/>
  <c r="W89" i="56"/>
  <c r="U89" i="56"/>
  <c r="T89" i="56"/>
  <c r="Q89" i="56"/>
  <c r="P89" i="56"/>
  <c r="O89" i="56"/>
  <c r="N89" i="56"/>
  <c r="M89" i="56"/>
  <c r="J89" i="56"/>
  <c r="H89" i="56"/>
  <c r="G89" i="56"/>
  <c r="W88" i="56"/>
  <c r="U88" i="56"/>
  <c r="T88" i="56"/>
  <c r="Q88" i="56"/>
  <c r="P88" i="56"/>
  <c r="O88" i="56"/>
  <c r="N88" i="56"/>
  <c r="M88" i="56"/>
  <c r="J88" i="56"/>
  <c r="H88" i="56"/>
  <c r="I88" i="56" s="1"/>
  <c r="G88" i="56"/>
  <c r="R88" i="56" s="1"/>
  <c r="W87" i="56"/>
  <c r="U87" i="56"/>
  <c r="T87" i="56"/>
  <c r="Q87" i="56"/>
  <c r="P87" i="56"/>
  <c r="O87" i="56"/>
  <c r="N87" i="56"/>
  <c r="M87" i="56"/>
  <c r="J87" i="56"/>
  <c r="H87" i="56"/>
  <c r="G87" i="56"/>
  <c r="S87" i="56"/>
  <c r="W86" i="56"/>
  <c r="U86" i="56"/>
  <c r="T86" i="56"/>
  <c r="Q86" i="56"/>
  <c r="P86" i="56"/>
  <c r="O86" i="56"/>
  <c r="N86" i="56"/>
  <c r="M86" i="56"/>
  <c r="J86" i="56"/>
  <c r="H86" i="56"/>
  <c r="G86" i="56"/>
  <c r="S86" i="56" s="1"/>
  <c r="W85" i="56"/>
  <c r="U85" i="56"/>
  <c r="T85" i="56"/>
  <c r="Q85" i="56"/>
  <c r="P85" i="56"/>
  <c r="O85" i="56"/>
  <c r="N85" i="56"/>
  <c r="M85" i="56"/>
  <c r="J85" i="56"/>
  <c r="H85" i="56"/>
  <c r="G85" i="56"/>
  <c r="S85" i="56"/>
  <c r="W84" i="56"/>
  <c r="U84" i="56"/>
  <c r="T84" i="56"/>
  <c r="Q84" i="56"/>
  <c r="P84" i="56"/>
  <c r="O84" i="56"/>
  <c r="N84" i="56"/>
  <c r="M84" i="56"/>
  <c r="J84" i="56"/>
  <c r="H84" i="56"/>
  <c r="G84" i="56"/>
  <c r="S84" i="56" s="1"/>
  <c r="W83" i="56"/>
  <c r="U83" i="56"/>
  <c r="T83" i="56"/>
  <c r="Q83" i="56"/>
  <c r="P83" i="56"/>
  <c r="O83" i="56"/>
  <c r="N83" i="56"/>
  <c r="M83" i="56"/>
  <c r="J83" i="56"/>
  <c r="H83" i="56"/>
  <c r="G83" i="56"/>
  <c r="S83" i="56"/>
  <c r="W82" i="56"/>
  <c r="U82" i="56"/>
  <c r="T82" i="56"/>
  <c r="Q82" i="56"/>
  <c r="P82" i="56"/>
  <c r="O82" i="56"/>
  <c r="N82" i="56"/>
  <c r="M82" i="56"/>
  <c r="J82" i="56"/>
  <c r="H82" i="56"/>
  <c r="G82" i="56"/>
  <c r="S82" i="56" s="1"/>
  <c r="W81" i="56"/>
  <c r="U81" i="56"/>
  <c r="T81" i="56"/>
  <c r="Q81" i="56"/>
  <c r="P81" i="56"/>
  <c r="O81" i="56"/>
  <c r="N81" i="56"/>
  <c r="M81" i="56"/>
  <c r="J81" i="56"/>
  <c r="H81" i="56"/>
  <c r="G81" i="56"/>
  <c r="R81" i="56"/>
  <c r="W80" i="56"/>
  <c r="U80" i="56"/>
  <c r="T80" i="56"/>
  <c r="Q80" i="56"/>
  <c r="P80" i="56"/>
  <c r="O80" i="56"/>
  <c r="N80" i="56"/>
  <c r="M80" i="56"/>
  <c r="J80" i="56"/>
  <c r="H80" i="56"/>
  <c r="G80" i="56"/>
  <c r="R80" i="56" s="1"/>
  <c r="W79" i="56"/>
  <c r="U79" i="56"/>
  <c r="T79" i="56"/>
  <c r="Q79" i="56"/>
  <c r="P79" i="56"/>
  <c r="O79" i="56"/>
  <c r="N79" i="56"/>
  <c r="M79" i="56"/>
  <c r="J79" i="56"/>
  <c r="H79" i="56"/>
  <c r="G79" i="56"/>
  <c r="S79" i="56"/>
  <c r="W78" i="56"/>
  <c r="U78" i="56"/>
  <c r="T78" i="56"/>
  <c r="Q78" i="56"/>
  <c r="P78" i="56"/>
  <c r="O78" i="56"/>
  <c r="N78" i="56"/>
  <c r="M78" i="56"/>
  <c r="J78" i="56"/>
  <c r="H78" i="56"/>
  <c r="G78" i="56"/>
  <c r="W77" i="56"/>
  <c r="U77" i="56"/>
  <c r="T77" i="56"/>
  <c r="Q77" i="56"/>
  <c r="P77" i="56"/>
  <c r="O77" i="56"/>
  <c r="N77" i="56"/>
  <c r="M77" i="56"/>
  <c r="J77" i="56"/>
  <c r="H77" i="56"/>
  <c r="G77" i="56"/>
  <c r="R77" i="56" s="1"/>
  <c r="W76" i="56"/>
  <c r="U76" i="56"/>
  <c r="T76" i="56"/>
  <c r="Q76" i="56"/>
  <c r="P76" i="56"/>
  <c r="O76" i="56"/>
  <c r="N76" i="56"/>
  <c r="M76" i="56"/>
  <c r="J76" i="56"/>
  <c r="H76" i="56"/>
  <c r="G76" i="56"/>
  <c r="S76" i="56" s="1"/>
  <c r="W75" i="56"/>
  <c r="U75" i="56"/>
  <c r="T75" i="56"/>
  <c r="Q75" i="56"/>
  <c r="P75" i="56"/>
  <c r="O75" i="56"/>
  <c r="N75" i="56"/>
  <c r="M75" i="56"/>
  <c r="J75" i="56"/>
  <c r="H75" i="56"/>
  <c r="G75" i="56"/>
  <c r="R75" i="56" s="1"/>
  <c r="W74" i="56"/>
  <c r="U74" i="56"/>
  <c r="T74" i="56"/>
  <c r="Q74" i="56"/>
  <c r="P74" i="56"/>
  <c r="O74" i="56"/>
  <c r="N74" i="56"/>
  <c r="M74" i="56"/>
  <c r="J74" i="56"/>
  <c r="H74" i="56"/>
  <c r="G74" i="56"/>
  <c r="S74" i="56" s="1"/>
  <c r="W73" i="56"/>
  <c r="U73" i="56"/>
  <c r="T73" i="56"/>
  <c r="Q73" i="56"/>
  <c r="P73" i="56"/>
  <c r="O73" i="56"/>
  <c r="N73" i="56"/>
  <c r="M73" i="56"/>
  <c r="J73" i="56"/>
  <c r="H73" i="56"/>
  <c r="G73" i="56"/>
  <c r="S73" i="56" s="1"/>
  <c r="O72" i="56"/>
  <c r="N72" i="56"/>
  <c r="J72" i="56"/>
  <c r="M72" i="56"/>
  <c r="H72" i="56"/>
  <c r="G72" i="56"/>
  <c r="O71" i="56"/>
  <c r="N71" i="56"/>
  <c r="J71" i="56"/>
  <c r="M71" i="56"/>
  <c r="H71" i="56"/>
  <c r="G71" i="56"/>
  <c r="R71" i="56" s="1"/>
  <c r="O70" i="56"/>
  <c r="N70" i="56"/>
  <c r="J70" i="56"/>
  <c r="M70" i="56"/>
  <c r="H70" i="56"/>
  <c r="G70" i="56"/>
  <c r="O69" i="56"/>
  <c r="N69" i="56"/>
  <c r="J69" i="56"/>
  <c r="M69" i="56"/>
  <c r="H69" i="56"/>
  <c r="G69" i="56"/>
  <c r="P69" i="56"/>
  <c r="Q69" i="56"/>
  <c r="O68" i="56"/>
  <c r="N68" i="56"/>
  <c r="J68" i="56"/>
  <c r="M68" i="56"/>
  <c r="H68" i="56"/>
  <c r="G68" i="56"/>
  <c r="P68" i="56"/>
  <c r="Q68" i="56"/>
  <c r="O67" i="56"/>
  <c r="N67" i="56"/>
  <c r="J67" i="56"/>
  <c r="M67" i="56"/>
  <c r="H67" i="56"/>
  <c r="G67" i="56"/>
  <c r="R67" i="56" s="1"/>
  <c r="O66" i="56"/>
  <c r="N66" i="56"/>
  <c r="J66" i="56"/>
  <c r="M66" i="56"/>
  <c r="H66" i="56"/>
  <c r="G66" i="56"/>
  <c r="R66" i="56" s="1"/>
  <c r="O65" i="56"/>
  <c r="N65" i="56"/>
  <c r="J65" i="56"/>
  <c r="M65" i="56"/>
  <c r="H65" i="56"/>
  <c r="G65" i="56"/>
  <c r="S65" i="56" s="1"/>
  <c r="O64" i="56"/>
  <c r="N64" i="56"/>
  <c r="J64" i="56"/>
  <c r="M64" i="56"/>
  <c r="H64" i="56"/>
  <c r="G64" i="56"/>
  <c r="R64" i="56" s="1"/>
  <c r="O63" i="56"/>
  <c r="N63" i="56"/>
  <c r="J63" i="56"/>
  <c r="M63" i="56"/>
  <c r="H63" i="56"/>
  <c r="G63" i="56"/>
  <c r="R63" i="56" s="1"/>
  <c r="O62" i="56"/>
  <c r="N62" i="56"/>
  <c r="J62" i="56"/>
  <c r="M62" i="56"/>
  <c r="H62" i="56"/>
  <c r="G62" i="56"/>
  <c r="O61" i="56"/>
  <c r="N61" i="56"/>
  <c r="J61" i="56"/>
  <c r="M61" i="56"/>
  <c r="H61" i="56"/>
  <c r="G61" i="56"/>
  <c r="R61" i="56" s="1"/>
  <c r="O60" i="56"/>
  <c r="N60" i="56"/>
  <c r="J60" i="56"/>
  <c r="M60" i="56"/>
  <c r="H60" i="56"/>
  <c r="G60" i="56"/>
  <c r="O59" i="56"/>
  <c r="N59" i="56"/>
  <c r="J59" i="56"/>
  <c r="M59" i="56"/>
  <c r="H59" i="56"/>
  <c r="G59" i="56"/>
  <c r="R59" i="56" s="1"/>
  <c r="O58" i="56"/>
  <c r="N58" i="56"/>
  <c r="J58" i="56"/>
  <c r="M58" i="56"/>
  <c r="H58" i="56"/>
  <c r="G58" i="56"/>
  <c r="O57" i="56"/>
  <c r="N57" i="56"/>
  <c r="J57" i="56"/>
  <c r="M57" i="56"/>
  <c r="H57" i="56"/>
  <c r="G57" i="56"/>
  <c r="R57" i="56" s="1"/>
  <c r="O56" i="56"/>
  <c r="N56" i="56"/>
  <c r="J56" i="56"/>
  <c r="M56" i="56"/>
  <c r="H56" i="56"/>
  <c r="G56" i="56"/>
  <c r="R56" i="56" s="1"/>
  <c r="O55" i="56"/>
  <c r="N55" i="56"/>
  <c r="J55" i="56"/>
  <c r="M55" i="56"/>
  <c r="H55" i="56"/>
  <c r="G55" i="56"/>
  <c r="R55" i="56" s="1"/>
  <c r="O54" i="56"/>
  <c r="N54" i="56"/>
  <c r="J54" i="56"/>
  <c r="M54" i="56"/>
  <c r="H54" i="56"/>
  <c r="G54" i="56"/>
  <c r="O53" i="56"/>
  <c r="N53" i="56"/>
  <c r="J53" i="56"/>
  <c r="M53" i="56"/>
  <c r="H53" i="56"/>
  <c r="G53" i="56"/>
  <c r="R53" i="56" s="1"/>
  <c r="O52" i="56"/>
  <c r="N52" i="56"/>
  <c r="J52" i="56"/>
  <c r="M52" i="56"/>
  <c r="H52" i="56"/>
  <c r="G52" i="56"/>
  <c r="R52" i="56" s="1"/>
  <c r="O51" i="56"/>
  <c r="N51" i="56"/>
  <c r="J51" i="56"/>
  <c r="M51" i="56"/>
  <c r="H51" i="56"/>
  <c r="G51" i="56"/>
  <c r="R51" i="56" s="1"/>
  <c r="O50" i="56"/>
  <c r="M50" i="56"/>
  <c r="H50" i="56"/>
  <c r="G50" i="56"/>
  <c r="R50" i="56" s="1"/>
  <c r="K16" i="56"/>
  <c r="K16" i="53"/>
  <c r="J77" i="53"/>
  <c r="J78" i="53"/>
  <c r="J79" i="53"/>
  <c r="J80" i="53"/>
  <c r="J81" i="53"/>
  <c r="J82" i="53"/>
  <c r="J83" i="53"/>
  <c r="J84" i="53"/>
  <c r="J85" i="53"/>
  <c r="J86" i="53"/>
  <c r="J87" i="53"/>
  <c r="J88" i="53"/>
  <c r="J89" i="53"/>
  <c r="J90" i="53"/>
  <c r="J91" i="53"/>
  <c r="J92" i="53"/>
  <c r="J93" i="53"/>
  <c r="J94" i="53"/>
  <c r="J95" i="53"/>
  <c r="J96" i="53"/>
  <c r="J97" i="53"/>
  <c r="J98" i="53"/>
  <c r="J99" i="53"/>
  <c r="J100" i="53"/>
  <c r="J101" i="53"/>
  <c r="J102" i="53"/>
  <c r="J103" i="53"/>
  <c r="J104" i="53"/>
  <c r="J105" i="53"/>
  <c r="J106" i="53"/>
  <c r="J107" i="53"/>
  <c r="J108" i="53"/>
  <c r="J109" i="53"/>
  <c r="J110" i="53"/>
  <c r="J111" i="53"/>
  <c r="J112" i="53"/>
  <c r="J113" i="53"/>
  <c r="J114" i="53"/>
  <c r="J115" i="53"/>
  <c r="J116" i="53"/>
  <c r="J117" i="53"/>
  <c r="J118" i="53"/>
  <c r="J119" i="53"/>
  <c r="J120" i="53"/>
  <c r="J121" i="53"/>
  <c r="J122" i="53"/>
  <c r="J123" i="53"/>
  <c r="J124" i="53"/>
  <c r="J125" i="53"/>
  <c r="J126" i="53"/>
  <c r="J127" i="53"/>
  <c r="J128" i="53"/>
  <c r="J129" i="53"/>
  <c r="J130" i="53"/>
  <c r="J131" i="53"/>
  <c r="J132" i="53"/>
  <c r="J133" i="53"/>
  <c r="J134" i="53"/>
  <c r="J135" i="53"/>
  <c r="J136" i="53"/>
  <c r="J137" i="53"/>
  <c r="J138" i="53"/>
  <c r="J139" i="53"/>
  <c r="J140" i="53"/>
  <c r="J141" i="53"/>
  <c r="J142" i="53"/>
  <c r="J143" i="53"/>
  <c r="J144" i="53"/>
  <c r="J145" i="53"/>
  <c r="J146" i="53"/>
  <c r="J147" i="53"/>
  <c r="J148" i="53"/>
  <c r="J149" i="53"/>
  <c r="J150" i="53"/>
  <c r="J151" i="53"/>
  <c r="J152" i="53"/>
  <c r="J153" i="53"/>
  <c r="J154" i="53"/>
  <c r="J155" i="53"/>
  <c r="J156" i="53"/>
  <c r="J157" i="53"/>
  <c r="J158" i="53"/>
  <c r="J159" i="53"/>
  <c r="J160" i="53"/>
  <c r="J161" i="53"/>
  <c r="J162" i="53"/>
  <c r="J163" i="53"/>
  <c r="J164" i="53"/>
  <c r="J165" i="53"/>
  <c r="J166" i="53"/>
  <c r="J167" i="53"/>
  <c r="J168" i="53"/>
  <c r="J169" i="53"/>
  <c r="J170" i="53"/>
  <c r="J171" i="53"/>
  <c r="J172" i="53"/>
  <c r="J173" i="53"/>
  <c r="J174" i="53"/>
  <c r="J175" i="53"/>
  <c r="J176" i="53"/>
  <c r="J177" i="53"/>
  <c r="J178" i="53"/>
  <c r="J179" i="53"/>
  <c r="J180" i="53"/>
  <c r="J181" i="53"/>
  <c r="J182" i="53"/>
  <c r="J183" i="53"/>
  <c r="J184" i="53"/>
  <c r="J185" i="53"/>
  <c r="J186" i="53"/>
  <c r="J187" i="53"/>
  <c r="J188" i="53"/>
  <c r="J189" i="53"/>
  <c r="J190" i="53"/>
  <c r="J191" i="53"/>
  <c r="J192" i="53"/>
  <c r="J193" i="53"/>
  <c r="J194" i="53"/>
  <c r="J195" i="53"/>
  <c r="J196" i="53"/>
  <c r="J197" i="53"/>
  <c r="J198" i="53"/>
  <c r="J199" i="53"/>
  <c r="J200" i="53"/>
  <c r="J201" i="53"/>
  <c r="J202" i="53"/>
  <c r="J203" i="53"/>
  <c r="J204" i="53"/>
  <c r="J205" i="53"/>
  <c r="J206" i="53"/>
  <c r="J207" i="53"/>
  <c r="J208" i="53"/>
  <c r="J209" i="53"/>
  <c r="J210" i="53"/>
  <c r="J211" i="53"/>
  <c r="J212" i="53"/>
  <c r="J213" i="53"/>
  <c r="J214" i="53"/>
  <c r="J215" i="53"/>
  <c r="J216" i="53"/>
  <c r="J217" i="53"/>
  <c r="J218" i="53"/>
  <c r="J219" i="53"/>
  <c r="J220" i="53"/>
  <c r="J221" i="53"/>
  <c r="J222" i="53"/>
  <c r="J223" i="53"/>
  <c r="J224" i="53"/>
  <c r="J225" i="53"/>
  <c r="J226" i="53"/>
  <c r="J227" i="53"/>
  <c r="J228" i="53"/>
  <c r="J229" i="53"/>
  <c r="J230" i="53"/>
  <c r="J231" i="53"/>
  <c r="J232" i="53"/>
  <c r="J233" i="53"/>
  <c r="J234" i="53"/>
  <c r="J235" i="53"/>
  <c r="J236" i="53"/>
  <c r="J237" i="53"/>
  <c r="J238" i="53"/>
  <c r="J239" i="53"/>
  <c r="J240" i="53"/>
  <c r="J241" i="53"/>
  <c r="J242" i="53"/>
  <c r="J243" i="53"/>
  <c r="J244" i="53"/>
  <c r="J245" i="53"/>
  <c r="J246" i="53"/>
  <c r="J247" i="53"/>
  <c r="J248" i="53"/>
  <c r="J249" i="53"/>
  <c r="J250" i="53"/>
  <c r="J251" i="53"/>
  <c r="J252" i="53"/>
  <c r="J253" i="53"/>
  <c r="J254" i="53"/>
  <c r="J255" i="53"/>
  <c r="J256" i="53"/>
  <c r="J257" i="53"/>
  <c r="J258" i="53"/>
  <c r="J259" i="53"/>
  <c r="J260" i="53"/>
  <c r="J261" i="53"/>
  <c r="J262" i="53"/>
  <c r="J263" i="53"/>
  <c r="J264" i="53"/>
  <c r="J265" i="53"/>
  <c r="J266" i="53"/>
  <c r="J267" i="53"/>
  <c r="J268" i="53"/>
  <c r="J269" i="53"/>
  <c r="J270" i="53"/>
  <c r="J271" i="53"/>
  <c r="J272" i="53"/>
  <c r="J273" i="53"/>
  <c r="J274" i="53"/>
  <c r="J275" i="53"/>
  <c r="J276" i="53"/>
  <c r="J277" i="53"/>
  <c r="J278" i="53"/>
  <c r="J279" i="53"/>
  <c r="J280" i="53"/>
  <c r="J281" i="53"/>
  <c r="J282" i="53"/>
  <c r="J283" i="53"/>
  <c r="J284" i="53"/>
  <c r="J285" i="53"/>
  <c r="J286" i="53"/>
  <c r="J287" i="53"/>
  <c r="J288" i="53"/>
  <c r="J289" i="53"/>
  <c r="J290" i="53"/>
  <c r="J291" i="53"/>
  <c r="J292" i="53"/>
  <c r="J293" i="53"/>
  <c r="J294" i="53"/>
  <c r="J295" i="53"/>
  <c r="J296" i="53"/>
  <c r="J297" i="53"/>
  <c r="J298" i="53"/>
  <c r="J299" i="53"/>
  <c r="J300" i="53"/>
  <c r="J301" i="53"/>
  <c r="J302" i="53"/>
  <c r="J303" i="53"/>
  <c r="J304" i="53"/>
  <c r="J305" i="53"/>
  <c r="J306" i="53"/>
  <c r="J307" i="53"/>
  <c r="J308" i="53"/>
  <c r="J309" i="53"/>
  <c r="J310" i="53"/>
  <c r="J311" i="53"/>
  <c r="J312" i="53"/>
  <c r="J313" i="53"/>
  <c r="J314" i="53"/>
  <c r="J315" i="53"/>
  <c r="J316" i="53"/>
  <c r="J317" i="53"/>
  <c r="J318" i="53"/>
  <c r="J319" i="53"/>
  <c r="J320" i="53"/>
  <c r="J321" i="53"/>
  <c r="J322" i="53"/>
  <c r="J323" i="53"/>
  <c r="J324" i="53"/>
  <c r="J325" i="53"/>
  <c r="J326" i="53"/>
  <c r="J327" i="53"/>
  <c r="J328" i="53"/>
  <c r="J329" i="53"/>
  <c r="J330" i="53"/>
  <c r="J331" i="53"/>
  <c r="J332" i="53"/>
  <c r="J333" i="53"/>
  <c r="J334" i="53"/>
  <c r="J335" i="53"/>
  <c r="J336" i="53"/>
  <c r="J337" i="53"/>
  <c r="J338" i="53"/>
  <c r="J339" i="53"/>
  <c r="J340" i="53"/>
  <c r="J341" i="53"/>
  <c r="J342" i="53"/>
  <c r="J343" i="53"/>
  <c r="J344" i="53"/>
  <c r="J345" i="53"/>
  <c r="J346" i="53"/>
  <c r="J347" i="53"/>
  <c r="J348" i="53"/>
  <c r="J349" i="53"/>
  <c r="J350" i="53"/>
  <c r="J351" i="53"/>
  <c r="J352" i="53"/>
  <c r="J353" i="53"/>
  <c r="J354" i="53"/>
  <c r="J355" i="53"/>
  <c r="J356" i="53"/>
  <c r="J357" i="53"/>
  <c r="J358" i="53"/>
  <c r="J359" i="53"/>
  <c r="J360" i="53"/>
  <c r="J361" i="53"/>
  <c r="J362" i="53"/>
  <c r="J363" i="53"/>
  <c r="J364" i="53"/>
  <c r="J365" i="53"/>
  <c r="J366" i="53"/>
  <c r="J367" i="53"/>
  <c r="J368" i="53"/>
  <c r="J369" i="53"/>
  <c r="J370" i="53"/>
  <c r="J371" i="53"/>
  <c r="J372" i="53"/>
  <c r="J373" i="53"/>
  <c r="J374" i="53"/>
  <c r="J375" i="53"/>
  <c r="J376" i="53"/>
  <c r="J377" i="53"/>
  <c r="J378" i="53"/>
  <c r="J379" i="53"/>
  <c r="J380" i="53"/>
  <c r="J381" i="53"/>
  <c r="J382" i="53"/>
  <c r="J383" i="53"/>
  <c r="J384" i="53"/>
  <c r="J385" i="53"/>
  <c r="J386" i="53"/>
  <c r="J387" i="53"/>
  <c r="J388" i="53"/>
  <c r="J389" i="53"/>
  <c r="J390" i="53"/>
  <c r="J391" i="53"/>
  <c r="J392" i="53"/>
  <c r="J393" i="53"/>
  <c r="J394" i="53"/>
  <c r="J395" i="53"/>
  <c r="J396" i="53"/>
  <c r="J397" i="53"/>
  <c r="J398" i="53"/>
  <c r="J399" i="53"/>
  <c r="J400" i="53"/>
  <c r="J401" i="53"/>
  <c r="J402" i="53"/>
  <c r="J403" i="53"/>
  <c r="J404" i="53"/>
  <c r="J405" i="53"/>
  <c r="J406" i="53"/>
  <c r="J407" i="53"/>
  <c r="J408" i="53"/>
  <c r="J409" i="53"/>
  <c r="J410" i="53"/>
  <c r="J411" i="53"/>
  <c r="J412" i="53"/>
  <c r="J413" i="53"/>
  <c r="J414" i="53"/>
  <c r="J415" i="53"/>
  <c r="J416" i="53"/>
  <c r="J417" i="53"/>
  <c r="J418" i="53"/>
  <c r="J419" i="53"/>
  <c r="J420" i="53"/>
  <c r="J421" i="53"/>
  <c r="J422" i="53"/>
  <c r="J423" i="53"/>
  <c r="J424" i="53"/>
  <c r="J425" i="53"/>
  <c r="J426" i="53"/>
  <c r="J427" i="53"/>
  <c r="J428" i="53"/>
  <c r="J429" i="53"/>
  <c r="J430" i="53"/>
  <c r="J431" i="53"/>
  <c r="J432" i="53"/>
  <c r="J433" i="53"/>
  <c r="J434" i="53"/>
  <c r="J435" i="53"/>
  <c r="J436" i="53"/>
  <c r="J437" i="53"/>
  <c r="J438" i="53"/>
  <c r="J439" i="53"/>
  <c r="J440" i="53"/>
  <c r="J441" i="53"/>
  <c r="J442" i="53"/>
  <c r="J443" i="53"/>
  <c r="J444" i="53"/>
  <c r="J445" i="53"/>
  <c r="J446" i="53"/>
  <c r="J447" i="53"/>
  <c r="J448" i="53"/>
  <c r="J449" i="53"/>
  <c r="J450" i="53"/>
  <c r="J451" i="53"/>
  <c r="J452" i="53"/>
  <c r="J453" i="53"/>
  <c r="J454" i="53"/>
  <c r="J455" i="53"/>
  <c r="J456" i="53"/>
  <c r="J457" i="53"/>
  <c r="J458" i="53"/>
  <c r="J459" i="53"/>
  <c r="J460" i="53"/>
  <c r="J461" i="53"/>
  <c r="J462" i="53"/>
  <c r="J463" i="53"/>
  <c r="J464" i="53"/>
  <c r="J465" i="53"/>
  <c r="J466" i="53"/>
  <c r="J467" i="53"/>
  <c r="J468" i="53"/>
  <c r="J469" i="53"/>
  <c r="J470" i="53"/>
  <c r="J471" i="53"/>
  <c r="J472" i="53"/>
  <c r="J473" i="53"/>
  <c r="J474" i="53"/>
  <c r="J475" i="53"/>
  <c r="J476" i="53"/>
  <c r="J477" i="53"/>
  <c r="J478" i="53"/>
  <c r="J479" i="53"/>
  <c r="J480" i="53"/>
  <c r="J481" i="53"/>
  <c r="J482" i="53"/>
  <c r="J483" i="53"/>
  <c r="J484" i="53"/>
  <c r="J485" i="53"/>
  <c r="J486" i="53"/>
  <c r="J487" i="53"/>
  <c r="J488" i="53"/>
  <c r="J489" i="53"/>
  <c r="J490" i="53"/>
  <c r="J491" i="53"/>
  <c r="J492" i="53"/>
  <c r="J493" i="53"/>
  <c r="J494" i="53"/>
  <c r="J495" i="53"/>
  <c r="J496" i="53"/>
  <c r="J497" i="53"/>
  <c r="J498" i="53"/>
  <c r="J499" i="53"/>
  <c r="J500" i="53"/>
  <c r="J501" i="53"/>
  <c r="J502" i="53"/>
  <c r="J503" i="53"/>
  <c r="J504" i="53"/>
  <c r="J505" i="53"/>
  <c r="J506" i="53"/>
  <c r="J507" i="53"/>
  <c r="J508" i="53"/>
  <c r="J509" i="53"/>
  <c r="J510" i="53"/>
  <c r="J511" i="53"/>
  <c r="J512" i="53"/>
  <c r="J513" i="53"/>
  <c r="J514" i="53"/>
  <c r="J515" i="53"/>
  <c r="J516" i="53"/>
  <c r="J517" i="53"/>
  <c r="J518" i="53"/>
  <c r="J519" i="53"/>
  <c r="J520" i="53"/>
  <c r="J521" i="53"/>
  <c r="J522" i="53"/>
  <c r="J523" i="53"/>
  <c r="J524" i="53"/>
  <c r="J525" i="53"/>
  <c r="J526" i="53"/>
  <c r="J527" i="53"/>
  <c r="J528" i="53"/>
  <c r="J529" i="53"/>
  <c r="J530" i="53"/>
  <c r="J531" i="53"/>
  <c r="J532" i="53"/>
  <c r="J533" i="53"/>
  <c r="J534" i="53"/>
  <c r="J535" i="53"/>
  <c r="J536" i="53"/>
  <c r="J537" i="53"/>
  <c r="J538" i="53"/>
  <c r="J539" i="53"/>
  <c r="J540" i="53"/>
  <c r="J541" i="53"/>
  <c r="J542" i="53"/>
  <c r="J543" i="53"/>
  <c r="J544" i="53"/>
  <c r="J545" i="53"/>
  <c r="J546" i="53"/>
  <c r="J547" i="53"/>
  <c r="J548" i="53"/>
  <c r="J549" i="53"/>
  <c r="U466" i="35"/>
  <c r="U639" i="35"/>
  <c r="U640" i="35"/>
  <c r="U641" i="35"/>
  <c r="U642" i="35"/>
  <c r="U643" i="35"/>
  <c r="U644" i="35"/>
  <c r="U645" i="35"/>
  <c r="U646" i="35"/>
  <c r="U647" i="35"/>
  <c r="U648" i="35"/>
  <c r="U649" i="35"/>
  <c r="U650" i="35"/>
  <c r="U651" i="35"/>
  <c r="U652" i="35"/>
  <c r="U653" i="35"/>
  <c r="U654" i="35"/>
  <c r="U655" i="35"/>
  <c r="U656" i="35"/>
  <c r="U657" i="35"/>
  <c r="U658" i="35"/>
  <c r="U659" i="35"/>
  <c r="U660" i="35"/>
  <c r="U661" i="35"/>
  <c r="U662" i="35"/>
  <c r="U663" i="35"/>
  <c r="U664" i="35"/>
  <c r="U665" i="35"/>
  <c r="U666" i="35"/>
  <c r="U667" i="35"/>
  <c r="U668" i="35"/>
  <c r="U669" i="35"/>
  <c r="U670" i="35"/>
  <c r="U671" i="35"/>
  <c r="U672" i="35"/>
  <c r="U673" i="35"/>
  <c r="U674" i="35"/>
  <c r="U675" i="35"/>
  <c r="U676" i="35"/>
  <c r="U677" i="35"/>
  <c r="U678" i="35"/>
  <c r="U679" i="35"/>
  <c r="U680" i="35"/>
  <c r="U681" i="35"/>
  <c r="U682" i="35"/>
  <c r="U683" i="35"/>
  <c r="U684" i="35"/>
  <c r="U685" i="35"/>
  <c r="U686" i="35"/>
  <c r="U687" i="35"/>
  <c r="U688" i="35"/>
  <c r="U689" i="35"/>
  <c r="U690" i="35"/>
  <c r="U691" i="35"/>
  <c r="U692" i="35"/>
  <c r="U693" i="35"/>
  <c r="U694" i="35"/>
  <c r="U695" i="35"/>
  <c r="U696" i="35"/>
  <c r="U697" i="35"/>
  <c r="U698" i="35"/>
  <c r="U699" i="35"/>
  <c r="U700" i="35"/>
  <c r="U701" i="35"/>
  <c r="U702" i="35"/>
  <c r="U703" i="35"/>
  <c r="U704" i="35"/>
  <c r="U705" i="35"/>
  <c r="U706" i="35"/>
  <c r="U707" i="35"/>
  <c r="U708" i="35"/>
  <c r="U709" i="35"/>
  <c r="U710" i="35"/>
  <c r="U711" i="35"/>
  <c r="U712" i="35"/>
  <c r="U713" i="35"/>
  <c r="U714" i="35"/>
  <c r="U715" i="35"/>
  <c r="U716" i="35"/>
  <c r="U717" i="35"/>
  <c r="U718" i="35"/>
  <c r="U719" i="35"/>
  <c r="U720" i="35"/>
  <c r="U721" i="35"/>
  <c r="U722" i="35"/>
  <c r="U723" i="35"/>
  <c r="U724" i="35"/>
  <c r="U725" i="35"/>
  <c r="U726" i="35"/>
  <c r="U727" i="35"/>
  <c r="U728" i="35"/>
  <c r="U729" i="35"/>
  <c r="U730" i="35"/>
  <c r="U731" i="35"/>
  <c r="U732" i="35"/>
  <c r="U733" i="35"/>
  <c r="U734" i="35"/>
  <c r="U735" i="35"/>
  <c r="U736" i="35"/>
  <c r="U737" i="35"/>
  <c r="U738" i="35"/>
  <c r="U739" i="35"/>
  <c r="U740" i="35"/>
  <c r="U741" i="35"/>
  <c r="U742" i="35"/>
  <c r="U743" i="35"/>
  <c r="U744" i="35"/>
  <c r="U745" i="35"/>
  <c r="U746" i="35"/>
  <c r="U747" i="35"/>
  <c r="U748" i="35"/>
  <c r="U749" i="35"/>
  <c r="U750" i="35"/>
  <c r="U751" i="35"/>
  <c r="U752" i="35"/>
  <c r="U753" i="35"/>
  <c r="U754" i="35"/>
  <c r="U755" i="35"/>
  <c r="U756" i="35"/>
  <c r="U757" i="35"/>
  <c r="U758" i="35"/>
  <c r="U759" i="35"/>
  <c r="U760" i="35"/>
  <c r="U761" i="35"/>
  <c r="U762" i="35"/>
  <c r="U763" i="35"/>
  <c r="U764" i="35"/>
  <c r="U765" i="35"/>
  <c r="U766" i="35"/>
  <c r="U767" i="35"/>
  <c r="U768" i="35"/>
  <c r="U769" i="35"/>
  <c r="U770" i="35"/>
  <c r="U771" i="35"/>
  <c r="U772" i="35"/>
  <c r="U773" i="35"/>
  <c r="U774" i="35"/>
  <c r="U775" i="35"/>
  <c r="U776" i="35"/>
  <c r="U777" i="35"/>
  <c r="U778" i="35"/>
  <c r="U779" i="35"/>
  <c r="U780" i="35"/>
  <c r="U781" i="35"/>
  <c r="U782" i="35"/>
  <c r="U783" i="35"/>
  <c r="U784" i="35"/>
  <c r="U785" i="35"/>
  <c r="U786" i="35"/>
  <c r="U787" i="35"/>
  <c r="U788" i="35"/>
  <c r="U789" i="35"/>
  <c r="U790" i="35"/>
  <c r="U791" i="35"/>
  <c r="U792" i="35"/>
  <c r="U793" i="35"/>
  <c r="U794" i="35"/>
  <c r="U795" i="35"/>
  <c r="U796" i="35"/>
  <c r="U797" i="35"/>
  <c r="U798" i="35"/>
  <c r="U799" i="35"/>
  <c r="U800" i="35"/>
  <c r="U801" i="35"/>
  <c r="U802" i="35"/>
  <c r="U803" i="35"/>
  <c r="U804" i="35"/>
  <c r="U805" i="35"/>
  <c r="U806" i="35"/>
  <c r="U807" i="35"/>
  <c r="U808" i="35"/>
  <c r="U809" i="35"/>
  <c r="U810" i="35"/>
  <c r="U811" i="35"/>
  <c r="U812" i="35"/>
  <c r="U813" i="35"/>
  <c r="U814" i="35"/>
  <c r="U815" i="35"/>
  <c r="U816" i="35"/>
  <c r="U817" i="35"/>
  <c r="U818" i="35"/>
  <c r="U819" i="35"/>
  <c r="U820" i="35"/>
  <c r="U821" i="35"/>
  <c r="U822" i="35"/>
  <c r="U823" i="35"/>
  <c r="U824" i="35"/>
  <c r="U825" i="35"/>
  <c r="U826" i="35"/>
  <c r="U827" i="35"/>
  <c r="U828" i="35"/>
  <c r="U829" i="35"/>
  <c r="U830" i="35"/>
  <c r="U831" i="35"/>
  <c r="U832" i="35"/>
  <c r="U833" i="35"/>
  <c r="U834" i="35"/>
  <c r="U835" i="35"/>
  <c r="U836" i="35"/>
  <c r="U837" i="35"/>
  <c r="U838" i="35"/>
  <c r="U839" i="35"/>
  <c r="U840" i="35"/>
  <c r="U841" i="35"/>
  <c r="U842" i="35"/>
  <c r="U843" i="35"/>
  <c r="U844" i="35"/>
  <c r="U845" i="35"/>
  <c r="U846" i="35"/>
  <c r="U847" i="35"/>
  <c r="U848" i="35"/>
  <c r="U849" i="35"/>
  <c r="U850" i="35"/>
  <c r="U851" i="35"/>
  <c r="U852" i="35"/>
  <c r="U853" i="35"/>
  <c r="U854" i="35"/>
  <c r="U855" i="35"/>
  <c r="U856" i="35"/>
  <c r="U857" i="35"/>
  <c r="U858" i="35"/>
  <c r="U859" i="35"/>
  <c r="U860" i="35"/>
  <c r="U861" i="35"/>
  <c r="U862" i="35"/>
  <c r="U863" i="35"/>
  <c r="U864" i="35"/>
  <c r="U865" i="35"/>
  <c r="U866" i="35"/>
  <c r="U867" i="35"/>
  <c r="U868" i="35"/>
  <c r="U869" i="35"/>
  <c r="U870" i="35"/>
  <c r="U871" i="35"/>
  <c r="U872" i="35"/>
  <c r="U873" i="35"/>
  <c r="U874" i="35"/>
  <c r="U875" i="35"/>
  <c r="U876" i="35"/>
  <c r="U877" i="35"/>
  <c r="U878" i="35"/>
  <c r="U879" i="35"/>
  <c r="U880" i="35"/>
  <c r="U881" i="35"/>
  <c r="U882" i="35"/>
  <c r="U883" i="35"/>
  <c r="U884" i="35"/>
  <c r="U885" i="35"/>
  <c r="U886" i="35"/>
  <c r="U887" i="35"/>
  <c r="U888" i="35"/>
  <c r="U889" i="35"/>
  <c r="U890" i="35"/>
  <c r="U891" i="35"/>
  <c r="U892" i="35"/>
  <c r="U893" i="35"/>
  <c r="U894" i="35"/>
  <c r="U895" i="35"/>
  <c r="U896" i="35"/>
  <c r="U897" i="35"/>
  <c r="U898" i="35"/>
  <c r="U899" i="35"/>
  <c r="U900" i="35"/>
  <c r="U901" i="35"/>
  <c r="U902" i="35"/>
  <c r="U903" i="35"/>
  <c r="U904" i="35"/>
  <c r="U905" i="35"/>
  <c r="U906" i="35"/>
  <c r="U907" i="35"/>
  <c r="U908" i="35"/>
  <c r="U909" i="35"/>
  <c r="U910" i="35"/>
  <c r="U911" i="35"/>
  <c r="U912" i="35"/>
  <c r="U913" i="35"/>
  <c r="U914" i="35"/>
  <c r="U915" i="35"/>
  <c r="U916" i="35"/>
  <c r="U917" i="35"/>
  <c r="U918" i="35"/>
  <c r="U919" i="35"/>
  <c r="U920" i="35"/>
  <c r="U921" i="35"/>
  <c r="U922" i="35"/>
  <c r="U923" i="35"/>
  <c r="U924" i="35"/>
  <c r="U925" i="35"/>
  <c r="U926" i="35"/>
  <c r="U927" i="35"/>
  <c r="U928" i="35"/>
  <c r="U929" i="35"/>
  <c r="U930" i="35"/>
  <c r="U931" i="35"/>
  <c r="U932" i="35"/>
  <c r="U933" i="35"/>
  <c r="U934" i="35"/>
  <c r="U935" i="35"/>
  <c r="U936" i="35"/>
  <c r="U937" i="35"/>
  <c r="U938" i="35"/>
  <c r="U939" i="35"/>
  <c r="U940" i="35"/>
  <c r="U941" i="35"/>
  <c r="U942" i="35"/>
  <c r="U943" i="35"/>
  <c r="U944" i="35"/>
  <c r="U945" i="35"/>
  <c r="U946" i="35"/>
  <c r="U947" i="35"/>
  <c r="U948" i="35"/>
  <c r="U949" i="35"/>
  <c r="U950" i="35"/>
  <c r="U951" i="35"/>
  <c r="U952" i="35"/>
  <c r="U953" i="35"/>
  <c r="U954" i="35"/>
  <c r="U955" i="35"/>
  <c r="U956" i="35"/>
  <c r="U957" i="35"/>
  <c r="U958" i="35"/>
  <c r="U959" i="35"/>
  <c r="U960" i="35"/>
  <c r="U961" i="35"/>
  <c r="U962" i="35"/>
  <c r="U963" i="35"/>
  <c r="U964" i="35"/>
  <c r="U965" i="35"/>
  <c r="U966" i="35"/>
  <c r="U967" i="35"/>
  <c r="U968" i="35"/>
  <c r="U969" i="35"/>
  <c r="U970" i="35"/>
  <c r="U971" i="35"/>
  <c r="U972" i="35"/>
  <c r="U973" i="35"/>
  <c r="U974" i="35"/>
  <c r="U975" i="35"/>
  <c r="U976" i="35"/>
  <c r="U977" i="35"/>
  <c r="U978" i="35"/>
  <c r="U979" i="35"/>
  <c r="U980" i="35"/>
  <c r="U981" i="35"/>
  <c r="U982" i="35"/>
  <c r="U983" i="35"/>
  <c r="U984" i="35"/>
  <c r="U985" i="35"/>
  <c r="U986" i="35"/>
  <c r="U987" i="35"/>
  <c r="U988" i="35"/>
  <c r="U989" i="35"/>
  <c r="U990" i="35"/>
  <c r="U991" i="35"/>
  <c r="U992" i="35"/>
  <c r="U993" i="35"/>
  <c r="U994" i="35"/>
  <c r="U995" i="35"/>
  <c r="U996" i="35"/>
  <c r="U997" i="35"/>
  <c r="U998" i="35"/>
  <c r="U999" i="35"/>
  <c r="U1000" i="35"/>
  <c r="U1001" i="35"/>
  <c r="U1002" i="35"/>
  <c r="U1003" i="35"/>
  <c r="U1004" i="35"/>
  <c r="U1005" i="35"/>
  <c r="U1006" i="35"/>
  <c r="U1007" i="35"/>
  <c r="U1008" i="35"/>
  <c r="U1009" i="35"/>
  <c r="U1010" i="35"/>
  <c r="U1011" i="35"/>
  <c r="U1012" i="35"/>
  <c r="U1013" i="35"/>
  <c r="U1014" i="35"/>
  <c r="U1015" i="35"/>
  <c r="U1016" i="35"/>
  <c r="U1017" i="35"/>
  <c r="U1018" i="35"/>
  <c r="U1019" i="35"/>
  <c r="U1020" i="35"/>
  <c r="U1021" i="35"/>
  <c r="U1022" i="35"/>
  <c r="U1023" i="35"/>
  <c r="U1024" i="35"/>
  <c r="U1025" i="35"/>
  <c r="U1026" i="35"/>
  <c r="U1027" i="35"/>
  <c r="U1028" i="35"/>
  <c r="U1029" i="35"/>
  <c r="U1030" i="35"/>
  <c r="U1031" i="35"/>
  <c r="U1032" i="35"/>
  <c r="U1033" i="35"/>
  <c r="U1034" i="35"/>
  <c r="U1035" i="35"/>
  <c r="U1036" i="35"/>
  <c r="U1037" i="35"/>
  <c r="U1038" i="35"/>
  <c r="U1039" i="35"/>
  <c r="U1040" i="35"/>
  <c r="U1041" i="35"/>
  <c r="U1042" i="35"/>
  <c r="U1043" i="35"/>
  <c r="U1044" i="35"/>
  <c r="U1045" i="35"/>
  <c r="U1046" i="35"/>
  <c r="U1047" i="35"/>
  <c r="U1048" i="35"/>
  <c r="U1049" i="35"/>
  <c r="U1050" i="35"/>
  <c r="U1051" i="35"/>
  <c r="U1052" i="35"/>
  <c r="U1053" i="35"/>
  <c r="U1054" i="35"/>
  <c r="U1055" i="35"/>
  <c r="U1056" i="35"/>
  <c r="U1057" i="35"/>
  <c r="U1058" i="35"/>
  <c r="U1059" i="35"/>
  <c r="U1060" i="35"/>
  <c r="U1061" i="35"/>
  <c r="U1062" i="35"/>
  <c r="U1063" i="35"/>
  <c r="U1064" i="35"/>
  <c r="U1065" i="35"/>
  <c r="U1066" i="35"/>
  <c r="U1067" i="35"/>
  <c r="M50" i="53"/>
  <c r="U91" i="53"/>
  <c r="U93" i="53"/>
  <c r="U94" i="53"/>
  <c r="U95" i="53"/>
  <c r="U96" i="53"/>
  <c r="U97" i="53"/>
  <c r="U98" i="53"/>
  <c r="U99" i="53"/>
  <c r="U100" i="53"/>
  <c r="U101" i="53"/>
  <c r="U102" i="53"/>
  <c r="U103" i="53"/>
  <c r="U104" i="53"/>
  <c r="U105" i="53"/>
  <c r="U106" i="53"/>
  <c r="U107" i="53"/>
  <c r="U108" i="53"/>
  <c r="U109" i="53"/>
  <c r="U110" i="53"/>
  <c r="U111" i="53"/>
  <c r="U112" i="53"/>
  <c r="U113" i="53"/>
  <c r="U114" i="53"/>
  <c r="U115" i="53"/>
  <c r="U116" i="53"/>
  <c r="U117" i="53"/>
  <c r="U118" i="53"/>
  <c r="U119" i="53"/>
  <c r="U120" i="53"/>
  <c r="U121" i="53"/>
  <c r="U122" i="53"/>
  <c r="U123" i="53"/>
  <c r="U124" i="53"/>
  <c r="U125" i="53"/>
  <c r="U126" i="53"/>
  <c r="U127" i="53"/>
  <c r="U128" i="53"/>
  <c r="U129" i="53"/>
  <c r="U130" i="53"/>
  <c r="U131" i="53"/>
  <c r="U132" i="53"/>
  <c r="U133" i="53"/>
  <c r="U134" i="53"/>
  <c r="U135" i="53"/>
  <c r="U136" i="53"/>
  <c r="U137" i="53"/>
  <c r="U138" i="53"/>
  <c r="U139" i="53"/>
  <c r="U140" i="53"/>
  <c r="U141" i="53"/>
  <c r="U142" i="53"/>
  <c r="U143" i="53"/>
  <c r="U144" i="53"/>
  <c r="U145" i="53"/>
  <c r="U146" i="53"/>
  <c r="U147" i="53"/>
  <c r="U148" i="53"/>
  <c r="U149" i="53"/>
  <c r="U150" i="53"/>
  <c r="U151" i="53"/>
  <c r="U152" i="53"/>
  <c r="U153" i="53"/>
  <c r="U154" i="53"/>
  <c r="U155" i="53"/>
  <c r="U156" i="53"/>
  <c r="U157" i="53"/>
  <c r="U158" i="53"/>
  <c r="U159" i="53"/>
  <c r="U160" i="53"/>
  <c r="U161" i="53"/>
  <c r="U162" i="53"/>
  <c r="U163" i="53"/>
  <c r="U164" i="53"/>
  <c r="U165" i="53"/>
  <c r="U166" i="53"/>
  <c r="U167" i="53"/>
  <c r="U168" i="53"/>
  <c r="U169" i="53"/>
  <c r="U170" i="53"/>
  <c r="U171" i="53"/>
  <c r="U172" i="53"/>
  <c r="U173" i="53"/>
  <c r="U174" i="53"/>
  <c r="U175" i="53"/>
  <c r="U176" i="53"/>
  <c r="U177" i="53"/>
  <c r="U178" i="53"/>
  <c r="U179" i="53"/>
  <c r="U180" i="53"/>
  <c r="U181" i="53"/>
  <c r="U182" i="53"/>
  <c r="U183" i="53"/>
  <c r="U184" i="53"/>
  <c r="U185" i="53"/>
  <c r="U186" i="53"/>
  <c r="U187" i="53"/>
  <c r="U188" i="53"/>
  <c r="U189" i="53"/>
  <c r="U190" i="53"/>
  <c r="U191" i="53"/>
  <c r="U192" i="53"/>
  <c r="U193" i="53"/>
  <c r="U194" i="53"/>
  <c r="U195" i="53"/>
  <c r="U196" i="53"/>
  <c r="U197" i="53"/>
  <c r="U198" i="53"/>
  <c r="U199" i="53"/>
  <c r="U200" i="53"/>
  <c r="U201" i="53"/>
  <c r="U202" i="53"/>
  <c r="U203" i="53"/>
  <c r="U204" i="53"/>
  <c r="U205" i="53"/>
  <c r="U206" i="53"/>
  <c r="U207" i="53"/>
  <c r="U208" i="53"/>
  <c r="U209" i="53"/>
  <c r="U210" i="53"/>
  <c r="U211" i="53"/>
  <c r="U212" i="53"/>
  <c r="U213" i="53"/>
  <c r="U214" i="53"/>
  <c r="U215" i="53"/>
  <c r="U216" i="53"/>
  <c r="U217" i="53"/>
  <c r="U218" i="53"/>
  <c r="U219" i="53"/>
  <c r="U220" i="53"/>
  <c r="U221" i="53"/>
  <c r="U222" i="53"/>
  <c r="U223" i="53"/>
  <c r="U224" i="53"/>
  <c r="U225" i="53"/>
  <c r="U226" i="53"/>
  <c r="U227" i="53"/>
  <c r="U228" i="53"/>
  <c r="U229" i="53"/>
  <c r="U230" i="53"/>
  <c r="U231" i="53"/>
  <c r="U232" i="53"/>
  <c r="U233" i="53"/>
  <c r="U234" i="53"/>
  <c r="U235" i="53"/>
  <c r="U236" i="53"/>
  <c r="U237" i="53"/>
  <c r="U238" i="53"/>
  <c r="U239" i="53"/>
  <c r="U240" i="53"/>
  <c r="U241" i="53"/>
  <c r="U242" i="53"/>
  <c r="U243" i="53"/>
  <c r="U244" i="53"/>
  <c r="U245" i="53"/>
  <c r="U246" i="53"/>
  <c r="U247" i="53"/>
  <c r="U248" i="53"/>
  <c r="U249" i="53"/>
  <c r="U250" i="53"/>
  <c r="U251" i="53"/>
  <c r="U252" i="53"/>
  <c r="U253" i="53"/>
  <c r="U254" i="53"/>
  <c r="U255" i="53"/>
  <c r="U256" i="53"/>
  <c r="U257" i="53"/>
  <c r="U258" i="53"/>
  <c r="U259" i="53"/>
  <c r="U260" i="53"/>
  <c r="U261" i="53"/>
  <c r="U262" i="53"/>
  <c r="U263" i="53"/>
  <c r="U264" i="53"/>
  <c r="U265" i="53"/>
  <c r="U266" i="53"/>
  <c r="U267" i="53"/>
  <c r="U268" i="53"/>
  <c r="U269" i="53"/>
  <c r="U270" i="53"/>
  <c r="U271" i="53"/>
  <c r="U272" i="53"/>
  <c r="U273" i="53"/>
  <c r="U274" i="53"/>
  <c r="U275" i="53"/>
  <c r="U276" i="53"/>
  <c r="U277" i="53"/>
  <c r="U278" i="53"/>
  <c r="U279" i="53"/>
  <c r="U280" i="53"/>
  <c r="U281" i="53"/>
  <c r="U282" i="53"/>
  <c r="U283" i="53"/>
  <c r="U284" i="53"/>
  <c r="U285" i="53"/>
  <c r="U286" i="53"/>
  <c r="U287" i="53"/>
  <c r="U288" i="53"/>
  <c r="U289" i="53"/>
  <c r="U290" i="53"/>
  <c r="U291" i="53"/>
  <c r="U292" i="53"/>
  <c r="U293" i="53"/>
  <c r="U294" i="53"/>
  <c r="U295" i="53"/>
  <c r="U296" i="53"/>
  <c r="U297" i="53"/>
  <c r="U298" i="53"/>
  <c r="U299" i="53"/>
  <c r="U300" i="53"/>
  <c r="U301" i="53"/>
  <c r="U302" i="53"/>
  <c r="U303" i="53"/>
  <c r="U304" i="53"/>
  <c r="U305" i="53"/>
  <c r="U306" i="53"/>
  <c r="U307" i="53"/>
  <c r="U308" i="53"/>
  <c r="U309" i="53"/>
  <c r="U310" i="53"/>
  <c r="U311" i="53"/>
  <c r="U312" i="53"/>
  <c r="U313" i="53"/>
  <c r="U314" i="53"/>
  <c r="U315" i="53"/>
  <c r="U316" i="53"/>
  <c r="U317" i="53"/>
  <c r="U318" i="53"/>
  <c r="U319" i="53"/>
  <c r="U320" i="53"/>
  <c r="U321" i="53"/>
  <c r="U322" i="53"/>
  <c r="U323" i="53"/>
  <c r="U324" i="53"/>
  <c r="U325" i="53"/>
  <c r="U326" i="53"/>
  <c r="U327" i="53"/>
  <c r="U328" i="53"/>
  <c r="U329" i="53"/>
  <c r="U330" i="53"/>
  <c r="U331" i="53"/>
  <c r="U332" i="53"/>
  <c r="U333" i="53"/>
  <c r="U334" i="53"/>
  <c r="U335" i="53"/>
  <c r="U336" i="53"/>
  <c r="U337" i="53"/>
  <c r="U338" i="53"/>
  <c r="U339" i="53"/>
  <c r="U340" i="53"/>
  <c r="U341" i="53"/>
  <c r="U342" i="53"/>
  <c r="U343" i="53"/>
  <c r="U344" i="53"/>
  <c r="U345" i="53"/>
  <c r="U346" i="53"/>
  <c r="U347" i="53"/>
  <c r="U348" i="53"/>
  <c r="U349" i="53"/>
  <c r="U350" i="53"/>
  <c r="U351" i="53"/>
  <c r="U352" i="53"/>
  <c r="U353" i="53"/>
  <c r="U354" i="53"/>
  <c r="U355" i="53"/>
  <c r="U356" i="53"/>
  <c r="U357" i="53"/>
  <c r="U358" i="53"/>
  <c r="U359" i="53"/>
  <c r="U360" i="53"/>
  <c r="U361" i="53"/>
  <c r="U362" i="53"/>
  <c r="U363" i="53"/>
  <c r="U364" i="53"/>
  <c r="U365" i="53"/>
  <c r="U366" i="53"/>
  <c r="U367" i="53"/>
  <c r="U368" i="53"/>
  <c r="U369" i="53"/>
  <c r="U370" i="53"/>
  <c r="U371" i="53"/>
  <c r="U372" i="53"/>
  <c r="U373" i="53"/>
  <c r="U374" i="53"/>
  <c r="U375" i="53"/>
  <c r="U376" i="53"/>
  <c r="U377" i="53"/>
  <c r="U378" i="53"/>
  <c r="U379" i="53"/>
  <c r="U380" i="53"/>
  <c r="U381" i="53"/>
  <c r="U382" i="53"/>
  <c r="U383" i="53"/>
  <c r="U384" i="53"/>
  <c r="U385" i="53"/>
  <c r="U386" i="53"/>
  <c r="U387" i="53"/>
  <c r="U388" i="53"/>
  <c r="U389" i="53"/>
  <c r="U390" i="53"/>
  <c r="U391" i="53"/>
  <c r="U392" i="53"/>
  <c r="U393" i="53"/>
  <c r="U394" i="53"/>
  <c r="U395" i="53"/>
  <c r="U396" i="53"/>
  <c r="U397" i="53"/>
  <c r="U398" i="53"/>
  <c r="U399" i="53"/>
  <c r="U400" i="53"/>
  <c r="U401" i="53"/>
  <c r="U402" i="53"/>
  <c r="U403" i="53"/>
  <c r="U404" i="53"/>
  <c r="U405" i="53"/>
  <c r="U406" i="53"/>
  <c r="U407" i="53"/>
  <c r="U408" i="53"/>
  <c r="U409" i="53"/>
  <c r="U410" i="53"/>
  <c r="U411" i="53"/>
  <c r="U412" i="53"/>
  <c r="U413" i="53"/>
  <c r="U414" i="53"/>
  <c r="U415" i="53"/>
  <c r="U416" i="53"/>
  <c r="U417" i="53"/>
  <c r="U418" i="53"/>
  <c r="U419" i="53"/>
  <c r="U420" i="53"/>
  <c r="U421" i="53"/>
  <c r="U422" i="53"/>
  <c r="U423" i="53"/>
  <c r="U424" i="53"/>
  <c r="U425" i="53"/>
  <c r="U426" i="53"/>
  <c r="U427" i="53"/>
  <c r="U428" i="53"/>
  <c r="U429" i="53"/>
  <c r="U430" i="53"/>
  <c r="U431" i="53"/>
  <c r="U432" i="53"/>
  <c r="U433" i="53"/>
  <c r="U434" i="53"/>
  <c r="U435" i="53"/>
  <c r="U436" i="53"/>
  <c r="U437" i="53"/>
  <c r="U438" i="53"/>
  <c r="U439" i="53"/>
  <c r="U440" i="53"/>
  <c r="U441" i="53"/>
  <c r="U442" i="53"/>
  <c r="U443" i="53"/>
  <c r="U444" i="53"/>
  <c r="U445" i="53"/>
  <c r="U446" i="53"/>
  <c r="U447" i="53"/>
  <c r="U448" i="53"/>
  <c r="U449" i="53"/>
  <c r="U450" i="53"/>
  <c r="U451" i="53"/>
  <c r="U452" i="53"/>
  <c r="U453" i="53"/>
  <c r="U454" i="53"/>
  <c r="U455" i="53"/>
  <c r="U456" i="53"/>
  <c r="U457" i="53"/>
  <c r="U458" i="53"/>
  <c r="U459" i="53"/>
  <c r="U460" i="53"/>
  <c r="U461" i="53"/>
  <c r="U462" i="53"/>
  <c r="U463" i="53"/>
  <c r="U464" i="53"/>
  <c r="U465" i="53"/>
  <c r="U466" i="53"/>
  <c r="U467" i="53"/>
  <c r="U468" i="53"/>
  <c r="U469" i="53"/>
  <c r="U470" i="53"/>
  <c r="U471" i="53"/>
  <c r="U472" i="53"/>
  <c r="U473" i="53"/>
  <c r="U474" i="53"/>
  <c r="U475" i="53"/>
  <c r="U476" i="53"/>
  <c r="U477" i="53"/>
  <c r="U478" i="53"/>
  <c r="U479" i="53"/>
  <c r="U480" i="53"/>
  <c r="U481" i="53"/>
  <c r="U482" i="53"/>
  <c r="U483" i="53"/>
  <c r="U484" i="53"/>
  <c r="U485" i="53"/>
  <c r="U486" i="53"/>
  <c r="U487" i="53"/>
  <c r="U488" i="53"/>
  <c r="U489" i="53"/>
  <c r="U490" i="53"/>
  <c r="U491" i="53"/>
  <c r="U492" i="53"/>
  <c r="U493" i="53"/>
  <c r="U494" i="53"/>
  <c r="U495" i="53"/>
  <c r="U496" i="53"/>
  <c r="U497" i="53"/>
  <c r="U498" i="53"/>
  <c r="U499" i="53"/>
  <c r="U500" i="53"/>
  <c r="U501" i="53"/>
  <c r="U502" i="53"/>
  <c r="U503" i="53"/>
  <c r="U504" i="53"/>
  <c r="U505" i="53"/>
  <c r="U506" i="53"/>
  <c r="U507" i="53"/>
  <c r="U508" i="53"/>
  <c r="U509" i="53"/>
  <c r="U510" i="53"/>
  <c r="U511" i="53"/>
  <c r="U512" i="53"/>
  <c r="U513" i="53"/>
  <c r="U514" i="53"/>
  <c r="U515" i="53"/>
  <c r="U516" i="53"/>
  <c r="U517" i="53"/>
  <c r="U518" i="53"/>
  <c r="U519" i="53"/>
  <c r="U520" i="53"/>
  <c r="U521" i="53"/>
  <c r="U522" i="53"/>
  <c r="U523" i="53"/>
  <c r="U524" i="53"/>
  <c r="U525" i="53"/>
  <c r="U526" i="53"/>
  <c r="U527" i="53"/>
  <c r="U528" i="53"/>
  <c r="U529" i="53"/>
  <c r="U530" i="53"/>
  <c r="U531" i="53"/>
  <c r="U532" i="53"/>
  <c r="U533" i="53"/>
  <c r="U534" i="53"/>
  <c r="U535" i="53"/>
  <c r="U536" i="53"/>
  <c r="U537" i="53"/>
  <c r="U538" i="53"/>
  <c r="U539" i="53"/>
  <c r="U540" i="53"/>
  <c r="U541" i="53"/>
  <c r="U542" i="53"/>
  <c r="U543" i="53"/>
  <c r="U544" i="53"/>
  <c r="U545" i="53"/>
  <c r="U546" i="53"/>
  <c r="U547" i="53"/>
  <c r="U548" i="53"/>
  <c r="U549" i="53"/>
  <c r="W91" i="53"/>
  <c r="W93" i="53"/>
  <c r="W94" i="53"/>
  <c r="W95" i="53"/>
  <c r="W96" i="53"/>
  <c r="W97" i="53"/>
  <c r="W98" i="53"/>
  <c r="W99" i="53"/>
  <c r="W100" i="53"/>
  <c r="W101" i="53"/>
  <c r="W102" i="53"/>
  <c r="W103" i="53"/>
  <c r="W104" i="53"/>
  <c r="W105" i="53"/>
  <c r="W106" i="53"/>
  <c r="W107" i="53"/>
  <c r="W108" i="53"/>
  <c r="W109" i="53"/>
  <c r="W110" i="53"/>
  <c r="W111" i="53"/>
  <c r="W112" i="53"/>
  <c r="W113" i="53"/>
  <c r="W114" i="53"/>
  <c r="W115" i="53"/>
  <c r="W116" i="53"/>
  <c r="W117" i="53"/>
  <c r="W118" i="53"/>
  <c r="W119" i="53"/>
  <c r="W120" i="53"/>
  <c r="W121" i="53"/>
  <c r="W122" i="53"/>
  <c r="W123" i="53"/>
  <c r="W124" i="53"/>
  <c r="W125" i="53"/>
  <c r="W126" i="53"/>
  <c r="W127" i="53"/>
  <c r="W128" i="53"/>
  <c r="W129" i="53"/>
  <c r="W130" i="53"/>
  <c r="W131" i="53"/>
  <c r="W132" i="53"/>
  <c r="W133" i="53"/>
  <c r="W134" i="53"/>
  <c r="W135" i="53"/>
  <c r="W136" i="53"/>
  <c r="W137" i="53"/>
  <c r="W138" i="53"/>
  <c r="W139" i="53"/>
  <c r="W140" i="53"/>
  <c r="W141" i="53"/>
  <c r="W142" i="53"/>
  <c r="W143" i="53"/>
  <c r="W144" i="53"/>
  <c r="W145" i="53"/>
  <c r="W146" i="53"/>
  <c r="W147" i="53"/>
  <c r="W148" i="53"/>
  <c r="W149" i="53"/>
  <c r="W150" i="53"/>
  <c r="W151" i="53"/>
  <c r="W152" i="53"/>
  <c r="W153" i="53"/>
  <c r="W154" i="53"/>
  <c r="W155" i="53"/>
  <c r="W156" i="53"/>
  <c r="W157" i="53"/>
  <c r="W158" i="53"/>
  <c r="W159" i="53"/>
  <c r="W160" i="53"/>
  <c r="W161" i="53"/>
  <c r="W162" i="53"/>
  <c r="W163" i="53"/>
  <c r="W164" i="53"/>
  <c r="W165" i="53"/>
  <c r="W166" i="53"/>
  <c r="W167" i="53"/>
  <c r="W168" i="53"/>
  <c r="W169" i="53"/>
  <c r="W170" i="53"/>
  <c r="W171" i="53"/>
  <c r="W172" i="53"/>
  <c r="W173" i="53"/>
  <c r="W174" i="53"/>
  <c r="W175" i="53"/>
  <c r="W176" i="53"/>
  <c r="W177" i="53"/>
  <c r="W178" i="53"/>
  <c r="W179" i="53"/>
  <c r="W180" i="53"/>
  <c r="W181" i="53"/>
  <c r="W182" i="53"/>
  <c r="W183" i="53"/>
  <c r="W184" i="53"/>
  <c r="W185" i="53"/>
  <c r="W186" i="53"/>
  <c r="W187" i="53"/>
  <c r="W188" i="53"/>
  <c r="W189" i="53"/>
  <c r="W190" i="53"/>
  <c r="W191" i="53"/>
  <c r="W192" i="53"/>
  <c r="W193" i="53"/>
  <c r="W194" i="53"/>
  <c r="W195" i="53"/>
  <c r="W196" i="53"/>
  <c r="W197" i="53"/>
  <c r="W198" i="53"/>
  <c r="W199" i="53"/>
  <c r="W200" i="53"/>
  <c r="W201" i="53"/>
  <c r="W202" i="53"/>
  <c r="W203" i="53"/>
  <c r="W204" i="53"/>
  <c r="W205" i="53"/>
  <c r="W206" i="53"/>
  <c r="W207" i="53"/>
  <c r="W208" i="53"/>
  <c r="W209" i="53"/>
  <c r="W210" i="53"/>
  <c r="W211" i="53"/>
  <c r="W212" i="53"/>
  <c r="W213" i="53"/>
  <c r="W214" i="53"/>
  <c r="W215" i="53"/>
  <c r="W216" i="53"/>
  <c r="W217" i="53"/>
  <c r="W218" i="53"/>
  <c r="W219" i="53"/>
  <c r="W220" i="53"/>
  <c r="W221" i="53"/>
  <c r="W222" i="53"/>
  <c r="W223" i="53"/>
  <c r="W224" i="53"/>
  <c r="W225" i="53"/>
  <c r="W226" i="53"/>
  <c r="W227" i="53"/>
  <c r="W228" i="53"/>
  <c r="W229" i="53"/>
  <c r="W230" i="53"/>
  <c r="W231" i="53"/>
  <c r="W232" i="53"/>
  <c r="W233" i="53"/>
  <c r="W234" i="53"/>
  <c r="W235" i="53"/>
  <c r="W236" i="53"/>
  <c r="W237" i="53"/>
  <c r="W238" i="53"/>
  <c r="W239" i="53"/>
  <c r="W240" i="53"/>
  <c r="W241" i="53"/>
  <c r="W242" i="53"/>
  <c r="W243" i="53"/>
  <c r="W244" i="53"/>
  <c r="W245" i="53"/>
  <c r="W246" i="53"/>
  <c r="W247" i="53"/>
  <c r="W248" i="53"/>
  <c r="W249" i="53"/>
  <c r="W250" i="53"/>
  <c r="W251" i="53"/>
  <c r="W252" i="53"/>
  <c r="W253" i="53"/>
  <c r="W254" i="53"/>
  <c r="W255" i="53"/>
  <c r="W256" i="53"/>
  <c r="W257" i="53"/>
  <c r="W258" i="53"/>
  <c r="W259" i="53"/>
  <c r="W260" i="53"/>
  <c r="W261" i="53"/>
  <c r="W262" i="53"/>
  <c r="W263" i="53"/>
  <c r="W264" i="53"/>
  <c r="W265" i="53"/>
  <c r="W266" i="53"/>
  <c r="W267" i="53"/>
  <c r="W268" i="53"/>
  <c r="W269" i="53"/>
  <c r="W270" i="53"/>
  <c r="W271" i="53"/>
  <c r="W272" i="53"/>
  <c r="W273" i="53"/>
  <c r="W274" i="53"/>
  <c r="W275" i="53"/>
  <c r="W276" i="53"/>
  <c r="W277" i="53"/>
  <c r="W278" i="53"/>
  <c r="W279" i="53"/>
  <c r="W280" i="53"/>
  <c r="W281" i="53"/>
  <c r="W282" i="53"/>
  <c r="W283" i="53"/>
  <c r="W284" i="53"/>
  <c r="W285" i="53"/>
  <c r="W286" i="53"/>
  <c r="W287" i="53"/>
  <c r="W288" i="53"/>
  <c r="W289" i="53"/>
  <c r="W290" i="53"/>
  <c r="W291" i="53"/>
  <c r="W292" i="53"/>
  <c r="W293" i="53"/>
  <c r="W294" i="53"/>
  <c r="W295" i="53"/>
  <c r="W296" i="53"/>
  <c r="W297" i="53"/>
  <c r="W298" i="53"/>
  <c r="W299" i="53"/>
  <c r="W300" i="53"/>
  <c r="W301" i="53"/>
  <c r="W302" i="53"/>
  <c r="W303" i="53"/>
  <c r="W304" i="53"/>
  <c r="W305" i="53"/>
  <c r="W306" i="53"/>
  <c r="W307" i="53"/>
  <c r="W308" i="53"/>
  <c r="W309" i="53"/>
  <c r="W310" i="53"/>
  <c r="W311" i="53"/>
  <c r="W312" i="53"/>
  <c r="W313" i="53"/>
  <c r="W314" i="53"/>
  <c r="W315" i="53"/>
  <c r="W316" i="53"/>
  <c r="W317" i="53"/>
  <c r="W318" i="53"/>
  <c r="W319" i="53"/>
  <c r="W320" i="53"/>
  <c r="W321" i="53"/>
  <c r="W322" i="53"/>
  <c r="W323" i="53"/>
  <c r="W324" i="53"/>
  <c r="W325" i="53"/>
  <c r="W326" i="53"/>
  <c r="W327" i="53"/>
  <c r="W328" i="53"/>
  <c r="W329" i="53"/>
  <c r="W330" i="53"/>
  <c r="W331" i="53"/>
  <c r="W332" i="53"/>
  <c r="W333" i="53"/>
  <c r="W334" i="53"/>
  <c r="W335" i="53"/>
  <c r="W336" i="53"/>
  <c r="W337" i="53"/>
  <c r="W338" i="53"/>
  <c r="W339" i="53"/>
  <c r="W340" i="53"/>
  <c r="W341" i="53"/>
  <c r="W342" i="53"/>
  <c r="W343" i="53"/>
  <c r="W344" i="53"/>
  <c r="W345" i="53"/>
  <c r="W346" i="53"/>
  <c r="W347" i="53"/>
  <c r="W348" i="53"/>
  <c r="W349" i="53"/>
  <c r="W350" i="53"/>
  <c r="W351" i="53"/>
  <c r="W352" i="53"/>
  <c r="W353" i="53"/>
  <c r="W354" i="53"/>
  <c r="W355" i="53"/>
  <c r="W356" i="53"/>
  <c r="W357" i="53"/>
  <c r="W358" i="53"/>
  <c r="W359" i="53"/>
  <c r="W360" i="53"/>
  <c r="W361" i="53"/>
  <c r="W362" i="53"/>
  <c r="W363" i="53"/>
  <c r="W364" i="53"/>
  <c r="W365" i="53"/>
  <c r="W366" i="53"/>
  <c r="W367" i="53"/>
  <c r="W368" i="53"/>
  <c r="W369" i="53"/>
  <c r="W370" i="53"/>
  <c r="W371" i="53"/>
  <c r="W372" i="53"/>
  <c r="W373" i="53"/>
  <c r="W374" i="53"/>
  <c r="W375" i="53"/>
  <c r="W376" i="53"/>
  <c r="W377" i="53"/>
  <c r="W378" i="53"/>
  <c r="W379" i="53"/>
  <c r="W380" i="53"/>
  <c r="W381" i="53"/>
  <c r="W382" i="53"/>
  <c r="W383" i="53"/>
  <c r="W384" i="53"/>
  <c r="W385" i="53"/>
  <c r="W386" i="53"/>
  <c r="W387" i="53"/>
  <c r="W388" i="53"/>
  <c r="W389" i="53"/>
  <c r="W390" i="53"/>
  <c r="W391" i="53"/>
  <c r="W392" i="53"/>
  <c r="W393" i="53"/>
  <c r="W394" i="53"/>
  <c r="W395" i="53"/>
  <c r="W396" i="53"/>
  <c r="W397" i="53"/>
  <c r="W398" i="53"/>
  <c r="W399" i="53"/>
  <c r="W400" i="53"/>
  <c r="W401" i="53"/>
  <c r="W402" i="53"/>
  <c r="W403" i="53"/>
  <c r="W404" i="53"/>
  <c r="W405" i="53"/>
  <c r="W406" i="53"/>
  <c r="W407" i="53"/>
  <c r="W408" i="53"/>
  <c r="W409" i="53"/>
  <c r="W410" i="53"/>
  <c r="W411" i="53"/>
  <c r="W412" i="53"/>
  <c r="W413" i="53"/>
  <c r="W414" i="53"/>
  <c r="W415" i="53"/>
  <c r="W416" i="53"/>
  <c r="W417" i="53"/>
  <c r="W418" i="53"/>
  <c r="W419" i="53"/>
  <c r="W420" i="53"/>
  <c r="W421" i="53"/>
  <c r="W422" i="53"/>
  <c r="W423" i="53"/>
  <c r="W424" i="53"/>
  <c r="W425" i="53"/>
  <c r="W426" i="53"/>
  <c r="W427" i="53"/>
  <c r="W428" i="53"/>
  <c r="W429" i="53"/>
  <c r="W430" i="53"/>
  <c r="W431" i="53"/>
  <c r="W432" i="53"/>
  <c r="W433" i="53"/>
  <c r="W434" i="53"/>
  <c r="W435" i="53"/>
  <c r="W436" i="53"/>
  <c r="W437" i="53"/>
  <c r="W438" i="53"/>
  <c r="W439" i="53"/>
  <c r="W440" i="53"/>
  <c r="W441" i="53"/>
  <c r="W442" i="53"/>
  <c r="W443" i="53"/>
  <c r="W444" i="53"/>
  <c r="W445" i="53"/>
  <c r="W446" i="53"/>
  <c r="W447" i="53"/>
  <c r="W448" i="53"/>
  <c r="W449" i="53"/>
  <c r="W450" i="53"/>
  <c r="W451" i="53"/>
  <c r="W452" i="53"/>
  <c r="W453" i="53"/>
  <c r="W454" i="53"/>
  <c r="W455" i="53"/>
  <c r="W456" i="53"/>
  <c r="W457" i="53"/>
  <c r="W458" i="53"/>
  <c r="W459" i="53"/>
  <c r="W460" i="53"/>
  <c r="W461" i="53"/>
  <c r="W462" i="53"/>
  <c r="W463" i="53"/>
  <c r="W464" i="53"/>
  <c r="W465" i="53"/>
  <c r="W466" i="53"/>
  <c r="W467" i="53"/>
  <c r="W468" i="53"/>
  <c r="W469" i="53"/>
  <c r="W470" i="53"/>
  <c r="W471" i="53"/>
  <c r="W472" i="53"/>
  <c r="W473" i="53"/>
  <c r="W474" i="53"/>
  <c r="W475" i="53"/>
  <c r="W476" i="53"/>
  <c r="W477" i="53"/>
  <c r="W478" i="53"/>
  <c r="W479" i="53"/>
  <c r="W480" i="53"/>
  <c r="W481" i="53"/>
  <c r="W482" i="53"/>
  <c r="W483" i="53"/>
  <c r="W484" i="53"/>
  <c r="W485" i="53"/>
  <c r="W486" i="53"/>
  <c r="W487" i="53"/>
  <c r="W488" i="53"/>
  <c r="W489" i="53"/>
  <c r="W490" i="53"/>
  <c r="W491" i="53"/>
  <c r="W492" i="53"/>
  <c r="W493" i="53"/>
  <c r="W494" i="53"/>
  <c r="W495" i="53"/>
  <c r="W496" i="53"/>
  <c r="W497" i="53"/>
  <c r="W498" i="53"/>
  <c r="W499" i="53"/>
  <c r="W500" i="53"/>
  <c r="W501" i="53"/>
  <c r="W502" i="53"/>
  <c r="W503" i="53"/>
  <c r="W504" i="53"/>
  <c r="W505" i="53"/>
  <c r="W506" i="53"/>
  <c r="W507" i="53"/>
  <c r="W508" i="53"/>
  <c r="W509" i="53"/>
  <c r="W510" i="53"/>
  <c r="W511" i="53"/>
  <c r="W512" i="53"/>
  <c r="W513" i="53"/>
  <c r="W514" i="53"/>
  <c r="W515" i="53"/>
  <c r="W516" i="53"/>
  <c r="W517" i="53"/>
  <c r="W518" i="53"/>
  <c r="W519" i="53"/>
  <c r="W520" i="53"/>
  <c r="W521" i="53"/>
  <c r="W522" i="53"/>
  <c r="W523" i="53"/>
  <c r="W524" i="53"/>
  <c r="W525" i="53"/>
  <c r="W526" i="53"/>
  <c r="W527" i="53"/>
  <c r="W528" i="53"/>
  <c r="W529" i="53"/>
  <c r="W530" i="53"/>
  <c r="W531" i="53"/>
  <c r="W532" i="53"/>
  <c r="W533" i="53"/>
  <c r="W534" i="53"/>
  <c r="W535" i="53"/>
  <c r="W536" i="53"/>
  <c r="W537" i="53"/>
  <c r="W538" i="53"/>
  <c r="W539" i="53"/>
  <c r="W540" i="53"/>
  <c r="W541" i="53"/>
  <c r="W542" i="53"/>
  <c r="W543" i="53"/>
  <c r="W544" i="53"/>
  <c r="W545" i="53"/>
  <c r="W546" i="53"/>
  <c r="W547" i="53"/>
  <c r="W548" i="53"/>
  <c r="W549" i="53"/>
  <c r="T549" i="53"/>
  <c r="Q549" i="53"/>
  <c r="P549" i="53"/>
  <c r="O549" i="53"/>
  <c r="N549" i="53"/>
  <c r="M549" i="53"/>
  <c r="H549" i="53"/>
  <c r="G549" i="53"/>
  <c r="R549" i="53" s="1"/>
  <c r="T548" i="53"/>
  <c r="Q548" i="53"/>
  <c r="P548" i="53"/>
  <c r="O548" i="53"/>
  <c r="N548" i="53"/>
  <c r="M548" i="53"/>
  <c r="H548" i="53"/>
  <c r="G548" i="53"/>
  <c r="R548" i="53" s="1"/>
  <c r="T547" i="53"/>
  <c r="Q547" i="53"/>
  <c r="P547" i="53"/>
  <c r="O547" i="53"/>
  <c r="N547" i="53"/>
  <c r="M547" i="53"/>
  <c r="H547" i="53"/>
  <c r="G547" i="53"/>
  <c r="R547" i="53" s="1"/>
  <c r="T546" i="53"/>
  <c r="Q546" i="53"/>
  <c r="P546" i="53"/>
  <c r="O546" i="53"/>
  <c r="N546" i="53"/>
  <c r="M546" i="53"/>
  <c r="H546" i="53"/>
  <c r="G546" i="53"/>
  <c r="S546" i="53" s="1"/>
  <c r="T545" i="53"/>
  <c r="Q545" i="53"/>
  <c r="P545" i="53"/>
  <c r="O545" i="53"/>
  <c r="N545" i="53"/>
  <c r="M545" i="53"/>
  <c r="H545" i="53"/>
  <c r="G545" i="53"/>
  <c r="R545" i="53" s="1"/>
  <c r="T544" i="53"/>
  <c r="Q544" i="53"/>
  <c r="P544" i="53"/>
  <c r="O544" i="53"/>
  <c r="N544" i="53"/>
  <c r="M544" i="53"/>
  <c r="H544" i="53"/>
  <c r="G544" i="53"/>
  <c r="R544" i="53" s="1"/>
  <c r="T543" i="53"/>
  <c r="Q543" i="53"/>
  <c r="P543" i="53"/>
  <c r="O543" i="53"/>
  <c r="N543" i="53"/>
  <c r="M543" i="53"/>
  <c r="H543" i="53"/>
  <c r="G543" i="53"/>
  <c r="S543" i="53" s="1"/>
  <c r="T542" i="53"/>
  <c r="Q542" i="53"/>
  <c r="P542" i="53"/>
  <c r="O542" i="53"/>
  <c r="N542" i="53"/>
  <c r="M542" i="53"/>
  <c r="H542" i="53"/>
  <c r="G542" i="53"/>
  <c r="T541" i="53"/>
  <c r="Q541" i="53"/>
  <c r="P541" i="53"/>
  <c r="O541" i="53"/>
  <c r="N541" i="53"/>
  <c r="M541" i="53"/>
  <c r="H541" i="53"/>
  <c r="G541" i="53"/>
  <c r="R541" i="53" s="1"/>
  <c r="T540" i="53"/>
  <c r="Q540" i="53"/>
  <c r="P540" i="53"/>
  <c r="O540" i="53"/>
  <c r="N540" i="53"/>
  <c r="M540" i="53"/>
  <c r="H540" i="53"/>
  <c r="G540" i="53"/>
  <c r="R540" i="53" s="1"/>
  <c r="T539" i="53"/>
  <c r="Q539" i="53"/>
  <c r="P539" i="53"/>
  <c r="O539" i="53"/>
  <c r="N539" i="53"/>
  <c r="M539" i="53"/>
  <c r="H539" i="53"/>
  <c r="G539" i="53"/>
  <c r="R539" i="53"/>
  <c r="T538" i="53"/>
  <c r="Q538" i="53"/>
  <c r="P538" i="53"/>
  <c r="O538" i="53"/>
  <c r="N538" i="53"/>
  <c r="M538" i="53"/>
  <c r="H538" i="53"/>
  <c r="G538" i="53"/>
  <c r="T537" i="53"/>
  <c r="Q537" i="53"/>
  <c r="P537" i="53"/>
  <c r="O537" i="53"/>
  <c r="N537" i="53"/>
  <c r="M537" i="53"/>
  <c r="H537" i="53"/>
  <c r="G537" i="53"/>
  <c r="R537" i="53" s="1"/>
  <c r="T536" i="53"/>
  <c r="Q536" i="53"/>
  <c r="P536" i="53"/>
  <c r="O536" i="53"/>
  <c r="N536" i="53"/>
  <c r="M536" i="53"/>
  <c r="H536" i="53"/>
  <c r="G536" i="53"/>
  <c r="T535" i="53"/>
  <c r="Q535" i="53"/>
  <c r="P535" i="53"/>
  <c r="O535" i="53"/>
  <c r="N535" i="53"/>
  <c r="M535" i="53"/>
  <c r="H535" i="53"/>
  <c r="G535" i="53"/>
  <c r="S535" i="53" s="1"/>
  <c r="T534" i="53"/>
  <c r="Q534" i="53"/>
  <c r="P534" i="53"/>
  <c r="O534" i="53"/>
  <c r="N534" i="53"/>
  <c r="M534" i="53"/>
  <c r="H534" i="53"/>
  <c r="G534" i="53"/>
  <c r="T533" i="53"/>
  <c r="Q533" i="53"/>
  <c r="P533" i="53"/>
  <c r="O533" i="53"/>
  <c r="N533" i="53"/>
  <c r="M533" i="53"/>
  <c r="H533" i="53"/>
  <c r="G533" i="53"/>
  <c r="T532" i="53"/>
  <c r="Q532" i="53"/>
  <c r="P532" i="53"/>
  <c r="O532" i="53"/>
  <c r="N532" i="53"/>
  <c r="M532" i="53"/>
  <c r="H532" i="53"/>
  <c r="G532" i="53"/>
  <c r="T531" i="53"/>
  <c r="Q531" i="53"/>
  <c r="P531" i="53"/>
  <c r="O531" i="53"/>
  <c r="N531" i="53"/>
  <c r="M531" i="53"/>
  <c r="H531" i="53"/>
  <c r="G531" i="53"/>
  <c r="R531" i="53" s="1"/>
  <c r="T530" i="53"/>
  <c r="Q530" i="53"/>
  <c r="P530" i="53"/>
  <c r="O530" i="53"/>
  <c r="N530" i="53"/>
  <c r="M530" i="53"/>
  <c r="H530" i="53"/>
  <c r="G530" i="53"/>
  <c r="S530" i="53" s="1"/>
  <c r="T529" i="53"/>
  <c r="Q529" i="53"/>
  <c r="P529" i="53"/>
  <c r="O529" i="53"/>
  <c r="N529" i="53"/>
  <c r="M529" i="53"/>
  <c r="H529" i="53"/>
  <c r="G529" i="53"/>
  <c r="R529" i="53" s="1"/>
  <c r="T528" i="53"/>
  <c r="Q528" i="53"/>
  <c r="P528" i="53"/>
  <c r="O528" i="53"/>
  <c r="N528" i="53"/>
  <c r="M528" i="53"/>
  <c r="H528" i="53"/>
  <c r="G528" i="53"/>
  <c r="S528" i="53" s="1"/>
  <c r="T527" i="53"/>
  <c r="Q527" i="53"/>
  <c r="P527" i="53"/>
  <c r="O527" i="53"/>
  <c r="N527" i="53"/>
  <c r="M527" i="53"/>
  <c r="H527" i="53"/>
  <c r="G527" i="53"/>
  <c r="R527" i="53" s="1"/>
  <c r="T526" i="53"/>
  <c r="Q526" i="53"/>
  <c r="P526" i="53"/>
  <c r="O526" i="53"/>
  <c r="N526" i="53"/>
  <c r="M526" i="53"/>
  <c r="H526" i="53"/>
  <c r="G526" i="53"/>
  <c r="S526" i="53" s="1"/>
  <c r="T525" i="53"/>
  <c r="Q525" i="53"/>
  <c r="P525" i="53"/>
  <c r="O525" i="53"/>
  <c r="N525" i="53"/>
  <c r="M525" i="53"/>
  <c r="H525" i="53"/>
  <c r="G525" i="53"/>
  <c r="R525" i="53" s="1"/>
  <c r="T524" i="53"/>
  <c r="Q524" i="53"/>
  <c r="P524" i="53"/>
  <c r="O524" i="53"/>
  <c r="N524" i="53"/>
  <c r="M524" i="53"/>
  <c r="H524" i="53"/>
  <c r="G524" i="53"/>
  <c r="S524" i="53" s="1"/>
  <c r="T523" i="53"/>
  <c r="Q523" i="53"/>
  <c r="P523" i="53"/>
  <c r="O523" i="53"/>
  <c r="N523" i="53"/>
  <c r="M523" i="53"/>
  <c r="H523" i="53"/>
  <c r="G523" i="53"/>
  <c r="R523" i="53" s="1"/>
  <c r="T522" i="53"/>
  <c r="Q522" i="53"/>
  <c r="P522" i="53"/>
  <c r="O522" i="53"/>
  <c r="N522" i="53"/>
  <c r="M522" i="53"/>
  <c r="H522" i="53"/>
  <c r="G522" i="53"/>
  <c r="S522" i="53" s="1"/>
  <c r="T521" i="53"/>
  <c r="Q521" i="53"/>
  <c r="P521" i="53"/>
  <c r="O521" i="53"/>
  <c r="N521" i="53"/>
  <c r="M521" i="53"/>
  <c r="H521" i="53"/>
  <c r="G521" i="53"/>
  <c r="R521" i="53" s="1"/>
  <c r="T520" i="53"/>
  <c r="Q520" i="53"/>
  <c r="P520" i="53"/>
  <c r="O520" i="53"/>
  <c r="N520" i="53"/>
  <c r="M520" i="53"/>
  <c r="H520" i="53"/>
  <c r="G520" i="53"/>
  <c r="S520" i="53" s="1"/>
  <c r="T519" i="53"/>
  <c r="Q519" i="53"/>
  <c r="P519" i="53"/>
  <c r="O519" i="53"/>
  <c r="N519" i="53"/>
  <c r="M519" i="53"/>
  <c r="H519" i="53"/>
  <c r="G519" i="53"/>
  <c r="T518" i="53"/>
  <c r="Q518" i="53"/>
  <c r="P518" i="53"/>
  <c r="O518" i="53"/>
  <c r="N518" i="53"/>
  <c r="M518" i="53"/>
  <c r="H518" i="53"/>
  <c r="G518" i="53"/>
  <c r="T517" i="53"/>
  <c r="Q517" i="53"/>
  <c r="P517" i="53"/>
  <c r="O517" i="53"/>
  <c r="N517" i="53"/>
  <c r="M517" i="53"/>
  <c r="H517" i="53"/>
  <c r="G517" i="53"/>
  <c r="T516" i="53"/>
  <c r="Q516" i="53"/>
  <c r="P516" i="53"/>
  <c r="O516" i="53"/>
  <c r="N516" i="53"/>
  <c r="M516" i="53"/>
  <c r="H516" i="53"/>
  <c r="G516" i="53"/>
  <c r="T515" i="53"/>
  <c r="Q515" i="53"/>
  <c r="P515" i="53"/>
  <c r="O515" i="53"/>
  <c r="N515" i="53"/>
  <c r="M515" i="53"/>
  <c r="H515" i="53"/>
  <c r="G515" i="53"/>
  <c r="T514" i="53"/>
  <c r="Q514" i="53"/>
  <c r="P514" i="53"/>
  <c r="O514" i="53"/>
  <c r="N514" i="53"/>
  <c r="M514" i="53"/>
  <c r="H514" i="53"/>
  <c r="G514" i="53"/>
  <c r="T513" i="53"/>
  <c r="Q513" i="53"/>
  <c r="P513" i="53"/>
  <c r="O513" i="53"/>
  <c r="N513" i="53"/>
  <c r="M513" i="53"/>
  <c r="H513" i="53"/>
  <c r="G513" i="53"/>
  <c r="T512" i="53"/>
  <c r="Q512" i="53"/>
  <c r="P512" i="53"/>
  <c r="O512" i="53"/>
  <c r="N512" i="53"/>
  <c r="M512" i="53"/>
  <c r="H512" i="53"/>
  <c r="G512" i="53"/>
  <c r="S512" i="53" s="1"/>
  <c r="T511" i="53"/>
  <c r="Q511" i="53"/>
  <c r="P511" i="53"/>
  <c r="O511" i="53"/>
  <c r="N511" i="53"/>
  <c r="M511" i="53"/>
  <c r="H511" i="53"/>
  <c r="G511" i="53"/>
  <c r="R511" i="53" s="1"/>
  <c r="T510" i="53"/>
  <c r="Q510" i="53"/>
  <c r="P510" i="53"/>
  <c r="O510" i="53"/>
  <c r="N510" i="53"/>
  <c r="M510" i="53"/>
  <c r="H510" i="53"/>
  <c r="G510" i="53"/>
  <c r="S510" i="53" s="1"/>
  <c r="T509" i="53"/>
  <c r="Q509" i="53"/>
  <c r="P509" i="53"/>
  <c r="O509" i="53"/>
  <c r="N509" i="53"/>
  <c r="M509" i="53"/>
  <c r="H509" i="53"/>
  <c r="G509" i="53"/>
  <c r="R509" i="53" s="1"/>
  <c r="T508" i="53"/>
  <c r="Q508" i="53"/>
  <c r="P508" i="53"/>
  <c r="O508" i="53"/>
  <c r="N508" i="53"/>
  <c r="M508" i="53"/>
  <c r="H508" i="53"/>
  <c r="G508" i="53"/>
  <c r="S508" i="53" s="1"/>
  <c r="T507" i="53"/>
  <c r="Q507" i="53"/>
  <c r="P507" i="53"/>
  <c r="O507" i="53"/>
  <c r="N507" i="53"/>
  <c r="M507" i="53"/>
  <c r="H507" i="53"/>
  <c r="G507" i="53"/>
  <c r="R507" i="53" s="1"/>
  <c r="T506" i="53"/>
  <c r="Q506" i="53"/>
  <c r="P506" i="53"/>
  <c r="O506" i="53"/>
  <c r="N506" i="53"/>
  <c r="M506" i="53"/>
  <c r="H506" i="53"/>
  <c r="G506" i="53"/>
  <c r="S506" i="53" s="1"/>
  <c r="T505" i="53"/>
  <c r="Q505" i="53"/>
  <c r="P505" i="53"/>
  <c r="O505" i="53"/>
  <c r="N505" i="53"/>
  <c r="M505" i="53"/>
  <c r="H505" i="53"/>
  <c r="G505" i="53"/>
  <c r="R505" i="53" s="1"/>
  <c r="T504" i="53"/>
  <c r="Q504" i="53"/>
  <c r="P504" i="53"/>
  <c r="O504" i="53"/>
  <c r="N504" i="53"/>
  <c r="M504" i="53"/>
  <c r="H504" i="53"/>
  <c r="G504" i="53"/>
  <c r="S504" i="53" s="1"/>
  <c r="T503" i="53"/>
  <c r="Q503" i="53"/>
  <c r="P503" i="53"/>
  <c r="O503" i="53"/>
  <c r="N503" i="53"/>
  <c r="M503" i="53"/>
  <c r="H503" i="53"/>
  <c r="G503" i="53"/>
  <c r="R503" i="53" s="1"/>
  <c r="T502" i="53"/>
  <c r="Q502" i="53"/>
  <c r="P502" i="53"/>
  <c r="O502" i="53"/>
  <c r="N502" i="53"/>
  <c r="M502" i="53"/>
  <c r="H502" i="53"/>
  <c r="G502" i="53"/>
  <c r="S502" i="53" s="1"/>
  <c r="T501" i="53"/>
  <c r="Q501" i="53"/>
  <c r="P501" i="53"/>
  <c r="O501" i="53"/>
  <c r="N501" i="53"/>
  <c r="M501" i="53"/>
  <c r="H501" i="53"/>
  <c r="G501" i="53"/>
  <c r="R501" i="53"/>
  <c r="T500" i="53"/>
  <c r="Q500" i="53"/>
  <c r="P500" i="53"/>
  <c r="O500" i="53"/>
  <c r="N500" i="53"/>
  <c r="M500" i="53"/>
  <c r="H500" i="53"/>
  <c r="G500" i="53"/>
  <c r="S500" i="53" s="1"/>
  <c r="T499" i="53"/>
  <c r="Q499" i="53"/>
  <c r="P499" i="53"/>
  <c r="O499" i="53"/>
  <c r="N499" i="53"/>
  <c r="M499" i="53"/>
  <c r="H499" i="53"/>
  <c r="G499" i="53"/>
  <c r="T498" i="53"/>
  <c r="Q498" i="53"/>
  <c r="P498" i="53"/>
  <c r="O498" i="53"/>
  <c r="N498" i="53"/>
  <c r="M498" i="53"/>
  <c r="H498" i="53"/>
  <c r="G498" i="53"/>
  <c r="T497" i="53"/>
  <c r="Q497" i="53"/>
  <c r="P497" i="53"/>
  <c r="O497" i="53"/>
  <c r="N497" i="53"/>
  <c r="M497" i="53"/>
  <c r="H497" i="53"/>
  <c r="G497" i="53"/>
  <c r="T496" i="53"/>
  <c r="Q496" i="53"/>
  <c r="P496" i="53"/>
  <c r="O496" i="53"/>
  <c r="N496" i="53"/>
  <c r="M496" i="53"/>
  <c r="H496" i="53"/>
  <c r="G496" i="53"/>
  <c r="R496" i="53" s="1"/>
  <c r="T495" i="53"/>
  <c r="Q495" i="53"/>
  <c r="P495" i="53"/>
  <c r="O495" i="53"/>
  <c r="N495" i="53"/>
  <c r="M495" i="53"/>
  <c r="H495" i="53"/>
  <c r="G495" i="53"/>
  <c r="R495" i="53" s="1"/>
  <c r="T494" i="53"/>
  <c r="Q494" i="53"/>
  <c r="P494" i="53"/>
  <c r="O494" i="53"/>
  <c r="N494" i="53"/>
  <c r="M494" i="53"/>
  <c r="H494" i="53"/>
  <c r="G494" i="53"/>
  <c r="S494" i="53" s="1"/>
  <c r="T493" i="53"/>
  <c r="Q493" i="53"/>
  <c r="P493" i="53"/>
  <c r="O493" i="53"/>
  <c r="N493" i="53"/>
  <c r="M493" i="53"/>
  <c r="H493" i="53"/>
  <c r="G493" i="53"/>
  <c r="R493" i="53" s="1"/>
  <c r="T492" i="53"/>
  <c r="Q492" i="53"/>
  <c r="P492" i="53"/>
  <c r="O492" i="53"/>
  <c r="N492" i="53"/>
  <c r="M492" i="53"/>
  <c r="H492" i="53"/>
  <c r="G492" i="53"/>
  <c r="I492" i="53" s="1"/>
  <c r="T491" i="53"/>
  <c r="Q491" i="53"/>
  <c r="P491" i="53"/>
  <c r="O491" i="53"/>
  <c r="N491" i="53"/>
  <c r="M491" i="53"/>
  <c r="H491" i="53"/>
  <c r="G491" i="53"/>
  <c r="R491" i="53" s="1"/>
  <c r="T490" i="53"/>
  <c r="Q490" i="53"/>
  <c r="P490" i="53"/>
  <c r="O490" i="53"/>
  <c r="N490" i="53"/>
  <c r="M490" i="53"/>
  <c r="H490" i="53"/>
  <c r="G490" i="53"/>
  <c r="T489" i="53"/>
  <c r="Q489" i="53"/>
  <c r="P489" i="53"/>
  <c r="O489" i="53"/>
  <c r="N489" i="53"/>
  <c r="M489" i="53"/>
  <c r="H489" i="53"/>
  <c r="G489" i="53"/>
  <c r="R489" i="53" s="1"/>
  <c r="T488" i="53"/>
  <c r="Q488" i="53"/>
  <c r="P488" i="53"/>
  <c r="O488" i="53"/>
  <c r="N488" i="53"/>
  <c r="M488" i="53"/>
  <c r="H488" i="53"/>
  <c r="G488" i="53"/>
  <c r="I488" i="53" s="1"/>
  <c r="T487" i="53"/>
  <c r="Q487" i="53"/>
  <c r="P487" i="53"/>
  <c r="O487" i="53"/>
  <c r="N487" i="53"/>
  <c r="M487" i="53"/>
  <c r="H487" i="53"/>
  <c r="G487" i="53"/>
  <c r="R487" i="53" s="1"/>
  <c r="T486" i="53"/>
  <c r="Q486" i="53"/>
  <c r="P486" i="53"/>
  <c r="O486" i="53"/>
  <c r="N486" i="53"/>
  <c r="M486" i="53"/>
  <c r="H486" i="53"/>
  <c r="G486" i="53"/>
  <c r="T485" i="53"/>
  <c r="Q485" i="53"/>
  <c r="P485" i="53"/>
  <c r="O485" i="53"/>
  <c r="N485" i="53"/>
  <c r="M485" i="53"/>
  <c r="H485" i="53"/>
  <c r="G485" i="53"/>
  <c r="R485" i="53" s="1"/>
  <c r="T484" i="53"/>
  <c r="Q484" i="53"/>
  <c r="P484" i="53"/>
  <c r="O484" i="53"/>
  <c r="N484" i="53"/>
  <c r="M484" i="53"/>
  <c r="H484" i="53"/>
  <c r="G484" i="53"/>
  <c r="I484" i="53" s="1"/>
  <c r="T483" i="53"/>
  <c r="Q483" i="53"/>
  <c r="P483" i="53"/>
  <c r="O483" i="53"/>
  <c r="N483" i="53"/>
  <c r="M483" i="53"/>
  <c r="H483" i="53"/>
  <c r="G483" i="53"/>
  <c r="R483" i="53" s="1"/>
  <c r="T482" i="53"/>
  <c r="Q482" i="53"/>
  <c r="P482" i="53"/>
  <c r="O482" i="53"/>
  <c r="N482" i="53"/>
  <c r="M482" i="53"/>
  <c r="H482" i="53"/>
  <c r="G482" i="53"/>
  <c r="T481" i="53"/>
  <c r="Q481" i="53"/>
  <c r="P481" i="53"/>
  <c r="O481" i="53"/>
  <c r="N481" i="53"/>
  <c r="M481" i="53"/>
  <c r="H481" i="53"/>
  <c r="G481" i="53"/>
  <c r="S481" i="53" s="1"/>
  <c r="T480" i="53"/>
  <c r="Q480" i="53"/>
  <c r="P480" i="53"/>
  <c r="O480" i="53"/>
  <c r="N480" i="53"/>
  <c r="M480" i="53"/>
  <c r="H480" i="53"/>
  <c r="G480" i="53"/>
  <c r="S480" i="53" s="1"/>
  <c r="T479" i="53"/>
  <c r="Q479" i="53"/>
  <c r="P479" i="53"/>
  <c r="O479" i="53"/>
  <c r="N479" i="53"/>
  <c r="M479" i="53"/>
  <c r="H479" i="53"/>
  <c r="G479" i="53"/>
  <c r="I479" i="53" s="1"/>
  <c r="T478" i="53"/>
  <c r="Q478" i="53"/>
  <c r="P478" i="53"/>
  <c r="O478" i="53"/>
  <c r="N478" i="53"/>
  <c r="M478" i="53"/>
  <c r="H478" i="53"/>
  <c r="G478" i="53"/>
  <c r="S478" i="53" s="1"/>
  <c r="T477" i="53"/>
  <c r="Q477" i="53"/>
  <c r="P477" i="53"/>
  <c r="O477" i="53"/>
  <c r="N477" i="53"/>
  <c r="M477" i="53"/>
  <c r="H477" i="53"/>
  <c r="G477" i="53"/>
  <c r="R477" i="53" s="1"/>
  <c r="T476" i="53"/>
  <c r="Q476" i="53"/>
  <c r="P476" i="53"/>
  <c r="O476" i="53"/>
  <c r="N476" i="53"/>
  <c r="M476" i="53"/>
  <c r="H476" i="53"/>
  <c r="G476" i="53"/>
  <c r="T475" i="53"/>
  <c r="Q475" i="53"/>
  <c r="P475" i="53"/>
  <c r="O475" i="53"/>
  <c r="N475" i="53"/>
  <c r="M475" i="53"/>
  <c r="H475" i="53"/>
  <c r="G475" i="53"/>
  <c r="R475" i="53" s="1"/>
  <c r="T474" i="53"/>
  <c r="Q474" i="53"/>
  <c r="P474" i="53"/>
  <c r="O474" i="53"/>
  <c r="N474" i="53"/>
  <c r="M474" i="53"/>
  <c r="H474" i="53"/>
  <c r="G474" i="53"/>
  <c r="I474" i="53" s="1"/>
  <c r="T473" i="53"/>
  <c r="Q473" i="53"/>
  <c r="P473" i="53"/>
  <c r="O473" i="53"/>
  <c r="N473" i="53"/>
  <c r="M473" i="53"/>
  <c r="H473" i="53"/>
  <c r="G473" i="53"/>
  <c r="S473" i="53" s="1"/>
  <c r="T472" i="53"/>
  <c r="Q472" i="53"/>
  <c r="P472" i="53"/>
  <c r="O472" i="53"/>
  <c r="N472" i="53"/>
  <c r="M472" i="53"/>
  <c r="H472" i="53"/>
  <c r="G472" i="53"/>
  <c r="T471" i="53"/>
  <c r="Q471" i="53"/>
  <c r="P471" i="53"/>
  <c r="O471" i="53"/>
  <c r="N471" i="53"/>
  <c r="M471" i="53"/>
  <c r="H471" i="53"/>
  <c r="G471" i="53"/>
  <c r="S471" i="53"/>
  <c r="T470" i="53"/>
  <c r="Q470" i="53"/>
  <c r="P470" i="53"/>
  <c r="O470" i="53"/>
  <c r="N470" i="53"/>
  <c r="M470" i="53"/>
  <c r="H470" i="53"/>
  <c r="I470" i="53"/>
  <c r="G470" i="53"/>
  <c r="S470" i="53" s="1"/>
  <c r="T469" i="53"/>
  <c r="Q469" i="53"/>
  <c r="P469" i="53"/>
  <c r="O469" i="53"/>
  <c r="N469" i="53"/>
  <c r="M469" i="53"/>
  <c r="H469" i="53"/>
  <c r="G469" i="53"/>
  <c r="T468" i="53"/>
  <c r="Q468" i="53"/>
  <c r="P468" i="53"/>
  <c r="O468" i="53"/>
  <c r="N468" i="53"/>
  <c r="M468" i="53"/>
  <c r="H468" i="53"/>
  <c r="G468" i="53"/>
  <c r="T467" i="53"/>
  <c r="Q467" i="53"/>
  <c r="P467" i="53"/>
  <c r="O467" i="53"/>
  <c r="N467" i="53"/>
  <c r="M467" i="53"/>
  <c r="H467" i="53"/>
  <c r="G467" i="53"/>
  <c r="T466" i="53"/>
  <c r="Q466" i="53"/>
  <c r="P466" i="53"/>
  <c r="O466" i="53"/>
  <c r="N466" i="53"/>
  <c r="M466" i="53"/>
  <c r="H466" i="53"/>
  <c r="I466" i="53" s="1"/>
  <c r="G466" i="53"/>
  <c r="T465" i="53"/>
  <c r="Q465" i="53"/>
  <c r="P465" i="53"/>
  <c r="O465" i="53"/>
  <c r="N465" i="53"/>
  <c r="M465" i="53"/>
  <c r="H465" i="53"/>
  <c r="G465" i="53"/>
  <c r="S465" i="53" s="1"/>
  <c r="T464" i="53"/>
  <c r="Q464" i="53"/>
  <c r="P464" i="53"/>
  <c r="O464" i="53"/>
  <c r="N464" i="53"/>
  <c r="M464" i="53"/>
  <c r="H464" i="53"/>
  <c r="G464" i="53"/>
  <c r="T463" i="53"/>
  <c r="Q463" i="53"/>
  <c r="P463" i="53"/>
  <c r="O463" i="53"/>
  <c r="N463" i="53"/>
  <c r="M463" i="53"/>
  <c r="H463" i="53"/>
  <c r="G463" i="53"/>
  <c r="R463" i="53" s="1"/>
  <c r="T462" i="53"/>
  <c r="Q462" i="53"/>
  <c r="P462" i="53"/>
  <c r="O462" i="53"/>
  <c r="N462" i="53"/>
  <c r="M462" i="53"/>
  <c r="H462" i="53"/>
  <c r="I462" i="53" s="1"/>
  <c r="G462" i="53"/>
  <c r="T461" i="53"/>
  <c r="Q461" i="53"/>
  <c r="P461" i="53"/>
  <c r="O461" i="53"/>
  <c r="N461" i="53"/>
  <c r="M461" i="53"/>
  <c r="H461" i="53"/>
  <c r="G461" i="53"/>
  <c r="R461" i="53" s="1"/>
  <c r="T460" i="53"/>
  <c r="Q460" i="53"/>
  <c r="P460" i="53"/>
  <c r="O460" i="53"/>
  <c r="N460" i="53"/>
  <c r="M460" i="53"/>
  <c r="H460" i="53"/>
  <c r="G460" i="53"/>
  <c r="T459" i="53"/>
  <c r="Q459" i="53"/>
  <c r="P459" i="53"/>
  <c r="O459" i="53"/>
  <c r="N459" i="53"/>
  <c r="M459" i="53"/>
  <c r="H459" i="53"/>
  <c r="G459" i="53"/>
  <c r="T458" i="53"/>
  <c r="Q458" i="53"/>
  <c r="P458" i="53"/>
  <c r="O458" i="53"/>
  <c r="N458" i="53"/>
  <c r="M458" i="53"/>
  <c r="H458" i="53"/>
  <c r="I458" i="53" s="1"/>
  <c r="G458" i="53"/>
  <c r="T457" i="53"/>
  <c r="Q457" i="53"/>
  <c r="P457" i="53"/>
  <c r="O457" i="53"/>
  <c r="N457" i="53"/>
  <c r="M457" i="53"/>
  <c r="H457" i="53"/>
  <c r="G457" i="53"/>
  <c r="S457" i="53" s="1"/>
  <c r="T456" i="53"/>
  <c r="Q456" i="53"/>
  <c r="P456" i="53"/>
  <c r="O456" i="53"/>
  <c r="N456" i="53"/>
  <c r="M456" i="53"/>
  <c r="H456" i="53"/>
  <c r="G456" i="53"/>
  <c r="R456" i="53" s="1"/>
  <c r="T455" i="53"/>
  <c r="Q455" i="53"/>
  <c r="P455" i="53"/>
  <c r="O455" i="53"/>
  <c r="N455" i="53"/>
  <c r="M455" i="53"/>
  <c r="H455" i="53"/>
  <c r="G455" i="53"/>
  <c r="S455" i="53" s="1"/>
  <c r="T454" i="53"/>
  <c r="Q454" i="53"/>
  <c r="P454" i="53"/>
  <c r="O454" i="53"/>
  <c r="N454" i="53"/>
  <c r="M454" i="53"/>
  <c r="H454" i="53"/>
  <c r="I454" i="53" s="1"/>
  <c r="G454" i="53"/>
  <c r="T453" i="53"/>
  <c r="Q453" i="53"/>
  <c r="P453" i="53"/>
  <c r="O453" i="53"/>
  <c r="N453" i="53"/>
  <c r="M453" i="53"/>
  <c r="H453" i="53"/>
  <c r="G453" i="53"/>
  <c r="S453" i="53" s="1"/>
  <c r="T452" i="53"/>
  <c r="Q452" i="53"/>
  <c r="P452" i="53"/>
  <c r="O452" i="53"/>
  <c r="N452" i="53"/>
  <c r="M452" i="53"/>
  <c r="H452" i="53"/>
  <c r="G452" i="53"/>
  <c r="T451" i="53"/>
  <c r="Q451" i="53"/>
  <c r="P451" i="53"/>
  <c r="O451" i="53"/>
  <c r="N451" i="53"/>
  <c r="M451" i="53"/>
  <c r="H451" i="53"/>
  <c r="G451" i="53"/>
  <c r="S451" i="53" s="1"/>
  <c r="T450" i="53"/>
  <c r="Q450" i="53"/>
  <c r="P450" i="53"/>
  <c r="O450" i="53"/>
  <c r="N450" i="53"/>
  <c r="M450" i="53"/>
  <c r="H450" i="53"/>
  <c r="G450" i="53"/>
  <c r="T449" i="53"/>
  <c r="Q449" i="53"/>
  <c r="P449" i="53"/>
  <c r="O449" i="53"/>
  <c r="N449" i="53"/>
  <c r="M449" i="53"/>
  <c r="H449" i="53"/>
  <c r="G449" i="53"/>
  <c r="T448" i="53"/>
  <c r="Q448" i="53"/>
  <c r="P448" i="53"/>
  <c r="O448" i="53"/>
  <c r="N448" i="53"/>
  <c r="M448" i="53"/>
  <c r="H448" i="53"/>
  <c r="G448" i="53"/>
  <c r="R448" i="53"/>
  <c r="T447" i="53"/>
  <c r="Q447" i="53"/>
  <c r="P447" i="53"/>
  <c r="O447" i="53"/>
  <c r="N447" i="53"/>
  <c r="M447" i="53"/>
  <c r="H447" i="53"/>
  <c r="G447" i="53"/>
  <c r="T446" i="53"/>
  <c r="Q446" i="53"/>
  <c r="P446" i="53"/>
  <c r="O446" i="53"/>
  <c r="N446" i="53"/>
  <c r="M446" i="53"/>
  <c r="H446" i="53"/>
  <c r="G446" i="53"/>
  <c r="T445" i="53"/>
  <c r="Q445" i="53"/>
  <c r="P445" i="53"/>
  <c r="O445" i="53"/>
  <c r="N445" i="53"/>
  <c r="M445" i="53"/>
  <c r="H445" i="53"/>
  <c r="G445" i="53"/>
  <c r="T444" i="53"/>
  <c r="Q444" i="53"/>
  <c r="P444" i="53"/>
  <c r="O444" i="53"/>
  <c r="N444" i="53"/>
  <c r="M444" i="53"/>
  <c r="H444" i="53"/>
  <c r="G444" i="53"/>
  <c r="I444" i="53" s="1"/>
  <c r="T443" i="53"/>
  <c r="Q443" i="53"/>
  <c r="P443" i="53"/>
  <c r="O443" i="53"/>
  <c r="N443" i="53"/>
  <c r="M443" i="53"/>
  <c r="H443" i="53"/>
  <c r="G443" i="53"/>
  <c r="S443" i="53" s="1"/>
  <c r="T442" i="53"/>
  <c r="Q442" i="53"/>
  <c r="P442" i="53"/>
  <c r="O442" i="53"/>
  <c r="N442" i="53"/>
  <c r="M442" i="53"/>
  <c r="H442" i="53"/>
  <c r="G442" i="53"/>
  <c r="T441" i="53"/>
  <c r="Q441" i="53"/>
  <c r="P441" i="53"/>
  <c r="O441" i="53"/>
  <c r="N441" i="53"/>
  <c r="M441" i="53"/>
  <c r="H441" i="53"/>
  <c r="G441" i="53"/>
  <c r="T440" i="53"/>
  <c r="Q440" i="53"/>
  <c r="P440" i="53"/>
  <c r="O440" i="53"/>
  <c r="N440" i="53"/>
  <c r="M440" i="53"/>
  <c r="H440" i="53"/>
  <c r="G440" i="53"/>
  <c r="T439" i="53"/>
  <c r="Q439" i="53"/>
  <c r="P439" i="53"/>
  <c r="O439" i="53"/>
  <c r="N439" i="53"/>
  <c r="M439" i="53"/>
  <c r="H439" i="53"/>
  <c r="G439" i="53"/>
  <c r="S439" i="53" s="1"/>
  <c r="T438" i="53"/>
  <c r="Q438" i="53"/>
  <c r="P438" i="53"/>
  <c r="O438" i="53"/>
  <c r="N438" i="53"/>
  <c r="M438" i="53"/>
  <c r="H438" i="53"/>
  <c r="G438" i="53"/>
  <c r="T437" i="53"/>
  <c r="Q437" i="53"/>
  <c r="P437" i="53"/>
  <c r="O437" i="53"/>
  <c r="N437" i="53"/>
  <c r="M437" i="53"/>
  <c r="H437" i="53"/>
  <c r="G437" i="53"/>
  <c r="T436" i="53"/>
  <c r="Q436" i="53"/>
  <c r="P436" i="53"/>
  <c r="O436" i="53"/>
  <c r="N436" i="53"/>
  <c r="M436" i="53"/>
  <c r="H436" i="53"/>
  <c r="G436" i="53"/>
  <c r="T435" i="53"/>
  <c r="Q435" i="53"/>
  <c r="P435" i="53"/>
  <c r="O435" i="53"/>
  <c r="N435" i="53"/>
  <c r="M435" i="53"/>
  <c r="H435" i="53"/>
  <c r="G435" i="53"/>
  <c r="R435" i="53" s="1"/>
  <c r="T434" i="53"/>
  <c r="Q434" i="53"/>
  <c r="P434" i="53"/>
  <c r="O434" i="53"/>
  <c r="N434" i="53"/>
  <c r="M434" i="53"/>
  <c r="H434" i="53"/>
  <c r="G434" i="53"/>
  <c r="T433" i="53"/>
  <c r="Q433" i="53"/>
  <c r="P433" i="53"/>
  <c r="O433" i="53"/>
  <c r="N433" i="53"/>
  <c r="M433" i="53"/>
  <c r="H433" i="53"/>
  <c r="G433" i="53"/>
  <c r="T432" i="53"/>
  <c r="Q432" i="53"/>
  <c r="P432" i="53"/>
  <c r="O432" i="53"/>
  <c r="N432" i="53"/>
  <c r="M432" i="53"/>
  <c r="H432" i="53"/>
  <c r="G432" i="53"/>
  <c r="S432" i="53" s="1"/>
  <c r="T431" i="53"/>
  <c r="Q431" i="53"/>
  <c r="P431" i="53"/>
  <c r="O431" i="53"/>
  <c r="N431" i="53"/>
  <c r="M431" i="53"/>
  <c r="H431" i="53"/>
  <c r="G431" i="53"/>
  <c r="T430" i="53"/>
  <c r="Q430" i="53"/>
  <c r="P430" i="53"/>
  <c r="O430" i="53"/>
  <c r="N430" i="53"/>
  <c r="M430" i="53"/>
  <c r="H430" i="53"/>
  <c r="G430" i="53"/>
  <c r="R430" i="53" s="1"/>
  <c r="T429" i="53"/>
  <c r="Q429" i="53"/>
  <c r="P429" i="53"/>
  <c r="O429" i="53"/>
  <c r="N429" i="53"/>
  <c r="M429" i="53"/>
  <c r="H429" i="53"/>
  <c r="G429" i="53"/>
  <c r="T428" i="53"/>
  <c r="Q428" i="53"/>
  <c r="P428" i="53"/>
  <c r="O428" i="53"/>
  <c r="N428" i="53"/>
  <c r="M428" i="53"/>
  <c r="H428" i="53"/>
  <c r="G428" i="53"/>
  <c r="S428" i="53" s="1"/>
  <c r="T427" i="53"/>
  <c r="Q427" i="53"/>
  <c r="P427" i="53"/>
  <c r="O427" i="53"/>
  <c r="N427" i="53"/>
  <c r="M427" i="53"/>
  <c r="H427" i="53"/>
  <c r="G427" i="53"/>
  <c r="R427" i="53" s="1"/>
  <c r="T426" i="53"/>
  <c r="Q426" i="53"/>
  <c r="P426" i="53"/>
  <c r="O426" i="53"/>
  <c r="N426" i="53"/>
  <c r="M426" i="53"/>
  <c r="H426" i="53"/>
  <c r="G426" i="53"/>
  <c r="T425" i="53"/>
  <c r="Q425" i="53"/>
  <c r="P425" i="53"/>
  <c r="O425" i="53"/>
  <c r="N425" i="53"/>
  <c r="M425" i="53"/>
  <c r="H425" i="53"/>
  <c r="G425" i="53"/>
  <c r="R425" i="53" s="1"/>
  <c r="T424" i="53"/>
  <c r="Q424" i="53"/>
  <c r="P424" i="53"/>
  <c r="O424" i="53"/>
  <c r="N424" i="53"/>
  <c r="M424" i="53"/>
  <c r="H424" i="53"/>
  <c r="G424" i="53"/>
  <c r="T423" i="53"/>
  <c r="Q423" i="53"/>
  <c r="P423" i="53"/>
  <c r="O423" i="53"/>
  <c r="N423" i="53"/>
  <c r="M423" i="53"/>
  <c r="H423" i="53"/>
  <c r="G423" i="53"/>
  <c r="T422" i="53"/>
  <c r="Q422" i="53"/>
  <c r="P422" i="53"/>
  <c r="O422" i="53"/>
  <c r="N422" i="53"/>
  <c r="M422" i="53"/>
  <c r="H422" i="53"/>
  <c r="I422" i="53" s="1"/>
  <c r="G422" i="53"/>
  <c r="S422" i="53" s="1"/>
  <c r="T421" i="53"/>
  <c r="Q421" i="53"/>
  <c r="P421" i="53"/>
  <c r="O421" i="53"/>
  <c r="N421" i="53"/>
  <c r="M421" i="53"/>
  <c r="H421" i="53"/>
  <c r="G421" i="53"/>
  <c r="T420" i="53"/>
  <c r="Q420" i="53"/>
  <c r="P420" i="53"/>
  <c r="O420" i="53"/>
  <c r="N420" i="53"/>
  <c r="M420" i="53"/>
  <c r="H420" i="53"/>
  <c r="I420" i="53" s="1"/>
  <c r="G420" i="53"/>
  <c r="S420" i="53" s="1"/>
  <c r="T419" i="53"/>
  <c r="Q419" i="53"/>
  <c r="P419" i="53"/>
  <c r="O419" i="53"/>
  <c r="N419" i="53"/>
  <c r="M419" i="53"/>
  <c r="H419" i="53"/>
  <c r="G419" i="53"/>
  <c r="R419" i="53"/>
  <c r="T418" i="53"/>
  <c r="Q418" i="53"/>
  <c r="P418" i="53"/>
  <c r="O418" i="53"/>
  <c r="N418" i="53"/>
  <c r="M418" i="53"/>
  <c r="H418" i="53"/>
  <c r="G418" i="53"/>
  <c r="T417" i="53"/>
  <c r="Q417" i="53"/>
  <c r="P417" i="53"/>
  <c r="O417" i="53"/>
  <c r="N417" i="53"/>
  <c r="M417" i="53"/>
  <c r="H417" i="53"/>
  <c r="G417" i="53"/>
  <c r="T416" i="53"/>
  <c r="Q416" i="53"/>
  <c r="P416" i="53"/>
  <c r="O416" i="53"/>
  <c r="N416" i="53"/>
  <c r="M416" i="53"/>
  <c r="H416" i="53"/>
  <c r="G416" i="53"/>
  <c r="S416" i="53" s="1"/>
  <c r="T415" i="53"/>
  <c r="Q415" i="53"/>
  <c r="P415" i="53"/>
  <c r="O415" i="53"/>
  <c r="N415" i="53"/>
  <c r="M415" i="53"/>
  <c r="H415" i="53"/>
  <c r="G415" i="53"/>
  <c r="S415" i="53" s="1"/>
  <c r="T414" i="53"/>
  <c r="Q414" i="53"/>
  <c r="P414" i="53"/>
  <c r="O414" i="53"/>
  <c r="N414" i="53"/>
  <c r="M414" i="53"/>
  <c r="H414" i="53"/>
  <c r="G414" i="53"/>
  <c r="S414" i="53" s="1"/>
  <c r="T413" i="53"/>
  <c r="Q413" i="53"/>
  <c r="P413" i="53"/>
  <c r="O413" i="53"/>
  <c r="N413" i="53"/>
  <c r="M413" i="53"/>
  <c r="H413" i="53"/>
  <c r="G413" i="53"/>
  <c r="R413" i="53" s="1"/>
  <c r="T412" i="53"/>
  <c r="Q412" i="53"/>
  <c r="P412" i="53"/>
  <c r="O412" i="53"/>
  <c r="N412" i="53"/>
  <c r="M412" i="53"/>
  <c r="H412" i="53"/>
  <c r="G412" i="53"/>
  <c r="T411" i="53"/>
  <c r="Q411" i="53"/>
  <c r="P411" i="53"/>
  <c r="O411" i="53"/>
  <c r="N411" i="53"/>
  <c r="M411" i="53"/>
  <c r="H411" i="53"/>
  <c r="G411" i="53"/>
  <c r="T410" i="53"/>
  <c r="Q410" i="53"/>
  <c r="P410" i="53"/>
  <c r="O410" i="53"/>
  <c r="N410" i="53"/>
  <c r="M410" i="53"/>
  <c r="H410" i="53"/>
  <c r="G410" i="53"/>
  <c r="T409" i="53"/>
  <c r="Q409" i="53"/>
  <c r="P409" i="53"/>
  <c r="O409" i="53"/>
  <c r="N409" i="53"/>
  <c r="M409" i="53"/>
  <c r="H409" i="53"/>
  <c r="G409" i="53"/>
  <c r="T408" i="53"/>
  <c r="Q408" i="53"/>
  <c r="P408" i="53"/>
  <c r="O408" i="53"/>
  <c r="N408" i="53"/>
  <c r="M408" i="53"/>
  <c r="H408" i="53"/>
  <c r="G408" i="53"/>
  <c r="T407" i="53"/>
  <c r="Q407" i="53"/>
  <c r="P407" i="53"/>
  <c r="O407" i="53"/>
  <c r="N407" i="53"/>
  <c r="M407" i="53"/>
  <c r="H407" i="53"/>
  <c r="G407" i="53"/>
  <c r="T406" i="53"/>
  <c r="Q406" i="53"/>
  <c r="P406" i="53"/>
  <c r="O406" i="53"/>
  <c r="N406" i="53"/>
  <c r="M406" i="53"/>
  <c r="H406" i="53"/>
  <c r="G406" i="53"/>
  <c r="S406" i="53" s="1"/>
  <c r="T405" i="53"/>
  <c r="Q405" i="53"/>
  <c r="P405" i="53"/>
  <c r="O405" i="53"/>
  <c r="N405" i="53"/>
  <c r="M405" i="53"/>
  <c r="H405" i="53"/>
  <c r="G405" i="53"/>
  <c r="R405" i="53" s="1"/>
  <c r="T404" i="53"/>
  <c r="Q404" i="53"/>
  <c r="P404" i="53"/>
  <c r="O404" i="53"/>
  <c r="N404" i="53"/>
  <c r="M404" i="53"/>
  <c r="H404" i="53"/>
  <c r="G404" i="53"/>
  <c r="R404" i="53" s="1"/>
  <c r="T403" i="53"/>
  <c r="Q403" i="53"/>
  <c r="P403" i="53"/>
  <c r="O403" i="53"/>
  <c r="N403" i="53"/>
  <c r="M403" i="53"/>
  <c r="H403" i="53"/>
  <c r="G403" i="53"/>
  <c r="T402" i="53"/>
  <c r="Q402" i="53"/>
  <c r="P402" i="53"/>
  <c r="O402" i="53"/>
  <c r="N402" i="53"/>
  <c r="M402" i="53"/>
  <c r="H402" i="53"/>
  <c r="G402" i="53"/>
  <c r="S402" i="53" s="1"/>
  <c r="T401" i="53"/>
  <c r="Q401" i="53"/>
  <c r="P401" i="53"/>
  <c r="O401" i="53"/>
  <c r="N401" i="53"/>
  <c r="M401" i="53"/>
  <c r="H401" i="53"/>
  <c r="G401" i="53"/>
  <c r="S401" i="53" s="1"/>
  <c r="T400" i="53"/>
  <c r="Q400" i="53"/>
  <c r="P400" i="53"/>
  <c r="O400" i="53"/>
  <c r="N400" i="53"/>
  <c r="M400" i="53"/>
  <c r="H400" i="53"/>
  <c r="G400" i="53"/>
  <c r="T399" i="53"/>
  <c r="Q399" i="53"/>
  <c r="P399" i="53"/>
  <c r="O399" i="53"/>
  <c r="N399" i="53"/>
  <c r="M399" i="53"/>
  <c r="H399" i="53"/>
  <c r="G399" i="53"/>
  <c r="S399" i="53" s="1"/>
  <c r="T398" i="53"/>
  <c r="Q398" i="53"/>
  <c r="P398" i="53"/>
  <c r="O398" i="53"/>
  <c r="N398" i="53"/>
  <c r="M398" i="53"/>
  <c r="H398" i="53"/>
  <c r="G398" i="53"/>
  <c r="R398" i="53" s="1"/>
  <c r="T397" i="53"/>
  <c r="Q397" i="53"/>
  <c r="P397" i="53"/>
  <c r="O397" i="53"/>
  <c r="N397" i="53"/>
  <c r="M397" i="53"/>
  <c r="H397" i="53"/>
  <c r="G397" i="53"/>
  <c r="R397" i="53" s="1"/>
  <c r="T396" i="53"/>
  <c r="Q396" i="53"/>
  <c r="P396" i="53"/>
  <c r="O396" i="53"/>
  <c r="N396" i="53"/>
  <c r="M396" i="53"/>
  <c r="H396" i="53"/>
  <c r="G396" i="53"/>
  <c r="S396" i="53" s="1"/>
  <c r="T395" i="53"/>
  <c r="Q395" i="53"/>
  <c r="P395" i="53"/>
  <c r="O395" i="53"/>
  <c r="N395" i="53"/>
  <c r="M395" i="53"/>
  <c r="H395" i="53"/>
  <c r="G395" i="53"/>
  <c r="S395" i="53" s="1"/>
  <c r="T394" i="53"/>
  <c r="Q394" i="53"/>
  <c r="P394" i="53"/>
  <c r="O394" i="53"/>
  <c r="N394" i="53"/>
  <c r="M394" i="53"/>
  <c r="H394" i="53"/>
  <c r="G394" i="53"/>
  <c r="S394" i="53" s="1"/>
  <c r="T393" i="53"/>
  <c r="Q393" i="53"/>
  <c r="P393" i="53"/>
  <c r="O393" i="53"/>
  <c r="N393" i="53"/>
  <c r="M393" i="53"/>
  <c r="H393" i="53"/>
  <c r="G393" i="53"/>
  <c r="R393" i="53"/>
  <c r="T392" i="53"/>
  <c r="Q392" i="53"/>
  <c r="P392" i="53"/>
  <c r="O392" i="53"/>
  <c r="N392" i="53"/>
  <c r="M392" i="53"/>
  <c r="H392" i="53"/>
  <c r="G392" i="53"/>
  <c r="T391" i="53"/>
  <c r="Q391" i="53"/>
  <c r="P391" i="53"/>
  <c r="O391" i="53"/>
  <c r="N391" i="53"/>
  <c r="M391" i="53"/>
  <c r="H391" i="53"/>
  <c r="G391" i="53"/>
  <c r="T390" i="53"/>
  <c r="Q390" i="53"/>
  <c r="P390" i="53"/>
  <c r="O390" i="53"/>
  <c r="N390" i="53"/>
  <c r="M390" i="53"/>
  <c r="H390" i="53"/>
  <c r="G390" i="53"/>
  <c r="T389" i="53"/>
  <c r="Q389" i="53"/>
  <c r="P389" i="53"/>
  <c r="O389" i="53"/>
  <c r="N389" i="53"/>
  <c r="M389" i="53"/>
  <c r="H389" i="53"/>
  <c r="G389" i="53"/>
  <c r="T388" i="53"/>
  <c r="Q388" i="53"/>
  <c r="P388" i="53"/>
  <c r="O388" i="53"/>
  <c r="N388" i="53"/>
  <c r="M388" i="53"/>
  <c r="H388" i="53"/>
  <c r="G388" i="53"/>
  <c r="S388" i="53" s="1"/>
  <c r="T387" i="53"/>
  <c r="Q387" i="53"/>
  <c r="P387" i="53"/>
  <c r="O387" i="53"/>
  <c r="N387" i="53"/>
  <c r="M387" i="53"/>
  <c r="H387" i="53"/>
  <c r="G387" i="53"/>
  <c r="R387" i="53" s="1"/>
  <c r="T386" i="53"/>
  <c r="Q386" i="53"/>
  <c r="P386" i="53"/>
  <c r="O386" i="53"/>
  <c r="N386" i="53"/>
  <c r="M386" i="53"/>
  <c r="H386" i="53"/>
  <c r="G386" i="53"/>
  <c r="T385" i="53"/>
  <c r="Q385" i="53"/>
  <c r="P385" i="53"/>
  <c r="O385" i="53"/>
  <c r="N385" i="53"/>
  <c r="M385" i="53"/>
  <c r="H385" i="53"/>
  <c r="G385" i="53"/>
  <c r="T384" i="53"/>
  <c r="Q384" i="53"/>
  <c r="P384" i="53"/>
  <c r="O384" i="53"/>
  <c r="N384" i="53"/>
  <c r="M384" i="53"/>
  <c r="H384" i="53"/>
  <c r="G384" i="53"/>
  <c r="T383" i="53"/>
  <c r="Q383" i="53"/>
  <c r="P383" i="53"/>
  <c r="O383" i="53"/>
  <c r="N383" i="53"/>
  <c r="M383" i="53"/>
  <c r="H383" i="53"/>
  <c r="G383" i="53"/>
  <c r="T382" i="53"/>
  <c r="Q382" i="53"/>
  <c r="P382" i="53"/>
  <c r="O382" i="53"/>
  <c r="N382" i="53"/>
  <c r="M382" i="53"/>
  <c r="H382" i="53"/>
  <c r="G382" i="53"/>
  <c r="R382" i="53" s="1"/>
  <c r="T381" i="53"/>
  <c r="Q381" i="53"/>
  <c r="P381" i="53"/>
  <c r="O381" i="53"/>
  <c r="N381" i="53"/>
  <c r="M381" i="53"/>
  <c r="H381" i="53"/>
  <c r="G381" i="53"/>
  <c r="T380" i="53"/>
  <c r="Q380" i="53"/>
  <c r="P380" i="53"/>
  <c r="O380" i="53"/>
  <c r="N380" i="53"/>
  <c r="M380" i="53"/>
  <c r="H380" i="53"/>
  <c r="G380" i="53"/>
  <c r="I380" i="53" s="1"/>
  <c r="T379" i="53"/>
  <c r="Q379" i="53"/>
  <c r="P379" i="53"/>
  <c r="O379" i="53"/>
  <c r="N379" i="53"/>
  <c r="M379" i="53"/>
  <c r="H379" i="53"/>
  <c r="G379" i="53"/>
  <c r="S379" i="53" s="1"/>
  <c r="T378" i="53"/>
  <c r="Q378" i="53"/>
  <c r="P378" i="53"/>
  <c r="O378" i="53"/>
  <c r="N378" i="53"/>
  <c r="M378" i="53"/>
  <c r="H378" i="53"/>
  <c r="G378" i="53"/>
  <c r="I378" i="53" s="1"/>
  <c r="T377" i="53"/>
  <c r="Q377" i="53"/>
  <c r="P377" i="53"/>
  <c r="O377" i="53"/>
  <c r="N377" i="53"/>
  <c r="M377" i="53"/>
  <c r="H377" i="53"/>
  <c r="G377" i="53"/>
  <c r="I377" i="53" s="1"/>
  <c r="T376" i="53"/>
  <c r="Q376" i="53"/>
  <c r="P376" i="53"/>
  <c r="O376" i="53"/>
  <c r="N376" i="53"/>
  <c r="M376" i="53"/>
  <c r="H376" i="53"/>
  <c r="G376" i="53"/>
  <c r="R376" i="53" s="1"/>
  <c r="T375" i="53"/>
  <c r="Q375" i="53"/>
  <c r="P375" i="53"/>
  <c r="O375" i="53"/>
  <c r="N375" i="53"/>
  <c r="M375" i="53"/>
  <c r="H375" i="53"/>
  <c r="G375" i="53"/>
  <c r="S375" i="53" s="1"/>
  <c r="T374" i="53"/>
  <c r="Q374" i="53"/>
  <c r="P374" i="53"/>
  <c r="O374" i="53"/>
  <c r="N374" i="53"/>
  <c r="M374" i="53"/>
  <c r="H374" i="53"/>
  <c r="G374" i="53"/>
  <c r="S374" i="53" s="1"/>
  <c r="T373" i="53"/>
  <c r="Q373" i="53"/>
  <c r="P373" i="53"/>
  <c r="O373" i="53"/>
  <c r="N373" i="53"/>
  <c r="M373" i="53"/>
  <c r="H373" i="53"/>
  <c r="G373" i="53"/>
  <c r="S373" i="53" s="1"/>
  <c r="T372" i="53"/>
  <c r="Q372" i="53"/>
  <c r="P372" i="53"/>
  <c r="O372" i="53"/>
  <c r="N372" i="53"/>
  <c r="M372" i="53"/>
  <c r="H372" i="53"/>
  <c r="G372" i="53"/>
  <c r="S372" i="53" s="1"/>
  <c r="T371" i="53"/>
  <c r="Q371" i="53"/>
  <c r="P371" i="53"/>
  <c r="O371" i="53"/>
  <c r="N371" i="53"/>
  <c r="M371" i="53"/>
  <c r="H371" i="53"/>
  <c r="G371" i="53"/>
  <c r="S371" i="53"/>
  <c r="T370" i="53"/>
  <c r="Q370" i="53"/>
  <c r="P370" i="53"/>
  <c r="O370" i="53"/>
  <c r="N370" i="53"/>
  <c r="M370" i="53"/>
  <c r="H370" i="53"/>
  <c r="G370" i="53"/>
  <c r="R370" i="53" s="1"/>
  <c r="T369" i="53"/>
  <c r="Q369" i="53"/>
  <c r="P369" i="53"/>
  <c r="O369" i="53"/>
  <c r="N369" i="53"/>
  <c r="M369" i="53"/>
  <c r="H369" i="53"/>
  <c r="G369" i="53"/>
  <c r="T368" i="53"/>
  <c r="Q368" i="53"/>
  <c r="P368" i="53"/>
  <c r="O368" i="53"/>
  <c r="N368" i="53"/>
  <c r="M368" i="53"/>
  <c r="H368" i="53"/>
  <c r="G368" i="53"/>
  <c r="R368" i="53" s="1"/>
  <c r="T367" i="53"/>
  <c r="Q367" i="53"/>
  <c r="P367" i="53"/>
  <c r="O367" i="53"/>
  <c r="N367" i="53"/>
  <c r="M367" i="53"/>
  <c r="H367" i="53"/>
  <c r="G367" i="53"/>
  <c r="T366" i="53"/>
  <c r="Q366" i="53"/>
  <c r="P366" i="53"/>
  <c r="O366" i="53"/>
  <c r="N366" i="53"/>
  <c r="M366" i="53"/>
  <c r="H366" i="53"/>
  <c r="G366" i="53"/>
  <c r="S366" i="53" s="1"/>
  <c r="T365" i="53"/>
  <c r="Q365" i="53"/>
  <c r="P365" i="53"/>
  <c r="O365" i="53"/>
  <c r="N365" i="53"/>
  <c r="M365" i="53"/>
  <c r="H365" i="53"/>
  <c r="G365" i="53"/>
  <c r="R365" i="53" s="1"/>
  <c r="T364" i="53"/>
  <c r="Q364" i="53"/>
  <c r="P364" i="53"/>
  <c r="O364" i="53"/>
  <c r="N364" i="53"/>
  <c r="M364" i="53"/>
  <c r="H364" i="53"/>
  <c r="G364" i="53"/>
  <c r="S364" i="53" s="1"/>
  <c r="T363" i="53"/>
  <c r="Q363" i="53"/>
  <c r="P363" i="53"/>
  <c r="O363" i="53"/>
  <c r="N363" i="53"/>
  <c r="M363" i="53"/>
  <c r="H363" i="53"/>
  <c r="G363" i="53"/>
  <c r="R363" i="53" s="1"/>
  <c r="T362" i="53"/>
  <c r="Q362" i="53"/>
  <c r="P362" i="53"/>
  <c r="O362" i="53"/>
  <c r="N362" i="53"/>
  <c r="M362" i="53"/>
  <c r="H362" i="53"/>
  <c r="G362" i="53"/>
  <c r="S362" i="53" s="1"/>
  <c r="T361" i="53"/>
  <c r="Q361" i="53"/>
  <c r="P361" i="53"/>
  <c r="O361" i="53"/>
  <c r="N361" i="53"/>
  <c r="M361" i="53"/>
  <c r="H361" i="53"/>
  <c r="G361" i="53"/>
  <c r="R361" i="53" s="1"/>
  <c r="T360" i="53"/>
  <c r="Q360" i="53"/>
  <c r="P360" i="53"/>
  <c r="O360" i="53"/>
  <c r="N360" i="53"/>
  <c r="M360" i="53"/>
  <c r="H360" i="53"/>
  <c r="G360" i="53"/>
  <c r="S360" i="53" s="1"/>
  <c r="T359" i="53"/>
  <c r="Q359" i="53"/>
  <c r="P359" i="53"/>
  <c r="O359" i="53"/>
  <c r="N359" i="53"/>
  <c r="M359" i="53"/>
  <c r="H359" i="53"/>
  <c r="G359" i="53"/>
  <c r="S359" i="53" s="1"/>
  <c r="T358" i="53"/>
  <c r="Q358" i="53"/>
  <c r="P358" i="53"/>
  <c r="O358" i="53"/>
  <c r="N358" i="53"/>
  <c r="M358" i="53"/>
  <c r="H358" i="53"/>
  <c r="G358" i="53"/>
  <c r="T357" i="53"/>
  <c r="Q357" i="53"/>
  <c r="P357" i="53"/>
  <c r="O357" i="53"/>
  <c r="N357" i="53"/>
  <c r="M357" i="53"/>
  <c r="H357" i="53"/>
  <c r="G357" i="53"/>
  <c r="I357" i="53" s="1"/>
  <c r="T356" i="53"/>
  <c r="Q356" i="53"/>
  <c r="P356" i="53"/>
  <c r="O356" i="53"/>
  <c r="N356" i="53"/>
  <c r="M356" i="53"/>
  <c r="H356" i="53"/>
  <c r="G356" i="53"/>
  <c r="T355" i="53"/>
  <c r="Q355" i="53"/>
  <c r="P355" i="53"/>
  <c r="O355" i="53"/>
  <c r="N355" i="53"/>
  <c r="M355" i="53"/>
  <c r="H355" i="53"/>
  <c r="G355" i="53"/>
  <c r="S355" i="53" s="1"/>
  <c r="T354" i="53"/>
  <c r="Q354" i="53"/>
  <c r="P354" i="53"/>
  <c r="O354" i="53"/>
  <c r="N354" i="53"/>
  <c r="M354" i="53"/>
  <c r="H354" i="53"/>
  <c r="G354" i="53"/>
  <c r="I354" i="53" s="1"/>
  <c r="T353" i="53"/>
  <c r="Q353" i="53"/>
  <c r="P353" i="53"/>
  <c r="O353" i="53"/>
  <c r="N353" i="53"/>
  <c r="M353" i="53"/>
  <c r="H353" i="53"/>
  <c r="G353" i="53"/>
  <c r="S353" i="53" s="1"/>
  <c r="T352" i="53"/>
  <c r="Q352" i="53"/>
  <c r="P352" i="53"/>
  <c r="O352" i="53"/>
  <c r="N352" i="53"/>
  <c r="M352" i="53"/>
  <c r="H352" i="53"/>
  <c r="G352" i="53"/>
  <c r="T351" i="53"/>
  <c r="Q351" i="53"/>
  <c r="P351" i="53"/>
  <c r="O351" i="53"/>
  <c r="N351" i="53"/>
  <c r="M351" i="53"/>
  <c r="H351" i="53"/>
  <c r="G351" i="53"/>
  <c r="T350" i="53"/>
  <c r="Q350" i="53"/>
  <c r="P350" i="53"/>
  <c r="O350" i="53"/>
  <c r="N350" i="53"/>
  <c r="M350" i="53"/>
  <c r="H350" i="53"/>
  <c r="G350" i="53"/>
  <c r="T349" i="53"/>
  <c r="Q349" i="53"/>
  <c r="P349" i="53"/>
  <c r="O349" i="53"/>
  <c r="N349" i="53"/>
  <c r="M349" i="53"/>
  <c r="H349" i="53"/>
  <c r="G349" i="53"/>
  <c r="R349" i="53" s="1"/>
  <c r="T348" i="53"/>
  <c r="Q348" i="53"/>
  <c r="P348" i="53"/>
  <c r="O348" i="53"/>
  <c r="N348" i="53"/>
  <c r="M348" i="53"/>
  <c r="H348" i="53"/>
  <c r="G348" i="53"/>
  <c r="R348" i="53" s="1"/>
  <c r="T347" i="53"/>
  <c r="Q347" i="53"/>
  <c r="P347" i="53"/>
  <c r="O347" i="53"/>
  <c r="N347" i="53"/>
  <c r="M347" i="53"/>
  <c r="H347" i="53"/>
  <c r="G347" i="53"/>
  <c r="R347" i="53" s="1"/>
  <c r="T346" i="53"/>
  <c r="Q346" i="53"/>
  <c r="P346" i="53"/>
  <c r="O346" i="53"/>
  <c r="N346" i="53"/>
  <c r="M346" i="53"/>
  <c r="H346" i="53"/>
  <c r="G346" i="53"/>
  <c r="T345" i="53"/>
  <c r="Q345" i="53"/>
  <c r="P345" i="53"/>
  <c r="O345" i="53"/>
  <c r="N345" i="53"/>
  <c r="M345" i="53"/>
  <c r="H345" i="53"/>
  <c r="G345" i="53"/>
  <c r="R345" i="53" s="1"/>
  <c r="T344" i="53"/>
  <c r="Q344" i="53"/>
  <c r="P344" i="53"/>
  <c r="O344" i="53"/>
  <c r="N344" i="53"/>
  <c r="M344" i="53"/>
  <c r="H344" i="53"/>
  <c r="G344" i="53"/>
  <c r="S344" i="53" s="1"/>
  <c r="T343" i="53"/>
  <c r="Q343" i="53"/>
  <c r="P343" i="53"/>
  <c r="O343" i="53"/>
  <c r="N343" i="53"/>
  <c r="M343" i="53"/>
  <c r="H343" i="53"/>
  <c r="G343" i="53"/>
  <c r="R343" i="53" s="1"/>
  <c r="T342" i="53"/>
  <c r="Q342" i="53"/>
  <c r="P342" i="53"/>
  <c r="O342" i="53"/>
  <c r="N342" i="53"/>
  <c r="M342" i="53"/>
  <c r="H342" i="53"/>
  <c r="G342" i="53"/>
  <c r="R342" i="53" s="1"/>
  <c r="T341" i="53"/>
  <c r="Q341" i="53"/>
  <c r="P341" i="53"/>
  <c r="O341" i="53"/>
  <c r="N341" i="53"/>
  <c r="M341" i="53"/>
  <c r="H341" i="53"/>
  <c r="G341" i="53"/>
  <c r="R341" i="53" s="1"/>
  <c r="T340" i="53"/>
  <c r="Q340" i="53"/>
  <c r="P340" i="53"/>
  <c r="O340" i="53"/>
  <c r="N340" i="53"/>
  <c r="M340" i="53"/>
  <c r="H340" i="53"/>
  <c r="G340" i="53"/>
  <c r="T339" i="53"/>
  <c r="Q339" i="53"/>
  <c r="P339" i="53"/>
  <c r="O339" i="53"/>
  <c r="N339" i="53"/>
  <c r="M339" i="53"/>
  <c r="H339" i="53"/>
  <c r="G339" i="53"/>
  <c r="S339" i="53" s="1"/>
  <c r="T338" i="53"/>
  <c r="Q338" i="53"/>
  <c r="P338" i="53"/>
  <c r="O338" i="53"/>
  <c r="N338" i="53"/>
  <c r="M338" i="53"/>
  <c r="H338" i="53"/>
  <c r="G338" i="53"/>
  <c r="T337" i="53"/>
  <c r="Q337" i="53"/>
  <c r="P337" i="53"/>
  <c r="O337" i="53"/>
  <c r="N337" i="53"/>
  <c r="M337" i="53"/>
  <c r="H337" i="53"/>
  <c r="G337" i="53"/>
  <c r="S337" i="53" s="1"/>
  <c r="T336" i="53"/>
  <c r="Q336" i="53"/>
  <c r="P336" i="53"/>
  <c r="O336" i="53"/>
  <c r="N336" i="53"/>
  <c r="M336" i="53"/>
  <c r="H336" i="53"/>
  <c r="G336" i="53"/>
  <c r="T335" i="53"/>
  <c r="Q335" i="53"/>
  <c r="P335" i="53"/>
  <c r="O335" i="53"/>
  <c r="N335" i="53"/>
  <c r="M335" i="53"/>
  <c r="H335" i="53"/>
  <c r="G335" i="53"/>
  <c r="S335" i="53" s="1"/>
  <c r="T334" i="53"/>
  <c r="Q334" i="53"/>
  <c r="P334" i="53"/>
  <c r="O334" i="53"/>
  <c r="N334" i="53"/>
  <c r="M334" i="53"/>
  <c r="H334" i="53"/>
  <c r="G334" i="53"/>
  <c r="R334" i="53" s="1"/>
  <c r="T333" i="53"/>
  <c r="Q333" i="53"/>
  <c r="P333" i="53"/>
  <c r="O333" i="53"/>
  <c r="N333" i="53"/>
  <c r="M333" i="53"/>
  <c r="H333" i="53"/>
  <c r="G333" i="53"/>
  <c r="S333" i="53"/>
  <c r="T332" i="53"/>
  <c r="Q332" i="53"/>
  <c r="P332" i="53"/>
  <c r="O332" i="53"/>
  <c r="N332" i="53"/>
  <c r="M332" i="53"/>
  <c r="H332" i="53"/>
  <c r="G332" i="53"/>
  <c r="T331" i="53"/>
  <c r="Q331" i="53"/>
  <c r="P331" i="53"/>
  <c r="O331" i="53"/>
  <c r="N331" i="53"/>
  <c r="M331" i="53"/>
  <c r="H331" i="53"/>
  <c r="G331" i="53"/>
  <c r="T330" i="53"/>
  <c r="Q330" i="53"/>
  <c r="P330" i="53"/>
  <c r="O330" i="53"/>
  <c r="N330" i="53"/>
  <c r="M330" i="53"/>
  <c r="H330" i="53"/>
  <c r="G330" i="53"/>
  <c r="T329" i="53"/>
  <c r="Q329" i="53"/>
  <c r="P329" i="53"/>
  <c r="O329" i="53"/>
  <c r="N329" i="53"/>
  <c r="M329" i="53"/>
  <c r="H329" i="53"/>
  <c r="G329" i="53"/>
  <c r="I329" i="53" s="1"/>
  <c r="T328" i="53"/>
  <c r="Q328" i="53"/>
  <c r="P328" i="53"/>
  <c r="O328" i="53"/>
  <c r="N328" i="53"/>
  <c r="M328" i="53"/>
  <c r="H328" i="53"/>
  <c r="G328" i="53"/>
  <c r="S328" i="53" s="1"/>
  <c r="T327" i="53"/>
  <c r="Q327" i="53"/>
  <c r="P327" i="53"/>
  <c r="O327" i="53"/>
  <c r="N327" i="53"/>
  <c r="M327" i="53"/>
  <c r="H327" i="53"/>
  <c r="G327" i="53"/>
  <c r="T326" i="53"/>
  <c r="Q326" i="53"/>
  <c r="P326" i="53"/>
  <c r="O326" i="53"/>
  <c r="N326" i="53"/>
  <c r="M326" i="53"/>
  <c r="H326" i="53"/>
  <c r="G326" i="53"/>
  <c r="S326" i="53" s="1"/>
  <c r="T325" i="53"/>
  <c r="Q325" i="53"/>
  <c r="P325" i="53"/>
  <c r="O325" i="53"/>
  <c r="N325" i="53"/>
  <c r="M325" i="53"/>
  <c r="H325" i="53"/>
  <c r="G325" i="53"/>
  <c r="T324" i="53"/>
  <c r="Q324" i="53"/>
  <c r="P324" i="53"/>
  <c r="O324" i="53"/>
  <c r="N324" i="53"/>
  <c r="M324" i="53"/>
  <c r="H324" i="53"/>
  <c r="G324" i="53"/>
  <c r="S324" i="53" s="1"/>
  <c r="T323" i="53"/>
  <c r="Q323" i="53"/>
  <c r="P323" i="53"/>
  <c r="O323" i="53"/>
  <c r="N323" i="53"/>
  <c r="M323" i="53"/>
  <c r="H323" i="53"/>
  <c r="G323" i="53"/>
  <c r="R323" i="53" s="1"/>
  <c r="T322" i="53"/>
  <c r="Q322" i="53"/>
  <c r="P322" i="53"/>
  <c r="O322" i="53"/>
  <c r="N322" i="53"/>
  <c r="M322" i="53"/>
  <c r="H322" i="53"/>
  <c r="G322" i="53"/>
  <c r="R322" i="53" s="1"/>
  <c r="T321" i="53"/>
  <c r="Q321" i="53"/>
  <c r="P321" i="53"/>
  <c r="O321" i="53"/>
  <c r="N321" i="53"/>
  <c r="M321" i="53"/>
  <c r="H321" i="53"/>
  <c r="G321" i="53"/>
  <c r="R321" i="53" s="1"/>
  <c r="T320" i="53"/>
  <c r="Q320" i="53"/>
  <c r="P320" i="53"/>
  <c r="O320" i="53"/>
  <c r="N320" i="53"/>
  <c r="M320" i="53"/>
  <c r="H320" i="53"/>
  <c r="G320" i="53"/>
  <c r="R320" i="53" s="1"/>
  <c r="T319" i="53"/>
  <c r="Q319" i="53"/>
  <c r="P319" i="53"/>
  <c r="O319" i="53"/>
  <c r="N319" i="53"/>
  <c r="M319" i="53"/>
  <c r="H319" i="53"/>
  <c r="G319" i="53"/>
  <c r="S319" i="53" s="1"/>
  <c r="T318" i="53"/>
  <c r="Q318" i="53"/>
  <c r="P318" i="53"/>
  <c r="O318" i="53"/>
  <c r="N318" i="53"/>
  <c r="M318" i="53"/>
  <c r="H318" i="53"/>
  <c r="G318" i="53"/>
  <c r="S318" i="53" s="1"/>
  <c r="T317" i="53"/>
  <c r="Q317" i="53"/>
  <c r="P317" i="53"/>
  <c r="O317" i="53"/>
  <c r="N317" i="53"/>
  <c r="M317" i="53"/>
  <c r="H317" i="53"/>
  <c r="G317" i="53"/>
  <c r="T316" i="53"/>
  <c r="Q316" i="53"/>
  <c r="P316" i="53"/>
  <c r="O316" i="53"/>
  <c r="N316" i="53"/>
  <c r="M316" i="53"/>
  <c r="H316" i="53"/>
  <c r="G316" i="53"/>
  <c r="T315" i="53"/>
  <c r="Q315" i="53"/>
  <c r="P315" i="53"/>
  <c r="O315" i="53"/>
  <c r="N315" i="53"/>
  <c r="M315" i="53"/>
  <c r="H315" i="53"/>
  <c r="G315" i="53"/>
  <c r="T314" i="53"/>
  <c r="Q314" i="53"/>
  <c r="P314" i="53"/>
  <c r="O314" i="53"/>
  <c r="N314" i="53"/>
  <c r="M314" i="53"/>
  <c r="H314" i="53"/>
  <c r="G314" i="53"/>
  <c r="T313" i="53"/>
  <c r="Q313" i="53"/>
  <c r="P313" i="53"/>
  <c r="O313" i="53"/>
  <c r="N313" i="53"/>
  <c r="M313" i="53"/>
  <c r="H313" i="53"/>
  <c r="G313" i="53"/>
  <c r="R313" i="53" s="1"/>
  <c r="T312" i="53"/>
  <c r="Q312" i="53"/>
  <c r="P312" i="53"/>
  <c r="O312" i="53"/>
  <c r="N312" i="53"/>
  <c r="M312" i="53"/>
  <c r="H312" i="53"/>
  <c r="G312" i="53"/>
  <c r="R312" i="53" s="1"/>
  <c r="T311" i="53"/>
  <c r="Q311" i="53"/>
  <c r="P311" i="53"/>
  <c r="O311" i="53"/>
  <c r="N311" i="53"/>
  <c r="M311" i="53"/>
  <c r="H311" i="53"/>
  <c r="G311" i="53"/>
  <c r="R311" i="53" s="1"/>
  <c r="T310" i="53"/>
  <c r="Q310" i="53"/>
  <c r="P310" i="53"/>
  <c r="O310" i="53"/>
  <c r="N310" i="53"/>
  <c r="M310" i="53"/>
  <c r="H310" i="53"/>
  <c r="G310" i="53"/>
  <c r="S310" i="53"/>
  <c r="T309" i="53"/>
  <c r="Q309" i="53"/>
  <c r="P309" i="53"/>
  <c r="O309" i="53"/>
  <c r="N309" i="53"/>
  <c r="M309" i="53"/>
  <c r="H309" i="53"/>
  <c r="G309" i="53"/>
  <c r="T308" i="53"/>
  <c r="Q308" i="53"/>
  <c r="P308" i="53"/>
  <c r="O308" i="53"/>
  <c r="N308" i="53"/>
  <c r="M308" i="53"/>
  <c r="H308" i="53"/>
  <c r="G308" i="53"/>
  <c r="T307" i="53"/>
  <c r="Q307" i="53"/>
  <c r="P307" i="53"/>
  <c r="O307" i="53"/>
  <c r="N307" i="53"/>
  <c r="M307" i="53"/>
  <c r="H307" i="53"/>
  <c r="G307" i="53"/>
  <c r="T306" i="53"/>
  <c r="Q306" i="53"/>
  <c r="P306" i="53"/>
  <c r="O306" i="53"/>
  <c r="N306" i="53"/>
  <c r="M306" i="53"/>
  <c r="H306" i="53"/>
  <c r="G306" i="53"/>
  <c r="T305" i="53"/>
  <c r="Q305" i="53"/>
  <c r="P305" i="53"/>
  <c r="O305" i="53"/>
  <c r="N305" i="53"/>
  <c r="M305" i="53"/>
  <c r="H305" i="53"/>
  <c r="G305" i="53"/>
  <c r="T304" i="53"/>
  <c r="Q304" i="53"/>
  <c r="P304" i="53"/>
  <c r="O304" i="53"/>
  <c r="N304" i="53"/>
  <c r="M304" i="53"/>
  <c r="H304" i="53"/>
  <c r="G304" i="53"/>
  <c r="T303" i="53"/>
  <c r="Q303" i="53"/>
  <c r="P303" i="53"/>
  <c r="O303" i="53"/>
  <c r="N303" i="53"/>
  <c r="M303" i="53"/>
  <c r="H303" i="53"/>
  <c r="G303" i="53"/>
  <c r="S303" i="53" s="1"/>
  <c r="T302" i="53"/>
  <c r="Q302" i="53"/>
  <c r="P302" i="53"/>
  <c r="O302" i="53"/>
  <c r="N302" i="53"/>
  <c r="M302" i="53"/>
  <c r="H302" i="53"/>
  <c r="G302" i="53"/>
  <c r="R302" i="53" s="1"/>
  <c r="T301" i="53"/>
  <c r="Q301" i="53"/>
  <c r="P301" i="53"/>
  <c r="O301" i="53"/>
  <c r="N301" i="53"/>
  <c r="M301" i="53"/>
  <c r="H301" i="53"/>
  <c r="G301" i="53"/>
  <c r="R301" i="53" s="1"/>
  <c r="T300" i="53"/>
  <c r="Q300" i="53"/>
  <c r="P300" i="53"/>
  <c r="O300" i="53"/>
  <c r="N300" i="53"/>
  <c r="M300" i="53"/>
  <c r="H300" i="53"/>
  <c r="G300" i="53"/>
  <c r="R300" i="53" s="1"/>
  <c r="T299" i="53"/>
  <c r="Q299" i="53"/>
  <c r="P299" i="53"/>
  <c r="O299" i="53"/>
  <c r="N299" i="53"/>
  <c r="M299" i="53"/>
  <c r="H299" i="53"/>
  <c r="G299" i="53"/>
  <c r="I299" i="53" s="1"/>
  <c r="T298" i="53"/>
  <c r="Q298" i="53"/>
  <c r="P298" i="53"/>
  <c r="O298" i="53"/>
  <c r="N298" i="53"/>
  <c r="M298" i="53"/>
  <c r="H298" i="53"/>
  <c r="G298" i="53"/>
  <c r="R298" i="53" s="1"/>
  <c r="T297" i="53"/>
  <c r="Q297" i="53"/>
  <c r="P297" i="53"/>
  <c r="O297" i="53"/>
  <c r="N297" i="53"/>
  <c r="M297" i="53"/>
  <c r="H297" i="53"/>
  <c r="G297" i="53"/>
  <c r="R297" i="53" s="1"/>
  <c r="T296" i="53"/>
  <c r="Q296" i="53"/>
  <c r="P296" i="53"/>
  <c r="O296" i="53"/>
  <c r="N296" i="53"/>
  <c r="M296" i="53"/>
  <c r="H296" i="53"/>
  <c r="G296" i="53"/>
  <c r="S296" i="53" s="1"/>
  <c r="T295" i="53"/>
  <c r="Q295" i="53"/>
  <c r="P295" i="53"/>
  <c r="O295" i="53"/>
  <c r="N295" i="53"/>
  <c r="M295" i="53"/>
  <c r="H295" i="53"/>
  <c r="G295" i="53"/>
  <c r="I295" i="53" s="1"/>
  <c r="T294" i="53"/>
  <c r="Q294" i="53"/>
  <c r="P294" i="53"/>
  <c r="O294" i="53"/>
  <c r="N294" i="53"/>
  <c r="M294" i="53"/>
  <c r="H294" i="53"/>
  <c r="G294" i="53"/>
  <c r="R294" i="53" s="1"/>
  <c r="T293" i="53"/>
  <c r="Q293" i="53"/>
  <c r="P293" i="53"/>
  <c r="O293" i="53"/>
  <c r="N293" i="53"/>
  <c r="M293" i="53"/>
  <c r="H293" i="53"/>
  <c r="G293" i="53"/>
  <c r="S293" i="53" s="1"/>
  <c r="T292" i="53"/>
  <c r="Q292" i="53"/>
  <c r="P292" i="53"/>
  <c r="O292" i="53"/>
  <c r="N292" i="53"/>
  <c r="M292" i="53"/>
  <c r="H292" i="53"/>
  <c r="G292" i="53"/>
  <c r="S292" i="53" s="1"/>
  <c r="T291" i="53"/>
  <c r="Q291" i="53"/>
  <c r="P291" i="53"/>
  <c r="O291" i="53"/>
  <c r="N291" i="53"/>
  <c r="M291" i="53"/>
  <c r="H291" i="53"/>
  <c r="G291" i="53"/>
  <c r="R291" i="53" s="1"/>
  <c r="T290" i="53"/>
  <c r="Q290" i="53"/>
  <c r="P290" i="53"/>
  <c r="O290" i="53"/>
  <c r="N290" i="53"/>
  <c r="M290" i="53"/>
  <c r="H290" i="53"/>
  <c r="G290" i="53"/>
  <c r="T289" i="53"/>
  <c r="Q289" i="53"/>
  <c r="P289" i="53"/>
  <c r="O289" i="53"/>
  <c r="N289" i="53"/>
  <c r="M289" i="53"/>
  <c r="H289" i="53"/>
  <c r="G289" i="53"/>
  <c r="T288" i="53"/>
  <c r="Q288" i="53"/>
  <c r="P288" i="53"/>
  <c r="O288" i="53"/>
  <c r="N288" i="53"/>
  <c r="M288" i="53"/>
  <c r="H288" i="53"/>
  <c r="G288" i="53"/>
  <c r="T287" i="53"/>
  <c r="Q287" i="53"/>
  <c r="P287" i="53"/>
  <c r="O287" i="53"/>
  <c r="N287" i="53"/>
  <c r="M287" i="53"/>
  <c r="H287" i="53"/>
  <c r="G287" i="53"/>
  <c r="R287" i="53" s="1"/>
  <c r="T286" i="53"/>
  <c r="Q286" i="53"/>
  <c r="P286" i="53"/>
  <c r="O286" i="53"/>
  <c r="N286" i="53"/>
  <c r="M286" i="53"/>
  <c r="H286" i="53"/>
  <c r="G286" i="53"/>
  <c r="T285" i="53"/>
  <c r="Q285" i="53"/>
  <c r="P285" i="53"/>
  <c r="O285" i="53"/>
  <c r="N285" i="53"/>
  <c r="M285" i="53"/>
  <c r="H285" i="53"/>
  <c r="G285" i="53"/>
  <c r="S285" i="53" s="1"/>
  <c r="T284" i="53"/>
  <c r="Q284" i="53"/>
  <c r="P284" i="53"/>
  <c r="O284" i="53"/>
  <c r="N284" i="53"/>
  <c r="M284" i="53"/>
  <c r="H284" i="53"/>
  <c r="G284" i="53"/>
  <c r="R284" i="53" s="1"/>
  <c r="T283" i="53"/>
  <c r="Q283" i="53"/>
  <c r="P283" i="53"/>
  <c r="O283" i="53"/>
  <c r="N283" i="53"/>
  <c r="M283" i="53"/>
  <c r="H283" i="53"/>
  <c r="G283" i="53"/>
  <c r="R283" i="53" s="1"/>
  <c r="T282" i="53"/>
  <c r="Q282" i="53"/>
  <c r="P282" i="53"/>
  <c r="O282" i="53"/>
  <c r="N282" i="53"/>
  <c r="M282" i="53"/>
  <c r="H282" i="53"/>
  <c r="G282" i="53"/>
  <c r="R282" i="53" s="1"/>
  <c r="T281" i="53"/>
  <c r="Q281" i="53"/>
  <c r="P281" i="53"/>
  <c r="O281" i="53"/>
  <c r="N281" i="53"/>
  <c r="M281" i="53"/>
  <c r="H281" i="53"/>
  <c r="G281" i="53"/>
  <c r="T280" i="53"/>
  <c r="Q280" i="53"/>
  <c r="P280" i="53"/>
  <c r="O280" i="53"/>
  <c r="N280" i="53"/>
  <c r="M280" i="53"/>
  <c r="H280" i="53"/>
  <c r="G280" i="53"/>
  <c r="R280" i="53" s="1"/>
  <c r="T279" i="53"/>
  <c r="Q279" i="53"/>
  <c r="P279" i="53"/>
  <c r="O279" i="53"/>
  <c r="N279" i="53"/>
  <c r="M279" i="53"/>
  <c r="H279" i="53"/>
  <c r="G279" i="53"/>
  <c r="R279" i="53" s="1"/>
  <c r="T278" i="53"/>
  <c r="Q278" i="53"/>
  <c r="P278" i="53"/>
  <c r="O278" i="53"/>
  <c r="N278" i="53"/>
  <c r="M278" i="53"/>
  <c r="H278" i="53"/>
  <c r="G278" i="53"/>
  <c r="S278" i="53" s="1"/>
  <c r="T277" i="53"/>
  <c r="Q277" i="53"/>
  <c r="P277" i="53"/>
  <c r="O277" i="53"/>
  <c r="N277" i="53"/>
  <c r="M277" i="53"/>
  <c r="H277" i="53"/>
  <c r="G277" i="53"/>
  <c r="T276" i="53"/>
  <c r="Q276" i="53"/>
  <c r="P276" i="53"/>
  <c r="O276" i="53"/>
  <c r="N276" i="53"/>
  <c r="M276" i="53"/>
  <c r="H276" i="53"/>
  <c r="G276" i="53"/>
  <c r="R276" i="53" s="1"/>
  <c r="T275" i="53"/>
  <c r="Q275" i="53"/>
  <c r="P275" i="53"/>
  <c r="O275" i="53"/>
  <c r="N275" i="53"/>
  <c r="M275" i="53"/>
  <c r="H275" i="53"/>
  <c r="G275" i="53"/>
  <c r="T274" i="53"/>
  <c r="Q274" i="53"/>
  <c r="P274" i="53"/>
  <c r="O274" i="53"/>
  <c r="N274" i="53"/>
  <c r="M274" i="53"/>
  <c r="H274" i="53"/>
  <c r="G274" i="53"/>
  <c r="S274" i="53" s="1"/>
  <c r="T273" i="53"/>
  <c r="Q273" i="53"/>
  <c r="P273" i="53"/>
  <c r="O273" i="53"/>
  <c r="N273" i="53"/>
  <c r="M273" i="53"/>
  <c r="H273" i="53"/>
  <c r="G273" i="53"/>
  <c r="T272" i="53"/>
  <c r="Q272" i="53"/>
  <c r="P272" i="53"/>
  <c r="O272" i="53"/>
  <c r="N272" i="53"/>
  <c r="M272" i="53"/>
  <c r="H272" i="53"/>
  <c r="G272" i="53"/>
  <c r="R272" i="53" s="1"/>
  <c r="T271" i="53"/>
  <c r="Q271" i="53"/>
  <c r="P271" i="53"/>
  <c r="O271" i="53"/>
  <c r="N271" i="53"/>
  <c r="M271" i="53"/>
  <c r="H271" i="53"/>
  <c r="G271" i="53"/>
  <c r="S271" i="53"/>
  <c r="T270" i="53"/>
  <c r="Q270" i="53"/>
  <c r="P270" i="53"/>
  <c r="O270" i="53"/>
  <c r="N270" i="53"/>
  <c r="M270" i="53"/>
  <c r="H270" i="53"/>
  <c r="G270" i="53"/>
  <c r="T269" i="53"/>
  <c r="Q269" i="53"/>
  <c r="P269" i="53"/>
  <c r="O269" i="53"/>
  <c r="N269" i="53"/>
  <c r="M269" i="53"/>
  <c r="H269" i="53"/>
  <c r="G269" i="53"/>
  <c r="T268" i="53"/>
  <c r="Q268" i="53"/>
  <c r="P268" i="53"/>
  <c r="O268" i="53"/>
  <c r="N268" i="53"/>
  <c r="M268" i="53"/>
  <c r="H268" i="53"/>
  <c r="G268" i="53"/>
  <c r="T267" i="53"/>
  <c r="Q267" i="53"/>
  <c r="P267" i="53"/>
  <c r="O267" i="53"/>
  <c r="N267" i="53"/>
  <c r="M267" i="53"/>
  <c r="H267" i="53"/>
  <c r="G267" i="53"/>
  <c r="T266" i="53"/>
  <c r="Q266" i="53"/>
  <c r="P266" i="53"/>
  <c r="O266" i="53"/>
  <c r="N266" i="53"/>
  <c r="M266" i="53"/>
  <c r="H266" i="53"/>
  <c r="G266" i="53"/>
  <c r="R266" i="53" s="1"/>
  <c r="T265" i="53"/>
  <c r="Q265" i="53"/>
  <c r="P265" i="53"/>
  <c r="O265" i="53"/>
  <c r="N265" i="53"/>
  <c r="M265" i="53"/>
  <c r="H265" i="53"/>
  <c r="G265" i="53"/>
  <c r="T264" i="53"/>
  <c r="Q264" i="53"/>
  <c r="P264" i="53"/>
  <c r="O264" i="53"/>
  <c r="N264" i="53"/>
  <c r="M264" i="53"/>
  <c r="H264" i="53"/>
  <c r="G264" i="53"/>
  <c r="R264" i="53" s="1"/>
  <c r="T263" i="53"/>
  <c r="Q263" i="53"/>
  <c r="P263" i="53"/>
  <c r="O263" i="53"/>
  <c r="N263" i="53"/>
  <c r="M263" i="53"/>
  <c r="H263" i="53"/>
  <c r="G263" i="53"/>
  <c r="R263" i="53" s="1"/>
  <c r="T262" i="53"/>
  <c r="Q262" i="53"/>
  <c r="P262" i="53"/>
  <c r="O262" i="53"/>
  <c r="N262" i="53"/>
  <c r="M262" i="53"/>
  <c r="H262" i="53"/>
  <c r="G262" i="53"/>
  <c r="R262" i="53" s="1"/>
  <c r="T261" i="53"/>
  <c r="Q261" i="53"/>
  <c r="P261" i="53"/>
  <c r="O261" i="53"/>
  <c r="N261" i="53"/>
  <c r="M261" i="53"/>
  <c r="H261" i="53"/>
  <c r="G261" i="53"/>
  <c r="S261" i="53" s="1"/>
  <c r="T260" i="53"/>
  <c r="Q260" i="53"/>
  <c r="P260" i="53"/>
  <c r="O260" i="53"/>
  <c r="N260" i="53"/>
  <c r="M260" i="53"/>
  <c r="H260" i="53"/>
  <c r="G260" i="53"/>
  <c r="T259" i="53"/>
  <c r="Q259" i="53"/>
  <c r="P259" i="53"/>
  <c r="O259" i="53"/>
  <c r="N259" i="53"/>
  <c r="M259" i="53"/>
  <c r="H259" i="53"/>
  <c r="G259" i="53"/>
  <c r="T258" i="53"/>
  <c r="Q258" i="53"/>
  <c r="P258" i="53"/>
  <c r="O258" i="53"/>
  <c r="N258" i="53"/>
  <c r="M258" i="53"/>
  <c r="H258" i="53"/>
  <c r="G258" i="53"/>
  <c r="R258" i="53" s="1"/>
  <c r="T257" i="53"/>
  <c r="Q257" i="53"/>
  <c r="P257" i="53"/>
  <c r="O257" i="53"/>
  <c r="N257" i="53"/>
  <c r="M257" i="53"/>
  <c r="H257" i="53"/>
  <c r="G257" i="53"/>
  <c r="S257" i="53" s="1"/>
  <c r="T256" i="53"/>
  <c r="Q256" i="53"/>
  <c r="P256" i="53"/>
  <c r="O256" i="53"/>
  <c r="N256" i="53"/>
  <c r="M256" i="53"/>
  <c r="H256" i="53"/>
  <c r="G256" i="53"/>
  <c r="R256" i="53" s="1"/>
  <c r="T255" i="53"/>
  <c r="Q255" i="53"/>
  <c r="P255" i="53"/>
  <c r="O255" i="53"/>
  <c r="N255" i="53"/>
  <c r="M255" i="53"/>
  <c r="H255" i="53"/>
  <c r="G255" i="53"/>
  <c r="T254" i="53"/>
  <c r="Q254" i="53"/>
  <c r="P254" i="53"/>
  <c r="O254" i="53"/>
  <c r="N254" i="53"/>
  <c r="M254" i="53"/>
  <c r="H254" i="53"/>
  <c r="G254" i="53"/>
  <c r="R254" i="53" s="1"/>
  <c r="T253" i="53"/>
  <c r="Q253" i="53"/>
  <c r="P253" i="53"/>
  <c r="O253" i="53"/>
  <c r="N253" i="53"/>
  <c r="M253" i="53"/>
  <c r="H253" i="53"/>
  <c r="G253" i="53"/>
  <c r="R253" i="53"/>
  <c r="T252" i="53"/>
  <c r="Q252" i="53"/>
  <c r="P252" i="53"/>
  <c r="O252" i="53"/>
  <c r="N252" i="53"/>
  <c r="M252" i="53"/>
  <c r="H252" i="53"/>
  <c r="G252" i="53"/>
  <c r="T251" i="53"/>
  <c r="Q251" i="53"/>
  <c r="P251" i="53"/>
  <c r="O251" i="53"/>
  <c r="N251" i="53"/>
  <c r="M251" i="53"/>
  <c r="H251" i="53"/>
  <c r="G251" i="53"/>
  <c r="T250" i="53"/>
  <c r="Q250" i="53"/>
  <c r="P250" i="53"/>
  <c r="O250" i="53"/>
  <c r="N250" i="53"/>
  <c r="M250" i="53"/>
  <c r="H250" i="53"/>
  <c r="G250" i="53"/>
  <c r="T249" i="53"/>
  <c r="Q249" i="53"/>
  <c r="P249" i="53"/>
  <c r="O249" i="53"/>
  <c r="N249" i="53"/>
  <c r="M249" i="53"/>
  <c r="H249" i="53"/>
  <c r="G249" i="53"/>
  <c r="T248" i="53"/>
  <c r="Q248" i="53"/>
  <c r="P248" i="53"/>
  <c r="O248" i="53"/>
  <c r="N248" i="53"/>
  <c r="M248" i="53"/>
  <c r="H248" i="53"/>
  <c r="G248" i="53"/>
  <c r="R248" i="53" s="1"/>
  <c r="T247" i="53"/>
  <c r="Q247" i="53"/>
  <c r="P247" i="53"/>
  <c r="O247" i="53"/>
  <c r="N247" i="53"/>
  <c r="M247" i="53"/>
  <c r="H247" i="53"/>
  <c r="G247" i="53"/>
  <c r="R247" i="53" s="1"/>
  <c r="T246" i="53"/>
  <c r="Q246" i="53"/>
  <c r="P246" i="53"/>
  <c r="O246" i="53"/>
  <c r="N246" i="53"/>
  <c r="M246" i="53"/>
  <c r="H246" i="53"/>
  <c r="G246" i="53"/>
  <c r="R246" i="53" s="1"/>
  <c r="T245" i="53"/>
  <c r="Q245" i="53"/>
  <c r="P245" i="53"/>
  <c r="O245" i="53"/>
  <c r="N245" i="53"/>
  <c r="M245" i="53"/>
  <c r="H245" i="53"/>
  <c r="G245" i="53"/>
  <c r="T244" i="53"/>
  <c r="Q244" i="53"/>
  <c r="P244" i="53"/>
  <c r="O244" i="53"/>
  <c r="N244" i="53"/>
  <c r="M244" i="53"/>
  <c r="H244" i="53"/>
  <c r="G244" i="53"/>
  <c r="T243" i="53"/>
  <c r="Q243" i="53"/>
  <c r="P243" i="53"/>
  <c r="O243" i="53"/>
  <c r="N243" i="53"/>
  <c r="M243" i="53"/>
  <c r="H243" i="53"/>
  <c r="G243" i="53"/>
  <c r="T242" i="53"/>
  <c r="Q242" i="53"/>
  <c r="P242" i="53"/>
  <c r="O242" i="53"/>
  <c r="N242" i="53"/>
  <c r="M242" i="53"/>
  <c r="H242" i="53"/>
  <c r="G242" i="53"/>
  <c r="S242" i="53" s="1"/>
  <c r="T241" i="53"/>
  <c r="Q241" i="53"/>
  <c r="P241" i="53"/>
  <c r="O241" i="53"/>
  <c r="N241" i="53"/>
  <c r="M241" i="53"/>
  <c r="H241" i="53"/>
  <c r="I241" i="53" s="1"/>
  <c r="G241" i="53"/>
  <c r="T240" i="53"/>
  <c r="Q240" i="53"/>
  <c r="P240" i="53"/>
  <c r="O240" i="53"/>
  <c r="N240" i="53"/>
  <c r="M240" i="53"/>
  <c r="H240" i="53"/>
  <c r="G240" i="53"/>
  <c r="T239" i="53"/>
  <c r="Q239" i="53"/>
  <c r="P239" i="53"/>
  <c r="O239" i="53"/>
  <c r="N239" i="53"/>
  <c r="M239" i="53"/>
  <c r="H239" i="53"/>
  <c r="G239" i="53"/>
  <c r="T238" i="53"/>
  <c r="Q238" i="53"/>
  <c r="P238" i="53"/>
  <c r="O238" i="53"/>
  <c r="N238" i="53"/>
  <c r="M238" i="53"/>
  <c r="H238" i="53"/>
  <c r="G238" i="53"/>
  <c r="S238" i="53" s="1"/>
  <c r="T237" i="53"/>
  <c r="Q237" i="53"/>
  <c r="P237" i="53"/>
  <c r="O237" i="53"/>
  <c r="N237" i="53"/>
  <c r="M237" i="53"/>
  <c r="H237" i="53"/>
  <c r="G237" i="53"/>
  <c r="T236" i="53"/>
  <c r="Q236" i="53"/>
  <c r="P236" i="53"/>
  <c r="O236" i="53"/>
  <c r="N236" i="53"/>
  <c r="M236" i="53"/>
  <c r="H236" i="53"/>
  <c r="G236" i="53"/>
  <c r="S236" i="53" s="1"/>
  <c r="T235" i="53"/>
  <c r="Q235" i="53"/>
  <c r="P235" i="53"/>
  <c r="O235" i="53"/>
  <c r="N235" i="53"/>
  <c r="M235" i="53"/>
  <c r="H235" i="53"/>
  <c r="G235" i="53"/>
  <c r="I235" i="53"/>
  <c r="T234" i="53"/>
  <c r="Q234" i="53"/>
  <c r="P234" i="53"/>
  <c r="O234" i="53"/>
  <c r="N234" i="53"/>
  <c r="M234" i="53"/>
  <c r="H234" i="53"/>
  <c r="G234" i="53"/>
  <c r="R234" i="53" s="1"/>
  <c r="T233" i="53"/>
  <c r="Q233" i="53"/>
  <c r="P233" i="53"/>
  <c r="O233" i="53"/>
  <c r="N233" i="53"/>
  <c r="M233" i="53"/>
  <c r="H233" i="53"/>
  <c r="G233" i="53"/>
  <c r="R233" i="53" s="1"/>
  <c r="T232" i="53"/>
  <c r="Q232" i="53"/>
  <c r="P232" i="53"/>
  <c r="O232" i="53"/>
  <c r="N232" i="53"/>
  <c r="M232" i="53"/>
  <c r="H232" i="53"/>
  <c r="G232" i="53"/>
  <c r="T231" i="53"/>
  <c r="Q231" i="53"/>
  <c r="P231" i="53"/>
  <c r="O231" i="53"/>
  <c r="N231" i="53"/>
  <c r="M231" i="53"/>
  <c r="H231" i="53"/>
  <c r="G231" i="53"/>
  <c r="S231" i="53" s="1"/>
  <c r="T230" i="53"/>
  <c r="Q230" i="53"/>
  <c r="P230" i="53"/>
  <c r="O230" i="53"/>
  <c r="N230" i="53"/>
  <c r="M230" i="53"/>
  <c r="H230" i="53"/>
  <c r="G230" i="53"/>
  <c r="R230" i="53" s="1"/>
  <c r="T229" i="53"/>
  <c r="Q229" i="53"/>
  <c r="P229" i="53"/>
  <c r="O229" i="53"/>
  <c r="N229" i="53"/>
  <c r="M229" i="53"/>
  <c r="H229" i="53"/>
  <c r="G229" i="53"/>
  <c r="R229" i="53" s="1"/>
  <c r="T228" i="53"/>
  <c r="Q228" i="53"/>
  <c r="P228" i="53"/>
  <c r="O228" i="53"/>
  <c r="N228" i="53"/>
  <c r="M228" i="53"/>
  <c r="H228" i="53"/>
  <c r="G228" i="53"/>
  <c r="S228" i="53"/>
  <c r="T227" i="53"/>
  <c r="Q227" i="53"/>
  <c r="P227" i="53"/>
  <c r="O227" i="53"/>
  <c r="N227" i="53"/>
  <c r="M227" i="53"/>
  <c r="H227" i="53"/>
  <c r="G227" i="53"/>
  <c r="S227" i="53" s="1"/>
  <c r="T226" i="53"/>
  <c r="Q226" i="53"/>
  <c r="P226" i="53"/>
  <c r="O226" i="53"/>
  <c r="N226" i="53"/>
  <c r="M226" i="53"/>
  <c r="H226" i="53"/>
  <c r="G226" i="53"/>
  <c r="R226" i="53" s="1"/>
  <c r="T225" i="53"/>
  <c r="Q225" i="53"/>
  <c r="P225" i="53"/>
  <c r="O225" i="53"/>
  <c r="N225" i="53"/>
  <c r="M225" i="53"/>
  <c r="H225" i="53"/>
  <c r="G225" i="53"/>
  <c r="R225" i="53" s="1"/>
  <c r="T224" i="53"/>
  <c r="Q224" i="53"/>
  <c r="P224" i="53"/>
  <c r="O224" i="53"/>
  <c r="N224" i="53"/>
  <c r="M224" i="53"/>
  <c r="H224" i="53"/>
  <c r="G224" i="53"/>
  <c r="T223" i="53"/>
  <c r="Q223" i="53"/>
  <c r="P223" i="53"/>
  <c r="O223" i="53"/>
  <c r="N223" i="53"/>
  <c r="M223" i="53"/>
  <c r="H223" i="53"/>
  <c r="G223" i="53"/>
  <c r="R223" i="53" s="1"/>
  <c r="T222" i="53"/>
  <c r="Q222" i="53"/>
  <c r="P222" i="53"/>
  <c r="O222" i="53"/>
  <c r="N222" i="53"/>
  <c r="M222" i="53"/>
  <c r="H222" i="53"/>
  <c r="G222" i="53"/>
  <c r="S222" i="53" s="1"/>
  <c r="T221" i="53"/>
  <c r="Q221" i="53"/>
  <c r="P221" i="53"/>
  <c r="O221" i="53"/>
  <c r="N221" i="53"/>
  <c r="M221" i="53"/>
  <c r="H221" i="53"/>
  <c r="G221" i="53"/>
  <c r="T220" i="53"/>
  <c r="Q220" i="53"/>
  <c r="P220" i="53"/>
  <c r="O220" i="53"/>
  <c r="N220" i="53"/>
  <c r="M220" i="53"/>
  <c r="H220" i="53"/>
  <c r="G220" i="53"/>
  <c r="S220" i="53"/>
  <c r="T219" i="53"/>
  <c r="Q219" i="53"/>
  <c r="P219" i="53"/>
  <c r="O219" i="53"/>
  <c r="N219" i="53"/>
  <c r="M219" i="53"/>
  <c r="H219" i="53"/>
  <c r="G219" i="53"/>
  <c r="S219" i="53" s="1"/>
  <c r="T218" i="53"/>
  <c r="Q218" i="53"/>
  <c r="P218" i="53"/>
  <c r="O218" i="53"/>
  <c r="N218" i="53"/>
  <c r="M218" i="53"/>
  <c r="H218" i="53"/>
  <c r="G218" i="53"/>
  <c r="R218" i="53" s="1"/>
  <c r="T217" i="53"/>
  <c r="Q217" i="53"/>
  <c r="P217" i="53"/>
  <c r="O217" i="53"/>
  <c r="N217" i="53"/>
  <c r="M217" i="53"/>
  <c r="H217" i="53"/>
  <c r="G217" i="53"/>
  <c r="T216" i="53"/>
  <c r="Q216" i="53"/>
  <c r="P216" i="53"/>
  <c r="O216" i="53"/>
  <c r="N216" i="53"/>
  <c r="M216" i="53"/>
  <c r="H216" i="53"/>
  <c r="G216" i="53"/>
  <c r="S216" i="53" s="1"/>
  <c r="T215" i="53"/>
  <c r="Q215" i="53"/>
  <c r="P215" i="53"/>
  <c r="O215" i="53"/>
  <c r="N215" i="53"/>
  <c r="M215" i="53"/>
  <c r="H215" i="53"/>
  <c r="G215" i="53"/>
  <c r="R215" i="53" s="1"/>
  <c r="T214" i="53"/>
  <c r="Q214" i="53"/>
  <c r="P214" i="53"/>
  <c r="O214" i="53"/>
  <c r="N214" i="53"/>
  <c r="M214" i="53"/>
  <c r="H214" i="53"/>
  <c r="G214" i="53"/>
  <c r="S214" i="53" s="1"/>
  <c r="T213" i="53"/>
  <c r="Q213" i="53"/>
  <c r="P213" i="53"/>
  <c r="O213" i="53"/>
  <c r="N213" i="53"/>
  <c r="M213" i="53"/>
  <c r="H213" i="53"/>
  <c r="G213" i="53"/>
  <c r="R213" i="53" s="1"/>
  <c r="T212" i="53"/>
  <c r="Q212" i="53"/>
  <c r="P212" i="53"/>
  <c r="O212" i="53"/>
  <c r="N212" i="53"/>
  <c r="M212" i="53"/>
  <c r="H212" i="53"/>
  <c r="G212" i="53"/>
  <c r="R212" i="53" s="1"/>
  <c r="T211" i="53"/>
  <c r="Q211" i="53"/>
  <c r="P211" i="53"/>
  <c r="O211" i="53"/>
  <c r="N211" i="53"/>
  <c r="M211" i="53"/>
  <c r="H211" i="53"/>
  <c r="G211" i="53"/>
  <c r="R211" i="53"/>
  <c r="T210" i="53"/>
  <c r="Q210" i="53"/>
  <c r="P210" i="53"/>
  <c r="O210" i="53"/>
  <c r="N210" i="53"/>
  <c r="M210" i="53"/>
  <c r="H210" i="53"/>
  <c r="G210" i="53"/>
  <c r="S210" i="53" s="1"/>
  <c r="T209" i="53"/>
  <c r="Q209" i="53"/>
  <c r="P209" i="53"/>
  <c r="O209" i="53"/>
  <c r="N209" i="53"/>
  <c r="M209" i="53"/>
  <c r="H209" i="53"/>
  <c r="G209" i="53"/>
  <c r="T208" i="53"/>
  <c r="Q208" i="53"/>
  <c r="P208" i="53"/>
  <c r="O208" i="53"/>
  <c r="N208" i="53"/>
  <c r="M208" i="53"/>
  <c r="H208" i="53"/>
  <c r="G208" i="53"/>
  <c r="S208" i="53" s="1"/>
  <c r="T207" i="53"/>
  <c r="Q207" i="53"/>
  <c r="P207" i="53"/>
  <c r="O207" i="53"/>
  <c r="N207" i="53"/>
  <c r="M207" i="53"/>
  <c r="H207" i="53"/>
  <c r="G207" i="53"/>
  <c r="R207" i="53"/>
  <c r="T206" i="53"/>
  <c r="Q206" i="53"/>
  <c r="P206" i="53"/>
  <c r="O206" i="53"/>
  <c r="N206" i="53"/>
  <c r="M206" i="53"/>
  <c r="H206" i="53"/>
  <c r="G206" i="53"/>
  <c r="T205" i="53"/>
  <c r="Q205" i="53"/>
  <c r="P205" i="53"/>
  <c r="O205" i="53"/>
  <c r="N205" i="53"/>
  <c r="M205" i="53"/>
  <c r="H205" i="53"/>
  <c r="G205" i="53"/>
  <c r="R205" i="53" s="1"/>
  <c r="T204" i="53"/>
  <c r="Q204" i="53"/>
  <c r="P204" i="53"/>
  <c r="O204" i="53"/>
  <c r="N204" i="53"/>
  <c r="M204" i="53"/>
  <c r="H204" i="53"/>
  <c r="G204" i="53"/>
  <c r="S204" i="53" s="1"/>
  <c r="T203" i="53"/>
  <c r="Q203" i="53"/>
  <c r="P203" i="53"/>
  <c r="O203" i="53"/>
  <c r="N203" i="53"/>
  <c r="M203" i="53"/>
  <c r="H203" i="53"/>
  <c r="G203" i="53"/>
  <c r="R203" i="53" s="1"/>
  <c r="T202" i="53"/>
  <c r="Q202" i="53"/>
  <c r="P202" i="53"/>
  <c r="O202" i="53"/>
  <c r="N202" i="53"/>
  <c r="M202" i="53"/>
  <c r="H202" i="53"/>
  <c r="G202" i="53"/>
  <c r="S202" i="53" s="1"/>
  <c r="T201" i="53"/>
  <c r="Q201" i="53"/>
  <c r="P201" i="53"/>
  <c r="O201" i="53"/>
  <c r="N201" i="53"/>
  <c r="M201" i="53"/>
  <c r="H201" i="53"/>
  <c r="G201" i="53"/>
  <c r="R201" i="53" s="1"/>
  <c r="T200" i="53"/>
  <c r="Q200" i="53"/>
  <c r="P200" i="53"/>
  <c r="O200" i="53"/>
  <c r="N200" i="53"/>
  <c r="M200" i="53"/>
  <c r="H200" i="53"/>
  <c r="G200" i="53"/>
  <c r="T199" i="53"/>
  <c r="Q199" i="53"/>
  <c r="P199" i="53"/>
  <c r="O199" i="53"/>
  <c r="N199" i="53"/>
  <c r="M199" i="53"/>
  <c r="H199" i="53"/>
  <c r="G199" i="53"/>
  <c r="T198" i="53"/>
  <c r="Q198" i="53"/>
  <c r="P198" i="53"/>
  <c r="O198" i="53"/>
  <c r="N198" i="53"/>
  <c r="M198" i="53"/>
  <c r="H198" i="53"/>
  <c r="G198" i="53"/>
  <c r="S198" i="53" s="1"/>
  <c r="T197" i="53"/>
  <c r="Q197" i="53"/>
  <c r="P197" i="53"/>
  <c r="O197" i="53"/>
  <c r="N197" i="53"/>
  <c r="M197" i="53"/>
  <c r="H197" i="53"/>
  <c r="G197" i="53"/>
  <c r="R197" i="53"/>
  <c r="T196" i="53"/>
  <c r="Q196" i="53"/>
  <c r="P196" i="53"/>
  <c r="O196" i="53"/>
  <c r="N196" i="53"/>
  <c r="M196" i="53"/>
  <c r="H196" i="53"/>
  <c r="G196" i="53"/>
  <c r="I196" i="53" s="1"/>
  <c r="T195" i="53"/>
  <c r="Q195" i="53"/>
  <c r="P195" i="53"/>
  <c r="O195" i="53"/>
  <c r="N195" i="53"/>
  <c r="M195" i="53"/>
  <c r="H195" i="53"/>
  <c r="G195" i="53"/>
  <c r="T194" i="53"/>
  <c r="Q194" i="53"/>
  <c r="P194" i="53"/>
  <c r="O194" i="53"/>
  <c r="N194" i="53"/>
  <c r="M194" i="53"/>
  <c r="H194" i="53"/>
  <c r="G194" i="53"/>
  <c r="T193" i="53"/>
  <c r="Q193" i="53"/>
  <c r="P193" i="53"/>
  <c r="O193" i="53"/>
  <c r="N193" i="53"/>
  <c r="M193" i="53"/>
  <c r="H193" i="53"/>
  <c r="G193" i="53"/>
  <c r="T192" i="53"/>
  <c r="Q192" i="53"/>
  <c r="P192" i="53"/>
  <c r="O192" i="53"/>
  <c r="N192" i="53"/>
  <c r="M192" i="53"/>
  <c r="H192" i="53"/>
  <c r="G192" i="53"/>
  <c r="R192" i="53" s="1"/>
  <c r="T191" i="53"/>
  <c r="Q191" i="53"/>
  <c r="P191" i="53"/>
  <c r="O191" i="53"/>
  <c r="N191" i="53"/>
  <c r="M191" i="53"/>
  <c r="H191" i="53"/>
  <c r="G191" i="53"/>
  <c r="T190" i="53"/>
  <c r="Q190" i="53"/>
  <c r="P190" i="53"/>
  <c r="O190" i="53"/>
  <c r="N190" i="53"/>
  <c r="M190" i="53"/>
  <c r="H190" i="53"/>
  <c r="G190" i="53"/>
  <c r="S190" i="53"/>
  <c r="T189" i="53"/>
  <c r="Q189" i="53"/>
  <c r="P189" i="53"/>
  <c r="O189" i="53"/>
  <c r="N189" i="53"/>
  <c r="M189" i="53"/>
  <c r="H189" i="53"/>
  <c r="G189" i="53"/>
  <c r="T188" i="53"/>
  <c r="Q188" i="53"/>
  <c r="P188" i="53"/>
  <c r="O188" i="53"/>
  <c r="N188" i="53"/>
  <c r="M188" i="53"/>
  <c r="H188" i="53"/>
  <c r="G188" i="53"/>
  <c r="T187" i="53"/>
  <c r="Q187" i="53"/>
  <c r="P187" i="53"/>
  <c r="O187" i="53"/>
  <c r="N187" i="53"/>
  <c r="M187" i="53"/>
  <c r="H187" i="53"/>
  <c r="G187" i="53"/>
  <c r="T186" i="53"/>
  <c r="Q186" i="53"/>
  <c r="P186" i="53"/>
  <c r="O186" i="53"/>
  <c r="N186" i="53"/>
  <c r="M186" i="53"/>
  <c r="H186" i="53"/>
  <c r="G186" i="53"/>
  <c r="T185" i="53"/>
  <c r="Q185" i="53"/>
  <c r="P185" i="53"/>
  <c r="O185" i="53"/>
  <c r="N185" i="53"/>
  <c r="M185" i="53"/>
  <c r="H185" i="53"/>
  <c r="G185" i="53"/>
  <c r="S185" i="53" s="1"/>
  <c r="T184" i="53"/>
  <c r="Q184" i="53"/>
  <c r="P184" i="53"/>
  <c r="O184" i="53"/>
  <c r="N184" i="53"/>
  <c r="M184" i="53"/>
  <c r="H184" i="53"/>
  <c r="G184" i="53"/>
  <c r="T183" i="53"/>
  <c r="Q183" i="53"/>
  <c r="P183" i="53"/>
  <c r="O183" i="53"/>
  <c r="N183" i="53"/>
  <c r="M183" i="53"/>
  <c r="H183" i="53"/>
  <c r="G183" i="53"/>
  <c r="T182" i="53"/>
  <c r="Q182" i="53"/>
  <c r="P182" i="53"/>
  <c r="O182" i="53"/>
  <c r="N182" i="53"/>
  <c r="M182" i="53"/>
  <c r="H182" i="53"/>
  <c r="G182" i="53"/>
  <c r="R182" i="53" s="1"/>
  <c r="T181" i="53"/>
  <c r="Q181" i="53"/>
  <c r="P181" i="53"/>
  <c r="O181" i="53"/>
  <c r="N181" i="53"/>
  <c r="M181" i="53"/>
  <c r="H181" i="53"/>
  <c r="G181" i="53"/>
  <c r="R181" i="53" s="1"/>
  <c r="T180" i="53"/>
  <c r="Q180" i="53"/>
  <c r="P180" i="53"/>
  <c r="O180" i="53"/>
  <c r="N180" i="53"/>
  <c r="M180" i="53"/>
  <c r="H180" i="53"/>
  <c r="G180" i="53"/>
  <c r="S180" i="53" s="1"/>
  <c r="T179" i="53"/>
  <c r="Q179" i="53"/>
  <c r="P179" i="53"/>
  <c r="O179" i="53"/>
  <c r="N179" i="53"/>
  <c r="M179" i="53"/>
  <c r="H179" i="53"/>
  <c r="I179" i="53" s="1"/>
  <c r="G179" i="53"/>
  <c r="T178" i="53"/>
  <c r="Q178" i="53"/>
  <c r="P178" i="53"/>
  <c r="O178" i="53"/>
  <c r="N178" i="53"/>
  <c r="M178" i="53"/>
  <c r="H178" i="53"/>
  <c r="G178" i="53"/>
  <c r="S178" i="53"/>
  <c r="T177" i="53"/>
  <c r="Q177" i="53"/>
  <c r="P177" i="53"/>
  <c r="O177" i="53"/>
  <c r="N177" i="53"/>
  <c r="M177" i="53"/>
  <c r="H177" i="53"/>
  <c r="G177" i="53"/>
  <c r="T176" i="53"/>
  <c r="Q176" i="53"/>
  <c r="P176" i="53"/>
  <c r="O176" i="53"/>
  <c r="N176" i="53"/>
  <c r="M176" i="53"/>
  <c r="H176" i="53"/>
  <c r="G176" i="53"/>
  <c r="S176" i="53" s="1"/>
  <c r="T175" i="53"/>
  <c r="Q175" i="53"/>
  <c r="P175" i="53"/>
  <c r="O175" i="53"/>
  <c r="N175" i="53"/>
  <c r="M175" i="53"/>
  <c r="H175" i="53"/>
  <c r="G175" i="53"/>
  <c r="T174" i="53"/>
  <c r="Q174" i="53"/>
  <c r="P174" i="53"/>
  <c r="O174" i="53"/>
  <c r="N174" i="53"/>
  <c r="M174" i="53"/>
  <c r="H174" i="53"/>
  <c r="G174" i="53"/>
  <c r="R174" i="53" s="1"/>
  <c r="T173" i="53"/>
  <c r="Q173" i="53"/>
  <c r="P173" i="53"/>
  <c r="O173" i="53"/>
  <c r="N173" i="53"/>
  <c r="M173" i="53"/>
  <c r="H173" i="53"/>
  <c r="G173" i="53"/>
  <c r="T172" i="53"/>
  <c r="Q172" i="53"/>
  <c r="P172" i="53"/>
  <c r="O172" i="53"/>
  <c r="N172" i="53"/>
  <c r="M172" i="53"/>
  <c r="H172" i="53"/>
  <c r="G172" i="53"/>
  <c r="S172" i="53" s="1"/>
  <c r="T171" i="53"/>
  <c r="Q171" i="53"/>
  <c r="P171" i="53"/>
  <c r="O171" i="53"/>
  <c r="N171" i="53"/>
  <c r="M171" i="53"/>
  <c r="H171" i="53"/>
  <c r="G171" i="53"/>
  <c r="T170" i="53"/>
  <c r="Q170" i="53"/>
  <c r="P170" i="53"/>
  <c r="O170" i="53"/>
  <c r="N170" i="53"/>
  <c r="M170" i="53"/>
  <c r="H170" i="53"/>
  <c r="G170" i="53"/>
  <c r="S170" i="53" s="1"/>
  <c r="T169" i="53"/>
  <c r="Q169" i="53"/>
  <c r="P169" i="53"/>
  <c r="O169" i="53"/>
  <c r="N169" i="53"/>
  <c r="M169" i="53"/>
  <c r="H169" i="53"/>
  <c r="G169" i="53"/>
  <c r="T168" i="53"/>
  <c r="Q168" i="53"/>
  <c r="P168" i="53"/>
  <c r="O168" i="53"/>
  <c r="N168" i="53"/>
  <c r="M168" i="53"/>
  <c r="H168" i="53"/>
  <c r="G168" i="53"/>
  <c r="S168" i="53" s="1"/>
  <c r="T167" i="53"/>
  <c r="Q167" i="53"/>
  <c r="P167" i="53"/>
  <c r="O167" i="53"/>
  <c r="N167" i="53"/>
  <c r="M167" i="53"/>
  <c r="H167" i="53"/>
  <c r="G167" i="53"/>
  <c r="R167" i="53" s="1"/>
  <c r="T166" i="53"/>
  <c r="Q166" i="53"/>
  <c r="P166" i="53"/>
  <c r="O166" i="53"/>
  <c r="N166" i="53"/>
  <c r="M166" i="53"/>
  <c r="H166" i="53"/>
  <c r="G166" i="53"/>
  <c r="R166" i="53"/>
  <c r="T165" i="53"/>
  <c r="Q165" i="53"/>
  <c r="P165" i="53"/>
  <c r="O165" i="53"/>
  <c r="N165" i="53"/>
  <c r="M165" i="53"/>
  <c r="H165" i="53"/>
  <c r="G165" i="53"/>
  <c r="T164" i="53"/>
  <c r="Q164" i="53"/>
  <c r="P164" i="53"/>
  <c r="O164" i="53"/>
  <c r="N164" i="53"/>
  <c r="M164" i="53"/>
  <c r="H164" i="53"/>
  <c r="G164" i="53"/>
  <c r="S164" i="53" s="1"/>
  <c r="T163" i="53"/>
  <c r="Q163" i="53"/>
  <c r="P163" i="53"/>
  <c r="O163" i="53"/>
  <c r="N163" i="53"/>
  <c r="M163" i="53"/>
  <c r="H163" i="53"/>
  <c r="G163" i="53"/>
  <c r="T162" i="53"/>
  <c r="Q162" i="53"/>
  <c r="P162" i="53"/>
  <c r="O162" i="53"/>
  <c r="N162" i="53"/>
  <c r="M162" i="53"/>
  <c r="H162" i="53"/>
  <c r="G162" i="53"/>
  <c r="R162" i="53" s="1"/>
  <c r="T161" i="53"/>
  <c r="Q161" i="53"/>
  <c r="P161" i="53"/>
  <c r="O161" i="53"/>
  <c r="N161" i="53"/>
  <c r="M161" i="53"/>
  <c r="H161" i="53"/>
  <c r="G161" i="53"/>
  <c r="T160" i="53"/>
  <c r="Q160" i="53"/>
  <c r="P160" i="53"/>
  <c r="O160" i="53"/>
  <c r="N160" i="53"/>
  <c r="M160" i="53"/>
  <c r="H160" i="53"/>
  <c r="G160" i="53"/>
  <c r="R160" i="53"/>
  <c r="T159" i="53"/>
  <c r="Q159" i="53"/>
  <c r="P159" i="53"/>
  <c r="O159" i="53"/>
  <c r="N159" i="53"/>
  <c r="M159" i="53"/>
  <c r="H159" i="53"/>
  <c r="G159" i="53"/>
  <c r="R159" i="53" s="1"/>
  <c r="T158" i="53"/>
  <c r="Q158" i="53"/>
  <c r="P158" i="53"/>
  <c r="O158" i="53"/>
  <c r="N158" i="53"/>
  <c r="M158" i="53"/>
  <c r="H158" i="53"/>
  <c r="G158" i="53"/>
  <c r="T157" i="53"/>
  <c r="Q157" i="53"/>
  <c r="P157" i="53"/>
  <c r="O157" i="53"/>
  <c r="N157" i="53"/>
  <c r="M157" i="53"/>
  <c r="H157" i="53"/>
  <c r="G157" i="53"/>
  <c r="R157" i="53" s="1"/>
  <c r="T156" i="53"/>
  <c r="Q156" i="53"/>
  <c r="P156" i="53"/>
  <c r="O156" i="53"/>
  <c r="N156" i="53"/>
  <c r="M156" i="53"/>
  <c r="H156" i="53"/>
  <c r="G156" i="53"/>
  <c r="R156" i="53" s="1"/>
  <c r="T155" i="53"/>
  <c r="Q155" i="53"/>
  <c r="P155" i="53"/>
  <c r="O155" i="53"/>
  <c r="N155" i="53"/>
  <c r="M155" i="53"/>
  <c r="H155" i="53"/>
  <c r="G155" i="53"/>
  <c r="R155" i="53" s="1"/>
  <c r="T154" i="53"/>
  <c r="Q154" i="53"/>
  <c r="P154" i="53"/>
  <c r="O154" i="53"/>
  <c r="N154" i="53"/>
  <c r="M154" i="53"/>
  <c r="H154" i="53"/>
  <c r="G154" i="53"/>
  <c r="R154" i="53" s="1"/>
  <c r="T153" i="53"/>
  <c r="Q153" i="53"/>
  <c r="P153" i="53"/>
  <c r="O153" i="53"/>
  <c r="N153" i="53"/>
  <c r="M153" i="53"/>
  <c r="H153" i="53"/>
  <c r="G153" i="53"/>
  <c r="R153" i="53" s="1"/>
  <c r="T152" i="53"/>
  <c r="Q152" i="53"/>
  <c r="P152" i="53"/>
  <c r="O152" i="53"/>
  <c r="N152" i="53"/>
  <c r="M152" i="53"/>
  <c r="H152" i="53"/>
  <c r="G152" i="53"/>
  <c r="T151" i="53"/>
  <c r="Q151" i="53"/>
  <c r="P151" i="53"/>
  <c r="O151" i="53"/>
  <c r="N151" i="53"/>
  <c r="M151" i="53"/>
  <c r="H151" i="53"/>
  <c r="G151" i="53"/>
  <c r="S151" i="53" s="1"/>
  <c r="T150" i="53"/>
  <c r="Q150" i="53"/>
  <c r="P150" i="53"/>
  <c r="O150" i="53"/>
  <c r="N150" i="53"/>
  <c r="M150" i="53"/>
  <c r="H150" i="53"/>
  <c r="G150" i="53"/>
  <c r="R150" i="53"/>
  <c r="T149" i="53"/>
  <c r="Q149" i="53"/>
  <c r="P149" i="53"/>
  <c r="O149" i="53"/>
  <c r="N149" i="53"/>
  <c r="M149" i="53"/>
  <c r="H149" i="53"/>
  <c r="G149" i="53"/>
  <c r="S149" i="53" s="1"/>
  <c r="T148" i="53"/>
  <c r="Q148" i="53"/>
  <c r="P148" i="53"/>
  <c r="O148" i="53"/>
  <c r="N148" i="53"/>
  <c r="M148" i="53"/>
  <c r="H148" i="53"/>
  <c r="G148" i="53"/>
  <c r="R148" i="53" s="1"/>
  <c r="T147" i="53"/>
  <c r="Q147" i="53"/>
  <c r="P147" i="53"/>
  <c r="O147" i="53"/>
  <c r="N147" i="53"/>
  <c r="M147" i="53"/>
  <c r="H147" i="53"/>
  <c r="G147" i="53"/>
  <c r="R147" i="53" s="1"/>
  <c r="T146" i="53"/>
  <c r="Q146" i="53"/>
  <c r="P146" i="53"/>
  <c r="O146" i="53"/>
  <c r="N146" i="53"/>
  <c r="M146" i="53"/>
  <c r="H146" i="53"/>
  <c r="G146" i="53"/>
  <c r="R146" i="53" s="1"/>
  <c r="T145" i="53"/>
  <c r="Q145" i="53"/>
  <c r="P145" i="53"/>
  <c r="O145" i="53"/>
  <c r="N145" i="53"/>
  <c r="M145" i="53"/>
  <c r="H145" i="53"/>
  <c r="G145" i="53"/>
  <c r="S145" i="53" s="1"/>
  <c r="T144" i="53"/>
  <c r="Q144" i="53"/>
  <c r="P144" i="53"/>
  <c r="O144" i="53"/>
  <c r="N144" i="53"/>
  <c r="M144" i="53"/>
  <c r="H144" i="53"/>
  <c r="G144" i="53"/>
  <c r="I144" i="53" s="1"/>
  <c r="R144" i="53"/>
  <c r="T143" i="53"/>
  <c r="Q143" i="53"/>
  <c r="P143" i="53"/>
  <c r="O143" i="53"/>
  <c r="N143" i="53"/>
  <c r="M143" i="53"/>
  <c r="H143" i="53"/>
  <c r="G143" i="53"/>
  <c r="R143" i="53" s="1"/>
  <c r="T142" i="53"/>
  <c r="Q142" i="53"/>
  <c r="P142" i="53"/>
  <c r="O142" i="53"/>
  <c r="N142" i="53"/>
  <c r="M142" i="53"/>
  <c r="H142" i="53"/>
  <c r="G142" i="53"/>
  <c r="R142" i="53" s="1"/>
  <c r="T141" i="53"/>
  <c r="Q141" i="53"/>
  <c r="P141" i="53"/>
  <c r="O141" i="53"/>
  <c r="N141" i="53"/>
  <c r="M141" i="53"/>
  <c r="H141" i="53"/>
  <c r="G141" i="53"/>
  <c r="R141" i="53" s="1"/>
  <c r="T140" i="53"/>
  <c r="Q140" i="53"/>
  <c r="P140" i="53"/>
  <c r="O140" i="53"/>
  <c r="N140" i="53"/>
  <c r="M140" i="53"/>
  <c r="H140" i="53"/>
  <c r="G140" i="53"/>
  <c r="T139" i="53"/>
  <c r="Q139" i="53"/>
  <c r="P139" i="53"/>
  <c r="O139" i="53"/>
  <c r="N139" i="53"/>
  <c r="M139" i="53"/>
  <c r="H139" i="53"/>
  <c r="G139" i="53"/>
  <c r="R139" i="53" s="1"/>
  <c r="T138" i="53"/>
  <c r="Q138" i="53"/>
  <c r="P138" i="53"/>
  <c r="O138" i="53"/>
  <c r="N138" i="53"/>
  <c r="M138" i="53"/>
  <c r="H138" i="53"/>
  <c r="G138" i="53"/>
  <c r="R138" i="53" s="1"/>
  <c r="T137" i="53"/>
  <c r="Q137" i="53"/>
  <c r="P137" i="53"/>
  <c r="O137" i="53"/>
  <c r="N137" i="53"/>
  <c r="M137" i="53"/>
  <c r="H137" i="53"/>
  <c r="G137" i="53"/>
  <c r="R137" i="53" s="1"/>
  <c r="T136" i="53"/>
  <c r="Q136" i="53"/>
  <c r="P136" i="53"/>
  <c r="O136" i="53"/>
  <c r="N136" i="53"/>
  <c r="M136" i="53"/>
  <c r="H136" i="53"/>
  <c r="G136" i="53"/>
  <c r="S136" i="53"/>
  <c r="T135" i="53"/>
  <c r="Q135" i="53"/>
  <c r="P135" i="53"/>
  <c r="O135" i="53"/>
  <c r="N135" i="53"/>
  <c r="M135" i="53"/>
  <c r="H135" i="53"/>
  <c r="G135" i="53"/>
  <c r="R135" i="53" s="1"/>
  <c r="T134" i="53"/>
  <c r="Q134" i="53"/>
  <c r="P134" i="53"/>
  <c r="O134" i="53"/>
  <c r="N134" i="53"/>
  <c r="M134" i="53"/>
  <c r="H134" i="53"/>
  <c r="G134" i="53"/>
  <c r="R134" i="53" s="1"/>
  <c r="T133" i="53"/>
  <c r="Q133" i="53"/>
  <c r="P133" i="53"/>
  <c r="O133" i="53"/>
  <c r="N133" i="53"/>
  <c r="M133" i="53"/>
  <c r="H133" i="53"/>
  <c r="G133" i="53"/>
  <c r="R133" i="53" s="1"/>
  <c r="T132" i="53"/>
  <c r="Q132" i="53"/>
  <c r="P132" i="53"/>
  <c r="O132" i="53"/>
  <c r="N132" i="53"/>
  <c r="M132" i="53"/>
  <c r="H132" i="53"/>
  <c r="G132" i="53"/>
  <c r="T131" i="53"/>
  <c r="Q131" i="53"/>
  <c r="P131" i="53"/>
  <c r="O131" i="53"/>
  <c r="N131" i="53"/>
  <c r="M131" i="53"/>
  <c r="H131" i="53"/>
  <c r="G131" i="53"/>
  <c r="T130" i="53"/>
  <c r="Q130" i="53"/>
  <c r="P130" i="53"/>
  <c r="O130" i="53"/>
  <c r="N130" i="53"/>
  <c r="M130" i="53"/>
  <c r="H130" i="53"/>
  <c r="G130" i="53"/>
  <c r="R130" i="53" s="1"/>
  <c r="T129" i="53"/>
  <c r="Q129" i="53"/>
  <c r="P129" i="53"/>
  <c r="O129" i="53"/>
  <c r="N129" i="53"/>
  <c r="M129" i="53"/>
  <c r="H129" i="53"/>
  <c r="G129" i="53"/>
  <c r="T128" i="53"/>
  <c r="Q128" i="53"/>
  <c r="P128" i="53"/>
  <c r="O128" i="53"/>
  <c r="N128" i="53"/>
  <c r="M128" i="53"/>
  <c r="H128" i="53"/>
  <c r="G128" i="53"/>
  <c r="T127" i="53"/>
  <c r="Q127" i="53"/>
  <c r="P127" i="53"/>
  <c r="O127" i="53"/>
  <c r="N127" i="53"/>
  <c r="M127" i="53"/>
  <c r="H127" i="53"/>
  <c r="G127" i="53"/>
  <c r="S127" i="53" s="1"/>
  <c r="T126" i="53"/>
  <c r="Q126" i="53"/>
  <c r="P126" i="53"/>
  <c r="O126" i="53"/>
  <c r="N126" i="53"/>
  <c r="M126" i="53"/>
  <c r="H126" i="53"/>
  <c r="G126" i="53"/>
  <c r="R126" i="53" s="1"/>
  <c r="T125" i="53"/>
  <c r="Q125" i="53"/>
  <c r="P125" i="53"/>
  <c r="O125" i="53"/>
  <c r="N125" i="53"/>
  <c r="M125" i="53"/>
  <c r="H125" i="53"/>
  <c r="G125" i="53"/>
  <c r="R125" i="53"/>
  <c r="T124" i="53"/>
  <c r="Q124" i="53"/>
  <c r="P124" i="53"/>
  <c r="O124" i="53"/>
  <c r="N124" i="53"/>
  <c r="M124" i="53"/>
  <c r="H124" i="53"/>
  <c r="G124" i="53"/>
  <c r="R124" i="53" s="1"/>
  <c r="T123" i="53"/>
  <c r="Q123" i="53"/>
  <c r="P123" i="53"/>
  <c r="O123" i="53"/>
  <c r="N123" i="53"/>
  <c r="M123" i="53"/>
  <c r="H123" i="53"/>
  <c r="G123" i="53"/>
  <c r="S123" i="53" s="1"/>
  <c r="T122" i="53"/>
  <c r="Q122" i="53"/>
  <c r="P122" i="53"/>
  <c r="O122" i="53"/>
  <c r="N122" i="53"/>
  <c r="M122" i="53"/>
  <c r="H122" i="53"/>
  <c r="G122" i="53"/>
  <c r="S122" i="53"/>
  <c r="T121" i="53"/>
  <c r="Q121" i="53"/>
  <c r="P121" i="53"/>
  <c r="O121" i="53"/>
  <c r="N121" i="53"/>
  <c r="M121" i="53"/>
  <c r="H121" i="53"/>
  <c r="G121" i="53"/>
  <c r="T120" i="53"/>
  <c r="Q120" i="53"/>
  <c r="P120" i="53"/>
  <c r="O120" i="53"/>
  <c r="N120" i="53"/>
  <c r="M120" i="53"/>
  <c r="H120" i="53"/>
  <c r="G120" i="53"/>
  <c r="S120" i="53" s="1"/>
  <c r="T119" i="53"/>
  <c r="Q119" i="53"/>
  <c r="P119" i="53"/>
  <c r="O119" i="53"/>
  <c r="N119" i="53"/>
  <c r="M119" i="53"/>
  <c r="H119" i="53"/>
  <c r="G119" i="53"/>
  <c r="R119" i="53" s="1"/>
  <c r="T118" i="53"/>
  <c r="Q118" i="53"/>
  <c r="P118" i="53"/>
  <c r="O118" i="53"/>
  <c r="N118" i="53"/>
  <c r="M118" i="53"/>
  <c r="H118" i="53"/>
  <c r="G118" i="53"/>
  <c r="R118" i="53" s="1"/>
  <c r="T117" i="53"/>
  <c r="Q117" i="53"/>
  <c r="P117" i="53"/>
  <c r="O117" i="53"/>
  <c r="N117" i="53"/>
  <c r="M117" i="53"/>
  <c r="H117" i="53"/>
  <c r="G117" i="53"/>
  <c r="S117" i="53" s="1"/>
  <c r="T116" i="53"/>
  <c r="Q116" i="53"/>
  <c r="P116" i="53"/>
  <c r="O116" i="53"/>
  <c r="N116" i="53"/>
  <c r="M116" i="53"/>
  <c r="H116" i="53"/>
  <c r="G116" i="53"/>
  <c r="R116" i="53" s="1"/>
  <c r="T115" i="53"/>
  <c r="Q115" i="53"/>
  <c r="P115" i="53"/>
  <c r="O115" i="53"/>
  <c r="N115" i="53"/>
  <c r="M115" i="53"/>
  <c r="H115" i="53"/>
  <c r="G115" i="53"/>
  <c r="S115" i="53" s="1"/>
  <c r="T114" i="53"/>
  <c r="Q114" i="53"/>
  <c r="P114" i="53"/>
  <c r="O114" i="53"/>
  <c r="N114" i="53"/>
  <c r="M114" i="53"/>
  <c r="H114" i="53"/>
  <c r="G114" i="53"/>
  <c r="S114" i="53"/>
  <c r="T113" i="53"/>
  <c r="Q113" i="53"/>
  <c r="P113" i="53"/>
  <c r="O113" i="53"/>
  <c r="N113" i="53"/>
  <c r="M113" i="53"/>
  <c r="H113" i="53"/>
  <c r="G113" i="53"/>
  <c r="I113" i="53" s="1"/>
  <c r="T112" i="53"/>
  <c r="Q112" i="53"/>
  <c r="P112" i="53"/>
  <c r="O112" i="53"/>
  <c r="N112" i="53"/>
  <c r="M112" i="53"/>
  <c r="H112" i="53"/>
  <c r="G112" i="53"/>
  <c r="T111" i="53"/>
  <c r="Q111" i="53"/>
  <c r="P111" i="53"/>
  <c r="O111" i="53"/>
  <c r="N111" i="53"/>
  <c r="M111" i="53"/>
  <c r="H111" i="53"/>
  <c r="G111" i="53"/>
  <c r="R111" i="53" s="1"/>
  <c r="T110" i="53"/>
  <c r="Q110" i="53"/>
  <c r="P110" i="53"/>
  <c r="O110" i="53"/>
  <c r="N110" i="53"/>
  <c r="M110" i="53"/>
  <c r="H110" i="53"/>
  <c r="G110" i="53"/>
  <c r="I110" i="53" s="1"/>
  <c r="T109" i="53"/>
  <c r="Q109" i="53"/>
  <c r="P109" i="53"/>
  <c r="O109" i="53"/>
  <c r="N109" i="53"/>
  <c r="M109" i="53"/>
  <c r="H109" i="53"/>
  <c r="G109" i="53"/>
  <c r="R109" i="53" s="1"/>
  <c r="T108" i="53"/>
  <c r="Q108" i="53"/>
  <c r="P108" i="53"/>
  <c r="O108" i="53"/>
  <c r="N108" i="53"/>
  <c r="M108" i="53"/>
  <c r="H108" i="53"/>
  <c r="G108" i="53"/>
  <c r="S108" i="53" s="1"/>
  <c r="T107" i="53"/>
  <c r="Q107" i="53"/>
  <c r="P107" i="53"/>
  <c r="O107" i="53"/>
  <c r="N107" i="53"/>
  <c r="M107" i="53"/>
  <c r="H107" i="53"/>
  <c r="G107" i="53"/>
  <c r="R107" i="53" s="1"/>
  <c r="T106" i="53"/>
  <c r="Q106" i="53"/>
  <c r="P106" i="53"/>
  <c r="O106" i="53"/>
  <c r="N106" i="53"/>
  <c r="M106" i="53"/>
  <c r="H106" i="53"/>
  <c r="G106" i="53"/>
  <c r="T105" i="53"/>
  <c r="Q105" i="53"/>
  <c r="P105" i="53"/>
  <c r="O105" i="53"/>
  <c r="N105" i="53"/>
  <c r="M105" i="53"/>
  <c r="H105" i="53"/>
  <c r="G105" i="53"/>
  <c r="T104" i="53"/>
  <c r="Q104" i="53"/>
  <c r="P104" i="53"/>
  <c r="O104" i="53"/>
  <c r="N104" i="53"/>
  <c r="M104" i="53"/>
  <c r="H104" i="53"/>
  <c r="G104" i="53"/>
  <c r="T103" i="53"/>
  <c r="Q103" i="53"/>
  <c r="P103" i="53"/>
  <c r="O103" i="53"/>
  <c r="N103" i="53"/>
  <c r="M103" i="53"/>
  <c r="H103" i="53"/>
  <c r="G103" i="53"/>
  <c r="R103" i="53" s="1"/>
  <c r="T102" i="53"/>
  <c r="Q102" i="53"/>
  <c r="P102" i="53"/>
  <c r="O102" i="53"/>
  <c r="N102" i="53"/>
  <c r="M102" i="53"/>
  <c r="H102" i="53"/>
  <c r="G102" i="53"/>
  <c r="T101" i="53"/>
  <c r="Q101" i="53"/>
  <c r="P101" i="53"/>
  <c r="O101" i="53"/>
  <c r="N101" i="53"/>
  <c r="M101" i="53"/>
  <c r="H101" i="53"/>
  <c r="G101" i="53"/>
  <c r="R101" i="53" s="1"/>
  <c r="T100" i="53"/>
  <c r="Q100" i="53"/>
  <c r="P100" i="53"/>
  <c r="O100" i="53"/>
  <c r="N100" i="53"/>
  <c r="M100" i="53"/>
  <c r="H100" i="53"/>
  <c r="G100" i="53"/>
  <c r="S100" i="53" s="1"/>
  <c r="T99" i="53"/>
  <c r="Q99" i="53"/>
  <c r="P99" i="53"/>
  <c r="O99" i="53"/>
  <c r="N99" i="53"/>
  <c r="M99" i="53"/>
  <c r="H99" i="53"/>
  <c r="I99" i="53" s="1"/>
  <c r="G99" i="53"/>
  <c r="S99" i="53" s="1"/>
  <c r="T98" i="53"/>
  <c r="Q98" i="53"/>
  <c r="P98" i="53"/>
  <c r="O98" i="53"/>
  <c r="N98" i="53"/>
  <c r="M98" i="53"/>
  <c r="H98" i="53"/>
  <c r="G98" i="53"/>
  <c r="S98" i="53"/>
  <c r="T97" i="53"/>
  <c r="Q97" i="53"/>
  <c r="P97" i="53"/>
  <c r="O97" i="53"/>
  <c r="N97" i="53"/>
  <c r="M97" i="53"/>
  <c r="H97" i="53"/>
  <c r="G97" i="53"/>
  <c r="S97" i="53" s="1"/>
  <c r="T96" i="53"/>
  <c r="Q96" i="53"/>
  <c r="P96" i="53"/>
  <c r="O96" i="53"/>
  <c r="N96" i="53"/>
  <c r="M96" i="53"/>
  <c r="H96" i="53"/>
  <c r="G96" i="53"/>
  <c r="T95" i="53"/>
  <c r="Q95" i="53"/>
  <c r="P95" i="53"/>
  <c r="O95" i="53"/>
  <c r="N95" i="53"/>
  <c r="M95" i="53"/>
  <c r="H95" i="53"/>
  <c r="G95" i="53"/>
  <c r="R95" i="53" s="1"/>
  <c r="T94" i="53"/>
  <c r="Q94" i="53"/>
  <c r="P94" i="53"/>
  <c r="O94" i="53"/>
  <c r="N94" i="53"/>
  <c r="M94" i="53"/>
  <c r="H94" i="53"/>
  <c r="G94" i="53"/>
  <c r="S94" i="53" s="1"/>
  <c r="T93" i="53"/>
  <c r="Q93" i="53"/>
  <c r="P93" i="53"/>
  <c r="O93" i="53"/>
  <c r="N93" i="53"/>
  <c r="M93" i="53"/>
  <c r="H93" i="53"/>
  <c r="G93" i="53"/>
  <c r="O92" i="53"/>
  <c r="N92" i="53"/>
  <c r="M92" i="53"/>
  <c r="H92" i="53"/>
  <c r="P92" i="53"/>
  <c r="Q92" i="53"/>
  <c r="T92" i="53"/>
  <c r="U92" i="53"/>
  <c r="W92" i="53"/>
  <c r="G92" i="53"/>
  <c r="T91" i="53"/>
  <c r="Q91" i="53"/>
  <c r="P91" i="53"/>
  <c r="O91" i="53"/>
  <c r="N91" i="53"/>
  <c r="M91" i="53"/>
  <c r="H91" i="53"/>
  <c r="G91" i="53"/>
  <c r="O90" i="53"/>
  <c r="N90" i="53"/>
  <c r="M90" i="53"/>
  <c r="H90" i="53"/>
  <c r="P90" i="53"/>
  <c r="Q90" i="53"/>
  <c r="G90" i="53"/>
  <c r="I90" i="53" s="1"/>
  <c r="O89" i="53"/>
  <c r="N89" i="53"/>
  <c r="M89" i="53"/>
  <c r="H89" i="53"/>
  <c r="G89" i="53"/>
  <c r="S89" i="53"/>
  <c r="O88" i="53"/>
  <c r="N88" i="53"/>
  <c r="M88" i="53"/>
  <c r="H88" i="53"/>
  <c r="G88" i="53"/>
  <c r="O87" i="53"/>
  <c r="N87" i="53"/>
  <c r="M87" i="53"/>
  <c r="H87" i="53"/>
  <c r="G87" i="53"/>
  <c r="I87" i="53" s="1"/>
  <c r="O86" i="53"/>
  <c r="N86" i="53"/>
  <c r="M86" i="53"/>
  <c r="H86" i="53"/>
  <c r="G86" i="53"/>
  <c r="R86" i="53" s="1"/>
  <c r="O85" i="53"/>
  <c r="N85" i="53"/>
  <c r="M85" i="53"/>
  <c r="H85" i="53"/>
  <c r="G85" i="53"/>
  <c r="S85" i="53" s="1"/>
  <c r="O84" i="53"/>
  <c r="N84" i="53"/>
  <c r="M84" i="53"/>
  <c r="H84" i="53"/>
  <c r="G84" i="53"/>
  <c r="S84" i="53" s="1"/>
  <c r="O83" i="53"/>
  <c r="N83" i="53"/>
  <c r="M83" i="53"/>
  <c r="H83" i="53"/>
  <c r="G83" i="53"/>
  <c r="S83" i="53" s="1"/>
  <c r="O82" i="53"/>
  <c r="N82" i="53"/>
  <c r="M82" i="53"/>
  <c r="H82" i="53"/>
  <c r="G82" i="53"/>
  <c r="O81" i="53"/>
  <c r="N81" i="53"/>
  <c r="M81" i="53"/>
  <c r="H81" i="53"/>
  <c r="G81" i="53"/>
  <c r="S81" i="53" s="1"/>
  <c r="O80" i="53"/>
  <c r="N80" i="53"/>
  <c r="M80" i="53"/>
  <c r="H80" i="53"/>
  <c r="G80" i="53"/>
  <c r="S80" i="53" s="1"/>
  <c r="O79" i="53"/>
  <c r="N79" i="53"/>
  <c r="M79" i="53"/>
  <c r="H79" i="53"/>
  <c r="G79" i="53"/>
  <c r="S79" i="53"/>
  <c r="O78" i="53"/>
  <c r="N78" i="53"/>
  <c r="M78" i="53"/>
  <c r="H78" i="53"/>
  <c r="G78" i="53"/>
  <c r="R78" i="53" s="1"/>
  <c r="O77" i="53"/>
  <c r="N77" i="53"/>
  <c r="M77" i="53"/>
  <c r="H77" i="53"/>
  <c r="G77" i="53"/>
  <c r="S77" i="53" s="1"/>
  <c r="O76" i="53"/>
  <c r="N76" i="53"/>
  <c r="J76" i="53" s="1"/>
  <c r="M76" i="53"/>
  <c r="H76" i="53"/>
  <c r="G76" i="53"/>
  <c r="S76" i="53" s="1"/>
  <c r="O75" i="53"/>
  <c r="N75" i="53" s="1"/>
  <c r="J75" i="53" s="1"/>
  <c r="M75" i="53"/>
  <c r="H75" i="53"/>
  <c r="G75" i="53"/>
  <c r="R75" i="53" s="1"/>
  <c r="O74" i="53"/>
  <c r="N74" i="53"/>
  <c r="J74" i="53" s="1"/>
  <c r="M74" i="53"/>
  <c r="H74" i="53"/>
  <c r="P74" i="53"/>
  <c r="Q74" i="53" s="1"/>
  <c r="G74" i="53"/>
  <c r="R74" i="53" s="1"/>
  <c r="O73" i="53"/>
  <c r="N73" i="53"/>
  <c r="J73" i="53" s="1"/>
  <c r="M73" i="53"/>
  <c r="H73" i="53"/>
  <c r="G73" i="53"/>
  <c r="R73" i="53" s="1"/>
  <c r="O72" i="53"/>
  <c r="N72" i="53" s="1"/>
  <c r="J72" i="53" s="1"/>
  <c r="M72" i="53"/>
  <c r="H72" i="53"/>
  <c r="G72" i="53"/>
  <c r="R72" i="53" s="1"/>
  <c r="O71" i="53"/>
  <c r="N71" i="53" s="1"/>
  <c r="J71" i="53" s="1"/>
  <c r="M71" i="53"/>
  <c r="H71" i="53"/>
  <c r="G71" i="53"/>
  <c r="O70" i="53"/>
  <c r="N70" i="53"/>
  <c r="J70" i="53" s="1"/>
  <c r="M70" i="53"/>
  <c r="H70" i="53"/>
  <c r="P70" i="53"/>
  <c r="Q70" i="53" s="1"/>
  <c r="G70" i="53"/>
  <c r="R70" i="53" s="1"/>
  <c r="O69" i="53"/>
  <c r="N69" i="53"/>
  <c r="J69" i="53" s="1"/>
  <c r="M69" i="53"/>
  <c r="H69" i="53"/>
  <c r="G69" i="53"/>
  <c r="R69" i="53" s="1"/>
  <c r="O68" i="53"/>
  <c r="N68" i="53" s="1"/>
  <c r="J68" i="53" s="1"/>
  <c r="M68" i="53"/>
  <c r="H68" i="53"/>
  <c r="G68" i="53"/>
  <c r="I68" i="53" s="1"/>
  <c r="O67" i="53"/>
  <c r="N67" i="53" s="1"/>
  <c r="J67" i="53" s="1"/>
  <c r="M67" i="53"/>
  <c r="H67" i="53"/>
  <c r="G67" i="53"/>
  <c r="R67" i="53" s="1"/>
  <c r="O66" i="53"/>
  <c r="N66" i="53" s="1"/>
  <c r="J66" i="53" s="1"/>
  <c r="M66" i="53"/>
  <c r="H66" i="53"/>
  <c r="G66" i="53"/>
  <c r="R66" i="53" s="1"/>
  <c r="O65" i="53"/>
  <c r="N65" i="53" s="1"/>
  <c r="J65" i="53" s="1"/>
  <c r="M65" i="53"/>
  <c r="H65" i="53"/>
  <c r="P65" i="53" s="1"/>
  <c r="Q65" i="53" s="1"/>
  <c r="G65" i="53"/>
  <c r="R65" i="53" s="1"/>
  <c r="O64" i="53"/>
  <c r="N64" i="53"/>
  <c r="J64" i="53" s="1"/>
  <c r="M64" i="53"/>
  <c r="H64" i="53"/>
  <c r="G64" i="53"/>
  <c r="O63" i="53"/>
  <c r="N63" i="53" s="1"/>
  <c r="J63" i="53" s="1"/>
  <c r="M63" i="53"/>
  <c r="H63" i="53"/>
  <c r="G63" i="53"/>
  <c r="R63" i="53" s="1"/>
  <c r="O62" i="53"/>
  <c r="N62" i="53"/>
  <c r="J62" i="53" s="1"/>
  <c r="M62" i="53"/>
  <c r="H62" i="53"/>
  <c r="G62" i="53"/>
  <c r="R62" i="53" s="1"/>
  <c r="O61" i="53"/>
  <c r="N61" i="53" s="1"/>
  <c r="J61" i="53" s="1"/>
  <c r="M61" i="53"/>
  <c r="H61" i="53"/>
  <c r="P61" i="53" s="1"/>
  <c r="Q61" i="53" s="1"/>
  <c r="G61" i="53"/>
  <c r="O60" i="53"/>
  <c r="N60" i="53" s="1"/>
  <c r="J60" i="53" s="1"/>
  <c r="M60" i="53"/>
  <c r="H60" i="53"/>
  <c r="P60" i="53" s="1"/>
  <c r="Q60" i="53" s="1"/>
  <c r="G60" i="53"/>
  <c r="O59" i="53"/>
  <c r="N59" i="53" s="1"/>
  <c r="J59" i="53" s="1"/>
  <c r="M59" i="53"/>
  <c r="H59" i="53"/>
  <c r="G59" i="53"/>
  <c r="O58" i="53"/>
  <c r="N58" i="53" s="1"/>
  <c r="J58" i="53" s="1"/>
  <c r="M58" i="53"/>
  <c r="H58" i="53"/>
  <c r="P58" i="53" s="1"/>
  <c r="Q58" i="53" s="1"/>
  <c r="G58" i="53"/>
  <c r="R58" i="53" s="1"/>
  <c r="O57" i="53"/>
  <c r="N57" i="53" s="1"/>
  <c r="J57" i="53" s="1"/>
  <c r="M57" i="53"/>
  <c r="H57" i="53"/>
  <c r="G57" i="53"/>
  <c r="S57" i="53" s="1"/>
  <c r="O56" i="53"/>
  <c r="N56" i="53" s="1"/>
  <c r="J56" i="53" s="1"/>
  <c r="M56" i="53"/>
  <c r="H56" i="53"/>
  <c r="G56" i="53"/>
  <c r="R56" i="53" s="1"/>
  <c r="O55" i="53"/>
  <c r="N55" i="53" s="1"/>
  <c r="J55" i="53" s="1"/>
  <c r="M55" i="53"/>
  <c r="H55" i="53"/>
  <c r="P55" i="53" s="1"/>
  <c r="Q55" i="53" s="1"/>
  <c r="G55" i="53"/>
  <c r="O54" i="53"/>
  <c r="N54" i="53"/>
  <c r="J54" i="53" s="1"/>
  <c r="M54" i="53"/>
  <c r="H54" i="53"/>
  <c r="G54" i="53"/>
  <c r="P54" i="53" s="1"/>
  <c r="Q54" i="53" s="1"/>
  <c r="O53" i="53"/>
  <c r="N53" i="53" s="1"/>
  <c r="J53" i="53" s="1"/>
  <c r="M53" i="53"/>
  <c r="H53" i="53"/>
  <c r="G53" i="53"/>
  <c r="R53" i="53" s="1"/>
  <c r="O52" i="53"/>
  <c r="N52" i="53" s="1"/>
  <c r="J52" i="53" s="1"/>
  <c r="M52" i="53"/>
  <c r="H52" i="53"/>
  <c r="G52" i="53"/>
  <c r="R52" i="53" s="1"/>
  <c r="O51" i="53"/>
  <c r="N51" i="53" s="1"/>
  <c r="J51" i="53" s="1"/>
  <c r="M51" i="53"/>
  <c r="H51" i="53"/>
  <c r="G51" i="53"/>
  <c r="R51" i="53" s="1"/>
  <c r="O50" i="53"/>
  <c r="N50" i="53" s="1"/>
  <c r="J50" i="53" s="1"/>
  <c r="H50" i="53"/>
  <c r="G50" i="53"/>
  <c r="P50" i="53" s="1"/>
  <c r="Q50" i="53" s="1"/>
  <c r="H73" i="35"/>
  <c r="I73" i="35" s="1"/>
  <c r="H74" i="35"/>
  <c r="I74" i="35" s="1"/>
  <c r="H75" i="35"/>
  <c r="H76" i="35"/>
  <c r="H77" i="35"/>
  <c r="I77" i="35" s="1"/>
  <c r="H78" i="35"/>
  <c r="H79" i="35"/>
  <c r="I79" i="35" s="1"/>
  <c r="H80" i="35"/>
  <c r="I80" i="35" s="1"/>
  <c r="H81" i="35"/>
  <c r="H82" i="35"/>
  <c r="H83" i="35"/>
  <c r="I83" i="35" s="1"/>
  <c r="J83" i="35" s="1"/>
  <c r="H84" i="35"/>
  <c r="I84" i="35" s="1"/>
  <c r="S84" i="35" s="1"/>
  <c r="H85" i="35"/>
  <c r="I85" i="35" s="1"/>
  <c r="J85" i="35" s="1"/>
  <c r="H86" i="35"/>
  <c r="H87" i="35"/>
  <c r="H88" i="35"/>
  <c r="I88" i="35" s="1"/>
  <c r="H89" i="35"/>
  <c r="H90" i="35"/>
  <c r="H91" i="35"/>
  <c r="I91" i="35" s="1"/>
  <c r="P91" i="35" s="1"/>
  <c r="H92" i="35"/>
  <c r="I92" i="35" s="1"/>
  <c r="H93" i="35"/>
  <c r="H94" i="35"/>
  <c r="H95" i="35"/>
  <c r="I95" i="35" s="1"/>
  <c r="H96" i="35"/>
  <c r="I96" i="35" s="1"/>
  <c r="H97" i="35"/>
  <c r="H98" i="35"/>
  <c r="I98" i="35" s="1"/>
  <c r="H99" i="35"/>
  <c r="H100" i="35"/>
  <c r="I100" i="35" s="1"/>
  <c r="H101" i="35"/>
  <c r="I101" i="35" s="1"/>
  <c r="H102" i="35"/>
  <c r="H103" i="35"/>
  <c r="I103" i="35" s="1"/>
  <c r="H104" i="35"/>
  <c r="I104" i="35" s="1"/>
  <c r="H105" i="35"/>
  <c r="I105" i="35" s="1"/>
  <c r="H106" i="35"/>
  <c r="H107" i="35"/>
  <c r="I107" i="35" s="1"/>
  <c r="H108" i="35"/>
  <c r="I108" i="35" s="1"/>
  <c r="H109" i="35"/>
  <c r="H110" i="35"/>
  <c r="I110" i="35" s="1"/>
  <c r="H111" i="35"/>
  <c r="H112" i="35"/>
  <c r="I112" i="35" s="1"/>
  <c r="H113" i="35"/>
  <c r="H114" i="35"/>
  <c r="I114" i="35" s="1"/>
  <c r="H115" i="35"/>
  <c r="I115" i="35" s="1"/>
  <c r="H116" i="35"/>
  <c r="I116" i="35" s="1"/>
  <c r="H117" i="35"/>
  <c r="H118" i="35"/>
  <c r="I118" i="35" s="1"/>
  <c r="H119" i="35"/>
  <c r="I119" i="35" s="1"/>
  <c r="H120" i="35"/>
  <c r="I120" i="35" s="1"/>
  <c r="H121" i="35"/>
  <c r="I121" i="35" s="1"/>
  <c r="H122" i="35"/>
  <c r="I122" i="35" s="1"/>
  <c r="H123" i="35"/>
  <c r="I123" i="35" s="1"/>
  <c r="P123" i="35" s="1"/>
  <c r="H124" i="35"/>
  <c r="I124" i="35" s="1"/>
  <c r="H125" i="35"/>
  <c r="H126" i="35"/>
  <c r="I126" i="35" s="1"/>
  <c r="H127" i="35"/>
  <c r="H128" i="35"/>
  <c r="I128" i="35" s="1"/>
  <c r="H129" i="35"/>
  <c r="I129" i="35" s="1"/>
  <c r="H130" i="35"/>
  <c r="I130" i="35" s="1"/>
  <c r="H131" i="35"/>
  <c r="I131" i="35" s="1"/>
  <c r="K131" i="35" s="1"/>
  <c r="H132" i="35"/>
  <c r="I132" i="35" s="1"/>
  <c r="H133" i="35"/>
  <c r="H134" i="35"/>
  <c r="I134" i="35" s="1"/>
  <c r="J134" i="35" s="1"/>
  <c r="H135" i="35"/>
  <c r="I135" i="35" s="1"/>
  <c r="H136" i="35"/>
  <c r="I136" i="35" s="1"/>
  <c r="H137" i="35"/>
  <c r="H138" i="35"/>
  <c r="H139" i="35"/>
  <c r="I139" i="35" s="1"/>
  <c r="H140" i="35"/>
  <c r="I140" i="35" s="1"/>
  <c r="H141" i="35"/>
  <c r="I141" i="35" s="1"/>
  <c r="S141" i="35" s="1"/>
  <c r="H142" i="35"/>
  <c r="I142" i="35" s="1"/>
  <c r="S142" i="35" s="1"/>
  <c r="H143" i="35"/>
  <c r="H144" i="35"/>
  <c r="H145" i="35"/>
  <c r="H146" i="35"/>
  <c r="I146" i="35" s="1"/>
  <c r="H147" i="35"/>
  <c r="H148" i="35"/>
  <c r="I148" i="35" s="1"/>
  <c r="H149" i="35"/>
  <c r="I149" i="35" s="1"/>
  <c r="H150" i="35"/>
  <c r="I150" i="35" s="1"/>
  <c r="H151" i="35"/>
  <c r="H152" i="35"/>
  <c r="H153" i="35"/>
  <c r="H154" i="35"/>
  <c r="I154" i="35" s="1"/>
  <c r="J154" i="35" s="1"/>
  <c r="H155" i="35"/>
  <c r="H156" i="35"/>
  <c r="H157" i="35"/>
  <c r="I157" i="35" s="1"/>
  <c r="H158" i="35"/>
  <c r="I158" i="35" s="1"/>
  <c r="H159" i="35"/>
  <c r="H160" i="35"/>
  <c r="I160" i="35" s="1"/>
  <c r="H161" i="35"/>
  <c r="H162" i="35"/>
  <c r="I162" i="35" s="1"/>
  <c r="H163" i="35"/>
  <c r="I163" i="35" s="1"/>
  <c r="H164" i="35"/>
  <c r="H165" i="35"/>
  <c r="I165" i="35" s="1"/>
  <c r="H166" i="35"/>
  <c r="I166" i="35" s="1"/>
  <c r="H167" i="35"/>
  <c r="H168" i="35"/>
  <c r="I168" i="35" s="1"/>
  <c r="H169" i="35"/>
  <c r="H170" i="35"/>
  <c r="H171" i="35"/>
  <c r="H172" i="35"/>
  <c r="I172" i="35" s="1"/>
  <c r="H173" i="35"/>
  <c r="I173" i="35" s="1"/>
  <c r="H174" i="35"/>
  <c r="I174" i="35" s="1"/>
  <c r="H175" i="35"/>
  <c r="I175" i="35" s="1"/>
  <c r="H176" i="35"/>
  <c r="H177" i="35"/>
  <c r="H178" i="35"/>
  <c r="I178" i="35" s="1"/>
  <c r="H179" i="35"/>
  <c r="I179" i="35" s="1"/>
  <c r="H180" i="35"/>
  <c r="H181" i="35"/>
  <c r="I181" i="35" s="1"/>
  <c r="H182" i="35"/>
  <c r="I182" i="35" s="1"/>
  <c r="H183" i="35"/>
  <c r="H184" i="35"/>
  <c r="I184" i="35" s="1"/>
  <c r="H185" i="35"/>
  <c r="I185" i="35" s="1"/>
  <c r="H186" i="35"/>
  <c r="H187" i="35"/>
  <c r="I187" i="35" s="1"/>
  <c r="H188" i="35"/>
  <c r="H189" i="35"/>
  <c r="H190" i="35"/>
  <c r="I190" i="35" s="1"/>
  <c r="H191" i="35"/>
  <c r="H192" i="35"/>
  <c r="I192" i="35" s="1"/>
  <c r="R192" i="35"/>
  <c r="H193" i="35"/>
  <c r="I193" i="35" s="1"/>
  <c r="H194" i="35"/>
  <c r="I194" i="35" s="1"/>
  <c r="H195" i="35"/>
  <c r="I195" i="35" s="1"/>
  <c r="H196" i="35"/>
  <c r="H197" i="35"/>
  <c r="H198" i="35"/>
  <c r="I198" i="35" s="1"/>
  <c r="H199" i="35"/>
  <c r="H200" i="35"/>
  <c r="I200" i="35" s="1"/>
  <c r="H201" i="35"/>
  <c r="I201" i="35" s="1"/>
  <c r="G202" i="35"/>
  <c r="H202" i="35"/>
  <c r="G203" i="35"/>
  <c r="H203" i="35"/>
  <c r="G204" i="35"/>
  <c r="I204" i="35" s="1"/>
  <c r="H204" i="35"/>
  <c r="G205" i="35"/>
  <c r="H205" i="35"/>
  <c r="G206" i="35"/>
  <c r="H206" i="35"/>
  <c r="G207" i="35"/>
  <c r="H207" i="35"/>
  <c r="I207" i="35" s="1"/>
  <c r="G208" i="35"/>
  <c r="H208" i="35"/>
  <c r="G209" i="35"/>
  <c r="H209" i="35"/>
  <c r="G210" i="35"/>
  <c r="H210" i="35"/>
  <c r="P210" i="35"/>
  <c r="G211" i="35"/>
  <c r="H211" i="35"/>
  <c r="G212" i="35"/>
  <c r="H212" i="35"/>
  <c r="G213" i="35"/>
  <c r="I213" i="35" s="1"/>
  <c r="H213" i="35"/>
  <c r="G214" i="35"/>
  <c r="H214" i="35"/>
  <c r="G215" i="35"/>
  <c r="I215" i="35"/>
  <c r="H215" i="35"/>
  <c r="G216" i="35"/>
  <c r="H216" i="35"/>
  <c r="G217" i="35"/>
  <c r="H217" i="35"/>
  <c r="G218" i="35"/>
  <c r="H218" i="35"/>
  <c r="G219" i="35"/>
  <c r="I219" i="35" s="1"/>
  <c r="H219" i="35"/>
  <c r="G220" i="35"/>
  <c r="H220" i="35"/>
  <c r="G221" i="35"/>
  <c r="H221" i="35"/>
  <c r="G222" i="35"/>
  <c r="H222" i="35"/>
  <c r="G223" i="35"/>
  <c r="I223" i="35" s="1"/>
  <c r="H223" i="35"/>
  <c r="G224" i="35"/>
  <c r="H224" i="35"/>
  <c r="G225" i="35"/>
  <c r="H225" i="35"/>
  <c r="G226" i="35"/>
  <c r="H226" i="35"/>
  <c r="G227" i="35"/>
  <c r="H227" i="35"/>
  <c r="G228" i="35"/>
  <c r="H228" i="35"/>
  <c r="G229" i="35"/>
  <c r="H229" i="35"/>
  <c r="G230" i="35"/>
  <c r="H230" i="35"/>
  <c r="G231" i="35"/>
  <c r="H231" i="35"/>
  <c r="G232" i="35"/>
  <c r="H232" i="35"/>
  <c r="G233" i="35"/>
  <c r="H233" i="35"/>
  <c r="G234" i="35"/>
  <c r="H234" i="35"/>
  <c r="G235" i="35"/>
  <c r="H235" i="35"/>
  <c r="G236" i="35"/>
  <c r="H236" i="35"/>
  <c r="G237" i="35"/>
  <c r="H237" i="35"/>
  <c r="G238" i="35"/>
  <c r="H238" i="35"/>
  <c r="G239" i="35"/>
  <c r="H239" i="35"/>
  <c r="G240" i="35"/>
  <c r="H240" i="35"/>
  <c r="G241" i="35"/>
  <c r="H241" i="35"/>
  <c r="G242" i="35"/>
  <c r="H242" i="35"/>
  <c r="G243" i="35"/>
  <c r="H243" i="35"/>
  <c r="G244" i="35"/>
  <c r="H244" i="35"/>
  <c r="G245" i="35"/>
  <c r="H245" i="35"/>
  <c r="G246" i="35"/>
  <c r="H246" i="35"/>
  <c r="G247" i="35"/>
  <c r="H247" i="35"/>
  <c r="G248" i="35"/>
  <c r="H248" i="35"/>
  <c r="G249" i="35"/>
  <c r="H249" i="35"/>
  <c r="G250" i="35"/>
  <c r="H250" i="35"/>
  <c r="G251" i="35"/>
  <c r="H251" i="35"/>
  <c r="G252" i="35"/>
  <c r="H252" i="35"/>
  <c r="G253" i="35"/>
  <c r="H253" i="35"/>
  <c r="G254" i="35"/>
  <c r="H254" i="35"/>
  <c r="G255" i="35"/>
  <c r="H255" i="35"/>
  <c r="G256" i="35"/>
  <c r="H256" i="35"/>
  <c r="R256" i="35"/>
  <c r="G257" i="35"/>
  <c r="H257" i="35"/>
  <c r="G258" i="35"/>
  <c r="H258" i="35"/>
  <c r="G259" i="35"/>
  <c r="H259" i="35"/>
  <c r="G260" i="35"/>
  <c r="H260" i="35"/>
  <c r="G261" i="35"/>
  <c r="H261" i="35"/>
  <c r="G262" i="35"/>
  <c r="H262" i="35"/>
  <c r="G263" i="35"/>
  <c r="H263" i="35"/>
  <c r="I263" i="35" s="1"/>
  <c r="G264" i="35"/>
  <c r="H264" i="35"/>
  <c r="G265" i="35"/>
  <c r="H265" i="35"/>
  <c r="G266" i="35"/>
  <c r="H266" i="35"/>
  <c r="G267" i="35"/>
  <c r="H267" i="35"/>
  <c r="G268" i="35"/>
  <c r="H268" i="35"/>
  <c r="G269" i="35"/>
  <c r="H269" i="35"/>
  <c r="G270" i="35"/>
  <c r="H270" i="35"/>
  <c r="G271" i="35"/>
  <c r="H271" i="35"/>
  <c r="G272" i="35"/>
  <c r="I272" i="35" s="1"/>
  <c r="H272" i="35"/>
  <c r="G273" i="35"/>
  <c r="H273" i="35"/>
  <c r="G274" i="35"/>
  <c r="H274" i="35"/>
  <c r="G275" i="35"/>
  <c r="H275" i="35"/>
  <c r="G276" i="35"/>
  <c r="I276" i="35" s="1"/>
  <c r="H276" i="35"/>
  <c r="G277" i="35"/>
  <c r="H277" i="35"/>
  <c r="G278" i="35"/>
  <c r="H278" i="35"/>
  <c r="G279" i="35"/>
  <c r="H279" i="35"/>
  <c r="G280" i="35"/>
  <c r="H280" i="35"/>
  <c r="G281" i="35"/>
  <c r="H281" i="35"/>
  <c r="G282" i="35"/>
  <c r="H282" i="35"/>
  <c r="G283" i="35"/>
  <c r="H283" i="35"/>
  <c r="G284" i="35"/>
  <c r="H284" i="35"/>
  <c r="G285" i="35"/>
  <c r="H285" i="35"/>
  <c r="G286" i="35"/>
  <c r="H286" i="35"/>
  <c r="G287" i="35"/>
  <c r="H287" i="35"/>
  <c r="G288" i="35"/>
  <c r="H288" i="35"/>
  <c r="G289" i="35"/>
  <c r="H289" i="35"/>
  <c r="G290" i="35"/>
  <c r="H290" i="35"/>
  <c r="G291" i="35"/>
  <c r="H291" i="35"/>
  <c r="G292" i="35"/>
  <c r="H292" i="35"/>
  <c r="G293" i="35"/>
  <c r="I293" i="35" s="1"/>
  <c r="H293" i="35"/>
  <c r="G294" i="35"/>
  <c r="H294" i="35"/>
  <c r="G295" i="35"/>
  <c r="H295" i="35"/>
  <c r="G296" i="35"/>
  <c r="H296" i="35"/>
  <c r="G297" i="35"/>
  <c r="H297" i="35"/>
  <c r="G298" i="35"/>
  <c r="H298" i="35"/>
  <c r="G299" i="35"/>
  <c r="H299" i="35"/>
  <c r="G300" i="35"/>
  <c r="I300" i="35" s="1"/>
  <c r="H300" i="35"/>
  <c r="G301" i="35"/>
  <c r="H301" i="35"/>
  <c r="G302" i="35"/>
  <c r="H302" i="35"/>
  <c r="G303" i="35"/>
  <c r="H303" i="35"/>
  <c r="G304" i="35"/>
  <c r="H304" i="35"/>
  <c r="G305" i="35"/>
  <c r="I305" i="35" s="1"/>
  <c r="H305" i="35"/>
  <c r="G306" i="35"/>
  <c r="H306" i="35"/>
  <c r="G307" i="35"/>
  <c r="H307" i="35"/>
  <c r="G308" i="35"/>
  <c r="H308" i="35"/>
  <c r="G309" i="35"/>
  <c r="H309" i="35"/>
  <c r="G310" i="35"/>
  <c r="H310" i="35"/>
  <c r="G311" i="35"/>
  <c r="H311" i="35"/>
  <c r="I311" i="35" s="1"/>
  <c r="P311" i="35"/>
  <c r="G312" i="35"/>
  <c r="H312" i="35"/>
  <c r="G313" i="35"/>
  <c r="H313" i="35"/>
  <c r="G314" i="35"/>
  <c r="H314" i="35"/>
  <c r="G315" i="35"/>
  <c r="I315" i="35" s="1"/>
  <c r="H315" i="35"/>
  <c r="G316" i="35"/>
  <c r="H316" i="35"/>
  <c r="G317" i="35"/>
  <c r="H317" i="35"/>
  <c r="G318" i="35"/>
  <c r="H318" i="35"/>
  <c r="G319" i="35"/>
  <c r="H319" i="35"/>
  <c r="G320" i="35"/>
  <c r="I320" i="35" s="1"/>
  <c r="H320" i="35"/>
  <c r="R320" i="35"/>
  <c r="G321" i="35"/>
  <c r="I321" i="35" s="1"/>
  <c r="H321" i="35"/>
  <c r="G322" i="35"/>
  <c r="H322" i="35"/>
  <c r="G323" i="35"/>
  <c r="H323" i="35"/>
  <c r="G324" i="35"/>
  <c r="H324" i="35"/>
  <c r="G325" i="35"/>
  <c r="I325" i="35" s="1"/>
  <c r="H325" i="35"/>
  <c r="G326" i="35"/>
  <c r="H326" i="35"/>
  <c r="G327" i="35"/>
  <c r="H327" i="35"/>
  <c r="G328" i="35"/>
  <c r="H328" i="35"/>
  <c r="G329" i="35"/>
  <c r="H329" i="35"/>
  <c r="G330" i="35"/>
  <c r="H330" i="35"/>
  <c r="G331" i="35"/>
  <c r="H331" i="35"/>
  <c r="G332" i="35"/>
  <c r="H332" i="35"/>
  <c r="G333" i="35"/>
  <c r="H333" i="35"/>
  <c r="G334" i="35"/>
  <c r="H334" i="35"/>
  <c r="G335" i="35"/>
  <c r="H335" i="35"/>
  <c r="G336" i="35"/>
  <c r="H336" i="35"/>
  <c r="S336" i="35"/>
  <c r="G337" i="35"/>
  <c r="H337" i="35"/>
  <c r="G338" i="35"/>
  <c r="H338" i="35"/>
  <c r="G339" i="35"/>
  <c r="H339" i="35"/>
  <c r="G340" i="35"/>
  <c r="H340" i="35"/>
  <c r="G341" i="35"/>
  <c r="H341" i="35"/>
  <c r="G342" i="35"/>
  <c r="H342" i="35"/>
  <c r="G343" i="35"/>
  <c r="H343" i="35"/>
  <c r="G344" i="35"/>
  <c r="H344" i="35"/>
  <c r="G345" i="35"/>
  <c r="H345" i="35"/>
  <c r="G346" i="35"/>
  <c r="H346" i="35"/>
  <c r="G347" i="35"/>
  <c r="H347" i="35"/>
  <c r="G348" i="35"/>
  <c r="H348" i="35"/>
  <c r="G349" i="35"/>
  <c r="H349" i="35"/>
  <c r="G350" i="35"/>
  <c r="H350" i="35"/>
  <c r="G351" i="35"/>
  <c r="H351" i="35"/>
  <c r="G352" i="35"/>
  <c r="H352" i="35"/>
  <c r="G353" i="35"/>
  <c r="H353" i="35"/>
  <c r="G354" i="35"/>
  <c r="H354" i="35"/>
  <c r="G355" i="35"/>
  <c r="H355" i="35"/>
  <c r="G356" i="35"/>
  <c r="H356" i="35"/>
  <c r="G357" i="35"/>
  <c r="H357" i="35"/>
  <c r="G358" i="35"/>
  <c r="H358" i="35"/>
  <c r="G359" i="35"/>
  <c r="H359" i="35"/>
  <c r="G360" i="35"/>
  <c r="H360" i="35"/>
  <c r="G361" i="35"/>
  <c r="H361" i="35"/>
  <c r="G362" i="35"/>
  <c r="H362" i="35"/>
  <c r="G363" i="35"/>
  <c r="H363" i="35"/>
  <c r="G364" i="35"/>
  <c r="S364" i="35"/>
  <c r="H364" i="35"/>
  <c r="G365" i="35"/>
  <c r="H365" i="35"/>
  <c r="G366" i="35"/>
  <c r="H366" i="35"/>
  <c r="G367" i="35"/>
  <c r="H367" i="35"/>
  <c r="G368" i="35"/>
  <c r="I368" i="35" s="1"/>
  <c r="H368" i="35"/>
  <c r="G369" i="35"/>
  <c r="H369" i="35"/>
  <c r="G370" i="35"/>
  <c r="H370" i="35"/>
  <c r="G371" i="35"/>
  <c r="H371" i="35"/>
  <c r="G372" i="35"/>
  <c r="H372" i="35"/>
  <c r="G373" i="35"/>
  <c r="I373" i="35" s="1"/>
  <c r="H373" i="35"/>
  <c r="G374" i="35"/>
  <c r="H374" i="35"/>
  <c r="G375" i="35"/>
  <c r="H375" i="35"/>
  <c r="G376" i="35"/>
  <c r="H376" i="35"/>
  <c r="P376" i="35"/>
  <c r="G377" i="35"/>
  <c r="H377" i="35"/>
  <c r="G378" i="35"/>
  <c r="H378" i="35"/>
  <c r="G379" i="35"/>
  <c r="H379" i="35"/>
  <c r="G380" i="35"/>
  <c r="H380" i="35"/>
  <c r="G381" i="35"/>
  <c r="H381" i="35"/>
  <c r="G382" i="35"/>
  <c r="H382" i="35"/>
  <c r="G383" i="35"/>
  <c r="H383" i="35"/>
  <c r="G384" i="35"/>
  <c r="H384" i="35"/>
  <c r="G385" i="35"/>
  <c r="H385" i="35"/>
  <c r="G386" i="35"/>
  <c r="H386" i="35"/>
  <c r="G387" i="35"/>
  <c r="I387" i="35" s="1"/>
  <c r="H387" i="35"/>
  <c r="G388" i="35"/>
  <c r="H388" i="35"/>
  <c r="G389" i="35"/>
  <c r="H389" i="35"/>
  <c r="R389" i="35"/>
  <c r="G390" i="35"/>
  <c r="H390" i="35"/>
  <c r="G391" i="35"/>
  <c r="H391" i="35"/>
  <c r="I391" i="35" s="1"/>
  <c r="G392" i="35"/>
  <c r="H392" i="35"/>
  <c r="I392" i="35" s="1"/>
  <c r="G393" i="35"/>
  <c r="H393" i="35"/>
  <c r="G394" i="35"/>
  <c r="H394" i="35"/>
  <c r="G395" i="35"/>
  <c r="H395" i="35"/>
  <c r="G396" i="35"/>
  <c r="H396" i="35"/>
  <c r="G397" i="35"/>
  <c r="H397" i="35"/>
  <c r="I397" i="35" s="1"/>
  <c r="G398" i="35"/>
  <c r="H398" i="35"/>
  <c r="G399" i="35"/>
  <c r="I399" i="35"/>
  <c r="H399" i="35"/>
  <c r="G400" i="35"/>
  <c r="H400" i="35"/>
  <c r="G401" i="35"/>
  <c r="H401" i="35"/>
  <c r="G402" i="35"/>
  <c r="H402" i="35"/>
  <c r="G403" i="35"/>
  <c r="I403" i="35" s="1"/>
  <c r="H403" i="35"/>
  <c r="G404" i="35"/>
  <c r="H404" i="35"/>
  <c r="G405" i="35"/>
  <c r="H405" i="35"/>
  <c r="G406" i="35"/>
  <c r="H406" i="35"/>
  <c r="G407" i="35"/>
  <c r="H407" i="35"/>
  <c r="G408" i="35"/>
  <c r="H408" i="35"/>
  <c r="G409" i="35"/>
  <c r="H409" i="35"/>
  <c r="G410" i="35"/>
  <c r="H410" i="35"/>
  <c r="G411" i="35"/>
  <c r="H411" i="35"/>
  <c r="G412" i="35"/>
  <c r="H412" i="35"/>
  <c r="G413" i="35"/>
  <c r="H413" i="35"/>
  <c r="G414" i="35"/>
  <c r="H414" i="35"/>
  <c r="G415" i="35"/>
  <c r="I415" i="35" s="1"/>
  <c r="H415" i="35"/>
  <c r="P415" i="35"/>
  <c r="G416" i="35"/>
  <c r="H416" i="35"/>
  <c r="G417" i="35"/>
  <c r="H417" i="35"/>
  <c r="G418" i="35"/>
  <c r="H418" i="35"/>
  <c r="G419" i="35"/>
  <c r="H419" i="35"/>
  <c r="G420" i="35"/>
  <c r="H420" i="35"/>
  <c r="G421" i="35"/>
  <c r="I421" i="35" s="1"/>
  <c r="H421" i="35"/>
  <c r="G422" i="35"/>
  <c r="H422" i="35"/>
  <c r="G423" i="35"/>
  <c r="H423" i="35"/>
  <c r="G424" i="35"/>
  <c r="H424" i="35"/>
  <c r="G425" i="35"/>
  <c r="H425" i="35"/>
  <c r="G426" i="35"/>
  <c r="H426" i="35"/>
  <c r="G427" i="35"/>
  <c r="I427" i="35"/>
  <c r="H427" i="35"/>
  <c r="G428" i="35"/>
  <c r="H428" i="35"/>
  <c r="G429" i="35"/>
  <c r="H429" i="35"/>
  <c r="G430" i="35"/>
  <c r="H430" i="35"/>
  <c r="G431" i="35"/>
  <c r="H431" i="35"/>
  <c r="G432" i="35"/>
  <c r="H432" i="35"/>
  <c r="G433" i="35"/>
  <c r="H433" i="35"/>
  <c r="G434" i="35"/>
  <c r="I434" i="35" s="1"/>
  <c r="H434" i="35"/>
  <c r="G435" i="35"/>
  <c r="H435" i="35"/>
  <c r="G436" i="35"/>
  <c r="H436" i="35"/>
  <c r="G437" i="35"/>
  <c r="H437" i="35"/>
  <c r="G438" i="35"/>
  <c r="H438" i="35"/>
  <c r="G439" i="35"/>
  <c r="H439" i="35"/>
  <c r="G440" i="35"/>
  <c r="H440" i="35"/>
  <c r="G441" i="35"/>
  <c r="H441" i="35"/>
  <c r="G442" i="35"/>
  <c r="H442" i="35"/>
  <c r="G443" i="35"/>
  <c r="H443" i="35"/>
  <c r="G444" i="35"/>
  <c r="H444" i="35"/>
  <c r="G445" i="35"/>
  <c r="I445" i="35" s="1"/>
  <c r="H445" i="35"/>
  <c r="G446" i="35"/>
  <c r="H446" i="35"/>
  <c r="G447" i="35"/>
  <c r="H447" i="35"/>
  <c r="G448" i="35"/>
  <c r="H448" i="35"/>
  <c r="G449" i="35"/>
  <c r="H449" i="35"/>
  <c r="G450" i="35"/>
  <c r="H450" i="35"/>
  <c r="G451" i="35"/>
  <c r="H451" i="35"/>
  <c r="G452" i="35"/>
  <c r="I452" i="35" s="1"/>
  <c r="H452" i="35"/>
  <c r="G453" i="35"/>
  <c r="H453" i="35"/>
  <c r="G454" i="35"/>
  <c r="H454" i="35"/>
  <c r="G455" i="35"/>
  <c r="H455" i="35"/>
  <c r="G456" i="35"/>
  <c r="H456" i="35"/>
  <c r="S456" i="35"/>
  <c r="G457" i="35"/>
  <c r="H457" i="35"/>
  <c r="G458" i="35"/>
  <c r="H458" i="35"/>
  <c r="G459" i="35"/>
  <c r="S459" i="35"/>
  <c r="H459" i="35"/>
  <c r="G460" i="35"/>
  <c r="H460" i="35"/>
  <c r="G461" i="35"/>
  <c r="H461" i="35"/>
  <c r="S461" i="35"/>
  <c r="G462" i="35"/>
  <c r="H462" i="35"/>
  <c r="G463" i="35"/>
  <c r="H463" i="35"/>
  <c r="G464" i="35"/>
  <c r="I464" i="35" s="1"/>
  <c r="H464" i="35"/>
  <c r="G465" i="35"/>
  <c r="H465" i="35"/>
  <c r="G466" i="35"/>
  <c r="H466" i="35"/>
  <c r="N466" i="35"/>
  <c r="L466" i="35" s="1"/>
  <c r="O466" i="35"/>
  <c r="Q466" i="35"/>
  <c r="T466" i="35"/>
  <c r="G467" i="35"/>
  <c r="H467" i="35"/>
  <c r="G468" i="35"/>
  <c r="H468" i="35"/>
  <c r="G469" i="35"/>
  <c r="H469" i="35"/>
  <c r="G470" i="35"/>
  <c r="I470" i="35" s="1"/>
  <c r="H470" i="35"/>
  <c r="P470" i="35"/>
  <c r="G471" i="35"/>
  <c r="H471" i="35"/>
  <c r="G472" i="35"/>
  <c r="I472" i="35" s="1"/>
  <c r="H472" i="35"/>
  <c r="G473" i="35"/>
  <c r="H473" i="35"/>
  <c r="G474" i="35"/>
  <c r="H474" i="35"/>
  <c r="G475" i="35"/>
  <c r="H475" i="35"/>
  <c r="G476" i="35"/>
  <c r="H476" i="35"/>
  <c r="G477" i="35"/>
  <c r="H477" i="35"/>
  <c r="G478" i="35"/>
  <c r="H478" i="35"/>
  <c r="S478" i="35"/>
  <c r="G479" i="35"/>
  <c r="H479" i="35"/>
  <c r="G480" i="35"/>
  <c r="H480" i="35"/>
  <c r="G481" i="35"/>
  <c r="I481" i="35" s="1"/>
  <c r="H481" i="35"/>
  <c r="G482" i="35"/>
  <c r="H482" i="35"/>
  <c r="G483" i="35"/>
  <c r="H483" i="35"/>
  <c r="G484" i="35"/>
  <c r="H484" i="35"/>
  <c r="G485" i="35"/>
  <c r="I485" i="35" s="1"/>
  <c r="H485" i="35"/>
  <c r="G486" i="35"/>
  <c r="H486" i="35"/>
  <c r="G487" i="35"/>
  <c r="H487" i="35"/>
  <c r="G488" i="35"/>
  <c r="H488" i="35"/>
  <c r="G489" i="35"/>
  <c r="I489" i="35" s="1"/>
  <c r="H489" i="35"/>
  <c r="G490" i="35"/>
  <c r="H490" i="35"/>
  <c r="G491" i="35"/>
  <c r="H491" i="35"/>
  <c r="G492" i="35"/>
  <c r="H492" i="35"/>
  <c r="G493" i="35"/>
  <c r="H493" i="35"/>
  <c r="G494" i="35"/>
  <c r="H494" i="35"/>
  <c r="G495" i="35"/>
  <c r="H495" i="35"/>
  <c r="G496" i="35"/>
  <c r="H496" i="35"/>
  <c r="I496" i="35" s="1"/>
  <c r="G497" i="35"/>
  <c r="I497" i="35" s="1"/>
  <c r="H497" i="35"/>
  <c r="G498" i="35"/>
  <c r="H498" i="35"/>
  <c r="G499" i="35"/>
  <c r="H499" i="35"/>
  <c r="G500" i="35"/>
  <c r="H500" i="35"/>
  <c r="G501" i="35"/>
  <c r="I501" i="35" s="1"/>
  <c r="H501" i="35"/>
  <c r="G502" i="35"/>
  <c r="H502" i="35"/>
  <c r="G503" i="35"/>
  <c r="H503" i="35"/>
  <c r="G504" i="35"/>
  <c r="H504" i="35"/>
  <c r="G505" i="35"/>
  <c r="I505" i="35" s="1"/>
  <c r="H505" i="35"/>
  <c r="G506" i="35"/>
  <c r="H506" i="35"/>
  <c r="G507" i="35"/>
  <c r="H507" i="35"/>
  <c r="G508" i="35"/>
  <c r="H508" i="35"/>
  <c r="G509" i="35"/>
  <c r="I509" i="35" s="1"/>
  <c r="H509" i="35"/>
  <c r="G510" i="35"/>
  <c r="H510" i="35"/>
  <c r="G511" i="35"/>
  <c r="H511" i="35"/>
  <c r="G512" i="35"/>
  <c r="H512" i="35"/>
  <c r="G513" i="35"/>
  <c r="I513" i="35" s="1"/>
  <c r="H513" i="35"/>
  <c r="G514" i="35"/>
  <c r="H514" i="35"/>
  <c r="G515" i="35"/>
  <c r="H515" i="35"/>
  <c r="G516" i="35"/>
  <c r="H516" i="35"/>
  <c r="G517" i="35"/>
  <c r="I517" i="35" s="1"/>
  <c r="H517" i="35"/>
  <c r="G518" i="35"/>
  <c r="H518" i="35"/>
  <c r="G519" i="35"/>
  <c r="H519" i="35"/>
  <c r="G520" i="35"/>
  <c r="H520" i="35"/>
  <c r="G521" i="35"/>
  <c r="H521" i="35"/>
  <c r="G522" i="35"/>
  <c r="H522" i="35"/>
  <c r="G523" i="35"/>
  <c r="H523" i="35"/>
  <c r="G524" i="35"/>
  <c r="H524" i="35"/>
  <c r="G525" i="35"/>
  <c r="H525" i="35"/>
  <c r="G526" i="35"/>
  <c r="H526" i="35"/>
  <c r="G527" i="35"/>
  <c r="H527" i="35"/>
  <c r="G528" i="35"/>
  <c r="H528" i="35"/>
  <c r="G529" i="35"/>
  <c r="I529" i="35" s="1"/>
  <c r="H529" i="35"/>
  <c r="G530" i="35"/>
  <c r="H530" i="35"/>
  <c r="G531" i="35"/>
  <c r="H531" i="35"/>
  <c r="G532" i="35"/>
  <c r="H532" i="35"/>
  <c r="G533" i="35"/>
  <c r="H533" i="35"/>
  <c r="G534" i="35"/>
  <c r="H534" i="35"/>
  <c r="G535" i="35"/>
  <c r="H535" i="35"/>
  <c r="G536" i="35"/>
  <c r="H536" i="35"/>
  <c r="G537" i="35"/>
  <c r="H537" i="35"/>
  <c r="G538" i="35"/>
  <c r="H538" i="35"/>
  <c r="G539" i="35"/>
  <c r="H539" i="35"/>
  <c r="G540" i="35"/>
  <c r="H540" i="35"/>
  <c r="G541" i="35"/>
  <c r="H541" i="35"/>
  <c r="S541" i="35"/>
  <c r="G542" i="35"/>
  <c r="H542" i="35"/>
  <c r="G543" i="35"/>
  <c r="H543" i="35"/>
  <c r="G544" i="35"/>
  <c r="I544" i="35" s="1"/>
  <c r="H544" i="35"/>
  <c r="G545" i="35"/>
  <c r="I545" i="35"/>
  <c r="H545" i="35"/>
  <c r="G546" i="35"/>
  <c r="H546" i="35"/>
  <c r="G547" i="35"/>
  <c r="H547" i="35"/>
  <c r="G548" i="35"/>
  <c r="H548" i="35"/>
  <c r="G549" i="35"/>
  <c r="I549" i="35" s="1"/>
  <c r="H549" i="35"/>
  <c r="G550" i="35"/>
  <c r="H550" i="35"/>
  <c r="G551" i="35"/>
  <c r="H551" i="35"/>
  <c r="G552" i="35"/>
  <c r="I552" i="35" s="1"/>
  <c r="H552" i="35"/>
  <c r="G553" i="35"/>
  <c r="H553" i="35"/>
  <c r="G554" i="35"/>
  <c r="H554" i="35"/>
  <c r="G555" i="35"/>
  <c r="H555" i="35"/>
  <c r="G556" i="35"/>
  <c r="H556" i="35"/>
  <c r="G557" i="35"/>
  <c r="H557" i="35"/>
  <c r="G558" i="35"/>
  <c r="H558" i="35"/>
  <c r="S558" i="35"/>
  <c r="G559" i="35"/>
  <c r="H559" i="35"/>
  <c r="G560" i="35"/>
  <c r="H560" i="35"/>
  <c r="G561" i="35"/>
  <c r="H561" i="35"/>
  <c r="G562" i="35"/>
  <c r="H562" i="35"/>
  <c r="G563" i="35"/>
  <c r="H563" i="35"/>
  <c r="G564" i="35"/>
  <c r="H564" i="35"/>
  <c r="G565" i="35"/>
  <c r="H565" i="35"/>
  <c r="G566" i="35"/>
  <c r="H566" i="35"/>
  <c r="G567" i="35"/>
  <c r="H567" i="35"/>
  <c r="G568" i="35"/>
  <c r="H568" i="35"/>
  <c r="G569" i="35"/>
  <c r="H569" i="35"/>
  <c r="G570" i="35"/>
  <c r="H570" i="35"/>
  <c r="G571" i="35"/>
  <c r="I571" i="35" s="1"/>
  <c r="H571" i="35"/>
  <c r="S571" i="35"/>
  <c r="G572" i="35"/>
  <c r="I572" i="35" s="1"/>
  <c r="H572" i="35"/>
  <c r="G573" i="35"/>
  <c r="H573" i="35"/>
  <c r="G574" i="35"/>
  <c r="H574" i="35"/>
  <c r="G575" i="35"/>
  <c r="H575" i="35"/>
  <c r="G576" i="35"/>
  <c r="I576" i="35" s="1"/>
  <c r="H576" i="35"/>
  <c r="G577" i="35"/>
  <c r="H577" i="35"/>
  <c r="G578" i="35"/>
  <c r="H578" i="35"/>
  <c r="G579" i="35"/>
  <c r="I579" i="35" s="1"/>
  <c r="H579" i="35"/>
  <c r="G580" i="35"/>
  <c r="H580" i="35"/>
  <c r="G581" i="35"/>
  <c r="H581" i="35"/>
  <c r="G582" i="35"/>
  <c r="I582" i="35" s="1"/>
  <c r="H582" i="35"/>
  <c r="S582" i="35"/>
  <c r="G583" i="35"/>
  <c r="H583" i="35"/>
  <c r="G584" i="35"/>
  <c r="H584" i="35"/>
  <c r="G585" i="35"/>
  <c r="H585" i="35"/>
  <c r="G586" i="35"/>
  <c r="H586" i="35"/>
  <c r="G587" i="35"/>
  <c r="I587" i="35" s="1"/>
  <c r="H587" i="35"/>
  <c r="G588" i="35"/>
  <c r="H588" i="35"/>
  <c r="G589" i="35"/>
  <c r="H589" i="35"/>
  <c r="S589" i="35"/>
  <c r="G590" i="35"/>
  <c r="H590" i="35"/>
  <c r="G591" i="35"/>
  <c r="H591" i="35"/>
  <c r="G592" i="35"/>
  <c r="H592" i="35"/>
  <c r="G593" i="35"/>
  <c r="H593" i="35"/>
  <c r="G594" i="35"/>
  <c r="H594" i="35"/>
  <c r="G595" i="35"/>
  <c r="H595" i="35"/>
  <c r="S595" i="35"/>
  <c r="G596" i="35"/>
  <c r="H596" i="35"/>
  <c r="G597" i="35"/>
  <c r="I597" i="35" s="1"/>
  <c r="H597" i="35"/>
  <c r="G598" i="35"/>
  <c r="H598" i="35"/>
  <c r="S598" i="35"/>
  <c r="G599" i="35"/>
  <c r="H599" i="35"/>
  <c r="G600" i="35"/>
  <c r="H600" i="35"/>
  <c r="G601" i="35"/>
  <c r="H601" i="35"/>
  <c r="G602" i="35"/>
  <c r="I602" i="35" s="1"/>
  <c r="H602" i="35"/>
  <c r="G603" i="35"/>
  <c r="I603" i="35" s="1"/>
  <c r="H603" i="35"/>
  <c r="G604" i="35"/>
  <c r="H604" i="35"/>
  <c r="G605" i="35"/>
  <c r="H605" i="35"/>
  <c r="G606" i="35"/>
  <c r="I606" i="35" s="1"/>
  <c r="H606" i="35"/>
  <c r="G607" i="35"/>
  <c r="H607" i="35"/>
  <c r="G608" i="35"/>
  <c r="H608" i="35"/>
  <c r="G609" i="35"/>
  <c r="H609" i="35"/>
  <c r="G610" i="35"/>
  <c r="H610" i="35"/>
  <c r="G611" i="35"/>
  <c r="H611" i="35"/>
  <c r="G612" i="35"/>
  <c r="H612" i="35"/>
  <c r="G613" i="35"/>
  <c r="I613" i="35"/>
  <c r="H613" i="35"/>
  <c r="G614" i="35"/>
  <c r="H614" i="35"/>
  <c r="G615" i="35"/>
  <c r="H615" i="35"/>
  <c r="G616" i="35"/>
  <c r="I616" i="35" s="1"/>
  <c r="H616" i="35"/>
  <c r="G617" i="35"/>
  <c r="H617" i="35"/>
  <c r="G618" i="35"/>
  <c r="H618" i="35"/>
  <c r="G619" i="35"/>
  <c r="H619" i="35"/>
  <c r="P619" i="35"/>
  <c r="G620" i="35"/>
  <c r="H620" i="35"/>
  <c r="G621" i="35"/>
  <c r="I621" i="35" s="1"/>
  <c r="H621" i="35"/>
  <c r="G622" i="35"/>
  <c r="H622" i="35"/>
  <c r="G623" i="35"/>
  <c r="H623" i="35"/>
  <c r="G624" i="35"/>
  <c r="H624" i="35"/>
  <c r="G625" i="35"/>
  <c r="H625" i="35"/>
  <c r="G626" i="35"/>
  <c r="H626" i="35"/>
  <c r="G627" i="35"/>
  <c r="H627" i="35"/>
  <c r="G628" i="35"/>
  <c r="H628" i="35"/>
  <c r="G629" i="35"/>
  <c r="H629" i="35"/>
  <c r="G630" i="35"/>
  <c r="H630" i="35"/>
  <c r="G631" i="35"/>
  <c r="H631" i="35"/>
  <c r="G632" i="35"/>
  <c r="H632" i="35"/>
  <c r="G633" i="35"/>
  <c r="H633" i="35"/>
  <c r="G634" i="35"/>
  <c r="H634" i="35"/>
  <c r="G635" i="35"/>
  <c r="I635" i="35" s="1"/>
  <c r="H635" i="35"/>
  <c r="G636" i="35"/>
  <c r="H636" i="35"/>
  <c r="G637" i="35"/>
  <c r="I637" i="35" s="1"/>
  <c r="H637" i="35"/>
  <c r="G638" i="35"/>
  <c r="I638" i="35" s="1"/>
  <c r="H638" i="35"/>
  <c r="G639" i="35"/>
  <c r="H639" i="35"/>
  <c r="N639" i="35"/>
  <c r="L639" i="35" s="1"/>
  <c r="O639" i="35"/>
  <c r="Q639" i="35"/>
  <c r="T639" i="35"/>
  <c r="G640" i="35"/>
  <c r="H640" i="35"/>
  <c r="N640" i="35"/>
  <c r="L640" i="35" s="1"/>
  <c r="O640" i="35"/>
  <c r="Q640" i="35"/>
  <c r="T640" i="35"/>
  <c r="G641" i="35"/>
  <c r="H641" i="35"/>
  <c r="N641" i="35"/>
  <c r="L641" i="35" s="1"/>
  <c r="O641" i="35"/>
  <c r="Q641" i="35"/>
  <c r="T641" i="35"/>
  <c r="G642" i="35"/>
  <c r="H642" i="35"/>
  <c r="N642" i="35"/>
  <c r="L642" i="35" s="1"/>
  <c r="O642" i="35"/>
  <c r="Q642" i="35"/>
  <c r="T642" i="35"/>
  <c r="G643" i="35"/>
  <c r="I643" i="35" s="1"/>
  <c r="H643" i="35"/>
  <c r="N643" i="35"/>
  <c r="L643" i="35" s="1"/>
  <c r="O643" i="35"/>
  <c r="Q643" i="35"/>
  <c r="T643" i="35"/>
  <c r="G644" i="35"/>
  <c r="H644" i="35"/>
  <c r="N644" i="35"/>
  <c r="L644" i="35" s="1"/>
  <c r="O644" i="35"/>
  <c r="Q644" i="35"/>
  <c r="T644" i="35"/>
  <c r="G645" i="35"/>
  <c r="H645" i="35"/>
  <c r="N645" i="35"/>
  <c r="L645" i="35" s="1"/>
  <c r="O645" i="35"/>
  <c r="Q645" i="35"/>
  <c r="T645" i="35"/>
  <c r="G646" i="35"/>
  <c r="H646" i="35"/>
  <c r="N646" i="35"/>
  <c r="L646" i="35" s="1"/>
  <c r="O646" i="35"/>
  <c r="Q646" i="35"/>
  <c r="T646" i="35"/>
  <c r="G647" i="35"/>
  <c r="H647" i="35"/>
  <c r="N647" i="35"/>
  <c r="L647" i="35"/>
  <c r="O647" i="35"/>
  <c r="Q647" i="35"/>
  <c r="T647" i="35"/>
  <c r="G648" i="35"/>
  <c r="H648" i="35"/>
  <c r="N648" i="35"/>
  <c r="L648" i="35" s="1"/>
  <c r="O648" i="35"/>
  <c r="Q648" i="35"/>
  <c r="T648" i="35"/>
  <c r="G649" i="35"/>
  <c r="H649" i="35"/>
  <c r="N649" i="35"/>
  <c r="L649" i="35" s="1"/>
  <c r="O649" i="35"/>
  <c r="Q649" i="35"/>
  <c r="T649" i="35"/>
  <c r="G650" i="35"/>
  <c r="H650" i="35"/>
  <c r="N650" i="35"/>
  <c r="L650" i="35" s="1"/>
  <c r="O650" i="35"/>
  <c r="Q650" i="35"/>
  <c r="T650" i="35"/>
  <c r="G651" i="35"/>
  <c r="H651" i="35"/>
  <c r="N651" i="35"/>
  <c r="L651" i="35" s="1"/>
  <c r="O651" i="35"/>
  <c r="Q651" i="35"/>
  <c r="T651" i="35"/>
  <c r="G652" i="35"/>
  <c r="H652" i="35"/>
  <c r="N652" i="35"/>
  <c r="L652" i="35" s="1"/>
  <c r="O652" i="35"/>
  <c r="Q652" i="35"/>
  <c r="T652" i="35"/>
  <c r="G653" i="35"/>
  <c r="H653" i="35"/>
  <c r="N653" i="35"/>
  <c r="L653" i="35" s="1"/>
  <c r="O653" i="35"/>
  <c r="Q653" i="35"/>
  <c r="T653" i="35"/>
  <c r="G654" i="35"/>
  <c r="H654" i="35"/>
  <c r="N654" i="35"/>
  <c r="L654" i="35" s="1"/>
  <c r="O654" i="35"/>
  <c r="Q654" i="35"/>
  <c r="T654" i="35"/>
  <c r="G655" i="35"/>
  <c r="H655" i="35"/>
  <c r="N655" i="35"/>
  <c r="L655" i="35" s="1"/>
  <c r="O655" i="35"/>
  <c r="Q655" i="35"/>
  <c r="T655" i="35"/>
  <c r="G656" i="35"/>
  <c r="H656" i="35"/>
  <c r="N656" i="35"/>
  <c r="L656" i="35" s="1"/>
  <c r="O656" i="35"/>
  <c r="Q656" i="35"/>
  <c r="T656" i="35"/>
  <c r="G657" i="35"/>
  <c r="H657" i="35"/>
  <c r="N657" i="35"/>
  <c r="L657" i="35" s="1"/>
  <c r="O657" i="35"/>
  <c r="Q657" i="35"/>
  <c r="T657" i="35"/>
  <c r="G658" i="35"/>
  <c r="H658" i="35"/>
  <c r="N658" i="35"/>
  <c r="L658" i="35" s="1"/>
  <c r="O658" i="35"/>
  <c r="Q658" i="35"/>
  <c r="T658" i="35"/>
  <c r="G659" i="35"/>
  <c r="I659" i="35" s="1"/>
  <c r="H659" i="35"/>
  <c r="N659" i="35"/>
  <c r="L659" i="35" s="1"/>
  <c r="O659" i="35"/>
  <c r="Q659" i="35"/>
  <c r="T659" i="35"/>
  <c r="G660" i="35"/>
  <c r="I660" i="35" s="1"/>
  <c r="H660" i="35"/>
  <c r="N660" i="35"/>
  <c r="L660" i="35" s="1"/>
  <c r="O660" i="35"/>
  <c r="Q660" i="35"/>
  <c r="T660" i="35"/>
  <c r="G661" i="35"/>
  <c r="H661" i="35"/>
  <c r="N661" i="35"/>
  <c r="L661" i="35" s="1"/>
  <c r="O661" i="35"/>
  <c r="Q661" i="35"/>
  <c r="T661" i="35"/>
  <c r="G662" i="35"/>
  <c r="I662" i="35" s="1"/>
  <c r="H662" i="35"/>
  <c r="N662" i="35"/>
  <c r="L662" i="35" s="1"/>
  <c r="O662" i="35"/>
  <c r="Q662" i="35"/>
  <c r="T662" i="35"/>
  <c r="G663" i="35"/>
  <c r="H663" i="35"/>
  <c r="N663" i="35"/>
  <c r="L663" i="35" s="1"/>
  <c r="O663" i="35"/>
  <c r="Q663" i="35"/>
  <c r="T663" i="35"/>
  <c r="G664" i="35"/>
  <c r="H664" i="35"/>
  <c r="N664" i="35"/>
  <c r="L664" i="35" s="1"/>
  <c r="O664" i="35"/>
  <c r="Q664" i="35"/>
  <c r="T664" i="35"/>
  <c r="G665" i="35"/>
  <c r="H665" i="35"/>
  <c r="N665" i="35"/>
  <c r="L665" i="35" s="1"/>
  <c r="O665" i="35"/>
  <c r="Q665" i="35"/>
  <c r="T665" i="35"/>
  <c r="G666" i="35"/>
  <c r="H666" i="35"/>
  <c r="N666" i="35"/>
  <c r="L666" i="35" s="1"/>
  <c r="O666" i="35"/>
  <c r="Q666" i="35"/>
  <c r="T666" i="35"/>
  <c r="G667" i="35"/>
  <c r="H667" i="35"/>
  <c r="N667" i="35"/>
  <c r="L667" i="35"/>
  <c r="O667" i="35"/>
  <c r="Q667" i="35"/>
  <c r="T667" i="35"/>
  <c r="G668" i="35"/>
  <c r="H668" i="35"/>
  <c r="N668" i="35"/>
  <c r="L668" i="35" s="1"/>
  <c r="O668" i="35"/>
  <c r="Q668" i="35"/>
  <c r="T668" i="35"/>
  <c r="G669" i="35"/>
  <c r="H669" i="35"/>
  <c r="N669" i="35"/>
  <c r="L669" i="35" s="1"/>
  <c r="O669" i="35"/>
  <c r="Q669" i="35"/>
  <c r="T669" i="35"/>
  <c r="G670" i="35"/>
  <c r="H670" i="35"/>
  <c r="N670" i="35"/>
  <c r="L670" i="35" s="1"/>
  <c r="O670" i="35"/>
  <c r="Q670" i="35"/>
  <c r="T670" i="35"/>
  <c r="G671" i="35"/>
  <c r="H671" i="35"/>
  <c r="N671" i="35"/>
  <c r="L671" i="35" s="1"/>
  <c r="O671" i="35"/>
  <c r="Q671" i="35"/>
  <c r="T671" i="35"/>
  <c r="G672" i="35"/>
  <c r="H672" i="35"/>
  <c r="N672" i="35"/>
  <c r="L672" i="35"/>
  <c r="O672" i="35"/>
  <c r="Q672" i="35"/>
  <c r="T672" i="35"/>
  <c r="G673" i="35"/>
  <c r="H673" i="35"/>
  <c r="N673" i="35"/>
  <c r="L673" i="35" s="1"/>
  <c r="O673" i="35"/>
  <c r="Q673" i="35"/>
  <c r="T673" i="35"/>
  <c r="G674" i="35"/>
  <c r="H674" i="35"/>
  <c r="N674" i="35"/>
  <c r="L674" i="35" s="1"/>
  <c r="O674" i="35"/>
  <c r="Q674" i="35"/>
  <c r="T674" i="35"/>
  <c r="G675" i="35"/>
  <c r="H675" i="35"/>
  <c r="N675" i="35"/>
  <c r="L675" i="35" s="1"/>
  <c r="O675" i="35"/>
  <c r="Q675" i="35"/>
  <c r="T675" i="35"/>
  <c r="G676" i="35"/>
  <c r="I676" i="35" s="1"/>
  <c r="H676" i="35"/>
  <c r="N676" i="35"/>
  <c r="L676" i="35" s="1"/>
  <c r="O676" i="35"/>
  <c r="Q676" i="35"/>
  <c r="T676" i="35"/>
  <c r="G677" i="35"/>
  <c r="H677" i="35"/>
  <c r="N677" i="35"/>
  <c r="L677" i="35"/>
  <c r="O677" i="35"/>
  <c r="Q677" i="35"/>
  <c r="T677" i="35"/>
  <c r="G678" i="35"/>
  <c r="I678" i="35" s="1"/>
  <c r="H678" i="35"/>
  <c r="N678" i="35"/>
  <c r="L678" i="35"/>
  <c r="O678" i="35"/>
  <c r="Q678" i="35"/>
  <c r="T678" i="35"/>
  <c r="G679" i="35"/>
  <c r="I679" i="35" s="1"/>
  <c r="H679" i="35"/>
  <c r="N679" i="35"/>
  <c r="L679" i="35"/>
  <c r="O679" i="35"/>
  <c r="Q679" i="35"/>
  <c r="T679" i="35"/>
  <c r="G680" i="35"/>
  <c r="I680" i="35" s="1"/>
  <c r="H680" i="35"/>
  <c r="N680" i="35"/>
  <c r="L680" i="35"/>
  <c r="O680" i="35"/>
  <c r="Q680" i="35"/>
  <c r="T680" i="35"/>
  <c r="G681" i="35"/>
  <c r="H681" i="35"/>
  <c r="N681" i="35"/>
  <c r="L681" i="35" s="1"/>
  <c r="O681" i="35"/>
  <c r="Q681" i="35"/>
  <c r="T681" i="35"/>
  <c r="G682" i="35"/>
  <c r="H682" i="35"/>
  <c r="N682" i="35"/>
  <c r="L682" i="35" s="1"/>
  <c r="O682" i="35"/>
  <c r="Q682" i="35"/>
  <c r="T682" i="35"/>
  <c r="G683" i="35"/>
  <c r="H683" i="35"/>
  <c r="N683" i="35"/>
  <c r="L683" i="35" s="1"/>
  <c r="O683" i="35"/>
  <c r="Q683" i="35"/>
  <c r="T683" i="35"/>
  <c r="G684" i="35"/>
  <c r="H684" i="35"/>
  <c r="N684" i="35"/>
  <c r="L684" i="35" s="1"/>
  <c r="O684" i="35"/>
  <c r="Q684" i="35"/>
  <c r="T684" i="35"/>
  <c r="G685" i="35"/>
  <c r="H685" i="35"/>
  <c r="N685" i="35"/>
  <c r="L685" i="35" s="1"/>
  <c r="O685" i="35"/>
  <c r="Q685" i="35"/>
  <c r="T685" i="35"/>
  <c r="G686" i="35"/>
  <c r="H686" i="35"/>
  <c r="I686" i="35" s="1"/>
  <c r="N686" i="35"/>
  <c r="L686" i="35" s="1"/>
  <c r="O686" i="35"/>
  <c r="Q686" i="35"/>
  <c r="T686" i="35"/>
  <c r="G687" i="35"/>
  <c r="H687" i="35"/>
  <c r="N687" i="35"/>
  <c r="L687" i="35" s="1"/>
  <c r="O687" i="35"/>
  <c r="Q687" i="35"/>
  <c r="T687" i="35"/>
  <c r="G688" i="35"/>
  <c r="H688" i="35"/>
  <c r="N688" i="35"/>
  <c r="L688" i="35" s="1"/>
  <c r="O688" i="35"/>
  <c r="Q688" i="35"/>
  <c r="T688" i="35"/>
  <c r="G689" i="35"/>
  <c r="I689" i="35" s="1"/>
  <c r="H689" i="35"/>
  <c r="N689" i="35"/>
  <c r="L689" i="35" s="1"/>
  <c r="O689" i="35"/>
  <c r="Q689" i="35"/>
  <c r="T689" i="35"/>
  <c r="G690" i="35"/>
  <c r="H690" i="35"/>
  <c r="N690" i="35"/>
  <c r="L690" i="35" s="1"/>
  <c r="O690" i="35"/>
  <c r="Q690" i="35"/>
  <c r="T690" i="35"/>
  <c r="G691" i="35"/>
  <c r="I691" i="35" s="1"/>
  <c r="H691" i="35"/>
  <c r="N691" i="35"/>
  <c r="L691" i="35" s="1"/>
  <c r="O691" i="35"/>
  <c r="Q691" i="35"/>
  <c r="T691" i="35"/>
  <c r="G692" i="35"/>
  <c r="H692" i="35"/>
  <c r="N692" i="35"/>
  <c r="L692" i="35" s="1"/>
  <c r="O692" i="35"/>
  <c r="Q692" i="35"/>
  <c r="T692" i="35"/>
  <c r="G693" i="35"/>
  <c r="H693" i="35"/>
  <c r="N693" i="35"/>
  <c r="L693" i="35"/>
  <c r="O693" i="35"/>
  <c r="Q693" i="35"/>
  <c r="T693" i="35"/>
  <c r="G694" i="35"/>
  <c r="H694" i="35"/>
  <c r="N694" i="35"/>
  <c r="L694" i="35" s="1"/>
  <c r="O694" i="35"/>
  <c r="Q694" i="35"/>
  <c r="T694" i="35"/>
  <c r="G695" i="35"/>
  <c r="H695" i="35"/>
  <c r="N695" i="35"/>
  <c r="L695" i="35" s="1"/>
  <c r="O695" i="35"/>
  <c r="Q695" i="35"/>
  <c r="T695" i="35"/>
  <c r="G696" i="35"/>
  <c r="H696" i="35"/>
  <c r="N696" i="35"/>
  <c r="L696" i="35" s="1"/>
  <c r="O696" i="35"/>
  <c r="Q696" i="35"/>
  <c r="T696" i="35"/>
  <c r="G697" i="35"/>
  <c r="H697" i="35"/>
  <c r="N697" i="35"/>
  <c r="L697" i="35" s="1"/>
  <c r="O697" i="35"/>
  <c r="Q697" i="35"/>
  <c r="T697" i="35"/>
  <c r="G698" i="35"/>
  <c r="H698" i="35"/>
  <c r="N698" i="35"/>
  <c r="L698" i="35" s="1"/>
  <c r="O698" i="35"/>
  <c r="Q698" i="35"/>
  <c r="T698" i="35"/>
  <c r="G699" i="35"/>
  <c r="H699" i="35"/>
  <c r="N699" i="35"/>
  <c r="L699" i="35" s="1"/>
  <c r="O699" i="35"/>
  <c r="Q699" i="35"/>
  <c r="T699" i="35"/>
  <c r="G700" i="35"/>
  <c r="H700" i="35"/>
  <c r="N700" i="35"/>
  <c r="L700" i="35" s="1"/>
  <c r="O700" i="35"/>
  <c r="Q700" i="35"/>
  <c r="T700" i="35"/>
  <c r="G701" i="35"/>
  <c r="H701" i="35"/>
  <c r="N701" i="35"/>
  <c r="L701" i="35" s="1"/>
  <c r="O701" i="35"/>
  <c r="Q701" i="35"/>
  <c r="T701" i="35"/>
  <c r="G702" i="35"/>
  <c r="H702" i="35"/>
  <c r="N702" i="35"/>
  <c r="L702" i="35"/>
  <c r="O702" i="35"/>
  <c r="Q702" i="35"/>
  <c r="T702" i="35"/>
  <c r="G703" i="35"/>
  <c r="H703" i="35"/>
  <c r="N703" i="35"/>
  <c r="L703" i="35" s="1"/>
  <c r="O703" i="35"/>
  <c r="Q703" i="35"/>
  <c r="T703" i="35"/>
  <c r="G704" i="35"/>
  <c r="H704" i="35"/>
  <c r="N704" i="35"/>
  <c r="L704" i="35" s="1"/>
  <c r="O704" i="35"/>
  <c r="Q704" i="35"/>
  <c r="T704" i="35"/>
  <c r="G705" i="35"/>
  <c r="H705" i="35"/>
  <c r="N705" i="35"/>
  <c r="L705" i="35" s="1"/>
  <c r="O705" i="35"/>
  <c r="Q705" i="35"/>
  <c r="T705" i="35"/>
  <c r="G706" i="35"/>
  <c r="H706" i="35"/>
  <c r="N706" i="35"/>
  <c r="L706" i="35" s="1"/>
  <c r="O706" i="35"/>
  <c r="Q706" i="35"/>
  <c r="T706" i="35"/>
  <c r="G707" i="35"/>
  <c r="I707" i="35" s="1"/>
  <c r="H707" i="35"/>
  <c r="N707" i="35"/>
  <c r="L707" i="35" s="1"/>
  <c r="O707" i="35"/>
  <c r="Q707" i="35"/>
  <c r="T707" i="35"/>
  <c r="G708" i="35"/>
  <c r="H708" i="35"/>
  <c r="N708" i="35"/>
  <c r="L708" i="35" s="1"/>
  <c r="O708" i="35"/>
  <c r="Q708" i="35"/>
  <c r="T708" i="35"/>
  <c r="G709" i="35"/>
  <c r="H709" i="35"/>
  <c r="N709" i="35"/>
  <c r="L709" i="35" s="1"/>
  <c r="O709" i="35"/>
  <c r="Q709" i="35"/>
  <c r="T709" i="35"/>
  <c r="G710" i="35"/>
  <c r="H710" i="35"/>
  <c r="N710" i="35"/>
  <c r="L710" i="35" s="1"/>
  <c r="O710" i="35"/>
  <c r="Q710" i="35"/>
  <c r="T710" i="35"/>
  <c r="G711" i="35"/>
  <c r="H711" i="35"/>
  <c r="N711" i="35"/>
  <c r="L711" i="35"/>
  <c r="O711" i="35"/>
  <c r="Q711" i="35"/>
  <c r="T711" i="35"/>
  <c r="G712" i="35"/>
  <c r="H712" i="35"/>
  <c r="N712" i="35"/>
  <c r="L712" i="35"/>
  <c r="O712" i="35"/>
  <c r="Q712" i="35"/>
  <c r="T712" i="35"/>
  <c r="G713" i="35"/>
  <c r="H713" i="35"/>
  <c r="N713" i="35"/>
  <c r="L713" i="35" s="1"/>
  <c r="O713" i="35"/>
  <c r="Q713" i="35"/>
  <c r="T713" i="35"/>
  <c r="G714" i="35"/>
  <c r="H714" i="35"/>
  <c r="N714" i="35"/>
  <c r="L714" i="35" s="1"/>
  <c r="O714" i="35"/>
  <c r="Q714" i="35"/>
  <c r="T714" i="35"/>
  <c r="G715" i="35"/>
  <c r="H715" i="35"/>
  <c r="N715" i="35"/>
  <c r="L715" i="35" s="1"/>
  <c r="O715" i="35"/>
  <c r="Q715" i="35"/>
  <c r="T715" i="35"/>
  <c r="G716" i="35"/>
  <c r="H716" i="35"/>
  <c r="N716" i="35"/>
  <c r="L716" i="35" s="1"/>
  <c r="O716" i="35"/>
  <c r="Q716" i="35"/>
  <c r="T716" i="35"/>
  <c r="G717" i="35"/>
  <c r="H717" i="35"/>
  <c r="N717" i="35"/>
  <c r="L717" i="35" s="1"/>
  <c r="O717" i="35"/>
  <c r="Q717" i="35"/>
  <c r="T717" i="35"/>
  <c r="G718" i="35"/>
  <c r="I718" i="35" s="1"/>
  <c r="H718" i="35"/>
  <c r="N718" i="35"/>
  <c r="L718" i="35" s="1"/>
  <c r="O718" i="35"/>
  <c r="Q718" i="35"/>
  <c r="T718" i="35"/>
  <c r="G719" i="35"/>
  <c r="H719" i="35"/>
  <c r="N719" i="35"/>
  <c r="L719" i="35" s="1"/>
  <c r="O719" i="35"/>
  <c r="Q719" i="35"/>
  <c r="T719" i="35"/>
  <c r="G720" i="35"/>
  <c r="H720" i="35"/>
  <c r="N720" i="35"/>
  <c r="L720" i="35" s="1"/>
  <c r="O720" i="35"/>
  <c r="Q720" i="35"/>
  <c r="T720" i="35"/>
  <c r="G721" i="35"/>
  <c r="H721" i="35"/>
  <c r="N721" i="35"/>
  <c r="L721" i="35" s="1"/>
  <c r="O721" i="35"/>
  <c r="Q721" i="35"/>
  <c r="T721" i="35"/>
  <c r="G722" i="35"/>
  <c r="H722" i="35"/>
  <c r="N722" i="35"/>
  <c r="L722" i="35"/>
  <c r="O722" i="35"/>
  <c r="Q722" i="35"/>
  <c r="T722" i="35"/>
  <c r="G723" i="35"/>
  <c r="H723" i="35"/>
  <c r="N723" i="35"/>
  <c r="L723" i="35" s="1"/>
  <c r="O723" i="35"/>
  <c r="Q723" i="35"/>
  <c r="T723" i="35"/>
  <c r="G724" i="35"/>
  <c r="H724" i="35"/>
  <c r="N724" i="35"/>
  <c r="L724" i="35" s="1"/>
  <c r="O724" i="35"/>
  <c r="Q724" i="35"/>
  <c r="T724" i="35"/>
  <c r="G725" i="35"/>
  <c r="I725" i="35" s="1"/>
  <c r="H725" i="35"/>
  <c r="N725" i="35"/>
  <c r="L725" i="35" s="1"/>
  <c r="O725" i="35"/>
  <c r="Q725" i="35"/>
  <c r="T725" i="35"/>
  <c r="G726" i="35"/>
  <c r="H726" i="35"/>
  <c r="N726" i="35"/>
  <c r="L726" i="35" s="1"/>
  <c r="O726" i="35"/>
  <c r="Q726" i="35"/>
  <c r="T726" i="35"/>
  <c r="G727" i="35"/>
  <c r="H727" i="35"/>
  <c r="N727" i="35"/>
  <c r="L727" i="35" s="1"/>
  <c r="O727" i="35"/>
  <c r="Q727" i="35"/>
  <c r="T727" i="35"/>
  <c r="G728" i="35"/>
  <c r="H728" i="35"/>
  <c r="N728" i="35"/>
  <c r="L728" i="35" s="1"/>
  <c r="O728" i="35"/>
  <c r="Q728" i="35"/>
  <c r="T728" i="35"/>
  <c r="G729" i="35"/>
  <c r="H729" i="35"/>
  <c r="N729" i="35"/>
  <c r="L729" i="35" s="1"/>
  <c r="O729" i="35"/>
  <c r="Q729" i="35"/>
  <c r="T729" i="35"/>
  <c r="G730" i="35"/>
  <c r="H730" i="35"/>
  <c r="N730" i="35"/>
  <c r="L730" i="35"/>
  <c r="O730" i="35"/>
  <c r="Q730" i="35"/>
  <c r="T730" i="35"/>
  <c r="G731" i="35"/>
  <c r="H731" i="35"/>
  <c r="N731" i="35"/>
  <c r="L731" i="35" s="1"/>
  <c r="O731" i="35"/>
  <c r="Q731" i="35"/>
  <c r="T731" i="35"/>
  <c r="G732" i="35"/>
  <c r="H732" i="35"/>
  <c r="N732" i="35"/>
  <c r="L732" i="35" s="1"/>
  <c r="O732" i="35"/>
  <c r="Q732" i="35"/>
  <c r="T732" i="35"/>
  <c r="G733" i="35"/>
  <c r="I733" i="35" s="1"/>
  <c r="H733" i="35"/>
  <c r="N733" i="35"/>
  <c r="L733" i="35" s="1"/>
  <c r="O733" i="35"/>
  <c r="Q733" i="35"/>
  <c r="T733" i="35"/>
  <c r="G734" i="35"/>
  <c r="H734" i="35"/>
  <c r="N734" i="35"/>
  <c r="L734" i="35" s="1"/>
  <c r="O734" i="35"/>
  <c r="Q734" i="35"/>
  <c r="T734" i="35"/>
  <c r="G735" i="35"/>
  <c r="H735" i="35"/>
  <c r="N735" i="35"/>
  <c r="L735" i="35"/>
  <c r="O735" i="35"/>
  <c r="Q735" i="35"/>
  <c r="T735" i="35"/>
  <c r="G736" i="35"/>
  <c r="I736" i="35" s="1"/>
  <c r="H736" i="35"/>
  <c r="N736" i="35"/>
  <c r="L736" i="35"/>
  <c r="O736" i="35"/>
  <c r="Q736" i="35"/>
  <c r="T736" i="35"/>
  <c r="G737" i="35"/>
  <c r="I737" i="35" s="1"/>
  <c r="H737" i="35"/>
  <c r="N737" i="35"/>
  <c r="L737" i="35" s="1"/>
  <c r="O737" i="35"/>
  <c r="Q737" i="35"/>
  <c r="T737" i="35"/>
  <c r="G738" i="35"/>
  <c r="H738" i="35"/>
  <c r="N738" i="35"/>
  <c r="L738" i="35" s="1"/>
  <c r="O738" i="35"/>
  <c r="Q738" i="35"/>
  <c r="T738" i="35"/>
  <c r="G739" i="35"/>
  <c r="H739" i="35"/>
  <c r="N739" i="35"/>
  <c r="L739" i="35"/>
  <c r="O739" i="35"/>
  <c r="Q739" i="35"/>
  <c r="T739" i="35"/>
  <c r="G740" i="35"/>
  <c r="H740" i="35"/>
  <c r="N740" i="35"/>
  <c r="L740" i="35" s="1"/>
  <c r="O740" i="35"/>
  <c r="Q740" i="35"/>
  <c r="T740" i="35"/>
  <c r="G741" i="35"/>
  <c r="H741" i="35"/>
  <c r="N741" i="35"/>
  <c r="L741" i="35" s="1"/>
  <c r="O741" i="35"/>
  <c r="Q741" i="35"/>
  <c r="T741" i="35"/>
  <c r="G742" i="35"/>
  <c r="H742" i="35"/>
  <c r="N742" i="35"/>
  <c r="L742" i="35" s="1"/>
  <c r="O742" i="35"/>
  <c r="Q742" i="35"/>
  <c r="T742" i="35"/>
  <c r="G743" i="35"/>
  <c r="H743" i="35"/>
  <c r="N743" i="35"/>
  <c r="L743" i="35" s="1"/>
  <c r="O743" i="35"/>
  <c r="Q743" i="35"/>
  <c r="T743" i="35"/>
  <c r="G744" i="35"/>
  <c r="H744" i="35"/>
  <c r="N744" i="35"/>
  <c r="L744" i="35" s="1"/>
  <c r="O744" i="35"/>
  <c r="Q744" i="35"/>
  <c r="T744" i="35"/>
  <c r="G745" i="35"/>
  <c r="H745" i="35"/>
  <c r="N745" i="35"/>
  <c r="L745" i="35" s="1"/>
  <c r="O745" i="35"/>
  <c r="Q745" i="35"/>
  <c r="T745" i="35"/>
  <c r="G746" i="35"/>
  <c r="H746" i="35"/>
  <c r="N746" i="35"/>
  <c r="L746" i="35" s="1"/>
  <c r="O746" i="35"/>
  <c r="Q746" i="35"/>
  <c r="T746" i="35"/>
  <c r="G747" i="35"/>
  <c r="H747" i="35"/>
  <c r="N747" i="35"/>
  <c r="L747" i="35" s="1"/>
  <c r="O747" i="35"/>
  <c r="Q747" i="35"/>
  <c r="T747" i="35"/>
  <c r="G748" i="35"/>
  <c r="I748" i="35" s="1"/>
  <c r="H748" i="35"/>
  <c r="N748" i="35"/>
  <c r="L748" i="35" s="1"/>
  <c r="O748" i="35"/>
  <c r="Q748" i="35"/>
  <c r="T748" i="35"/>
  <c r="G749" i="35"/>
  <c r="H749" i="35"/>
  <c r="N749" i="35"/>
  <c r="L749" i="35" s="1"/>
  <c r="O749" i="35"/>
  <c r="Q749" i="35"/>
  <c r="T749" i="35"/>
  <c r="G750" i="35"/>
  <c r="H750" i="35"/>
  <c r="N750" i="35"/>
  <c r="L750" i="35" s="1"/>
  <c r="O750" i="35"/>
  <c r="Q750" i="35"/>
  <c r="T750" i="35"/>
  <c r="G751" i="35"/>
  <c r="H751" i="35"/>
  <c r="N751" i="35"/>
  <c r="L751" i="35" s="1"/>
  <c r="O751" i="35"/>
  <c r="Q751" i="35"/>
  <c r="T751" i="35"/>
  <c r="G752" i="35"/>
  <c r="H752" i="35"/>
  <c r="N752" i="35"/>
  <c r="L752" i="35" s="1"/>
  <c r="O752" i="35"/>
  <c r="Q752" i="35"/>
  <c r="T752" i="35"/>
  <c r="G753" i="35"/>
  <c r="H753" i="35"/>
  <c r="N753" i="35"/>
  <c r="L753" i="35" s="1"/>
  <c r="O753" i="35"/>
  <c r="Q753" i="35"/>
  <c r="T753" i="35"/>
  <c r="G754" i="35"/>
  <c r="H754" i="35"/>
  <c r="N754" i="35"/>
  <c r="L754" i="35" s="1"/>
  <c r="O754" i="35"/>
  <c r="Q754" i="35"/>
  <c r="T754" i="35"/>
  <c r="G755" i="35"/>
  <c r="H755" i="35"/>
  <c r="N755" i="35"/>
  <c r="L755" i="35" s="1"/>
  <c r="O755" i="35"/>
  <c r="Q755" i="35"/>
  <c r="T755" i="35"/>
  <c r="G756" i="35"/>
  <c r="H756" i="35"/>
  <c r="N756" i="35"/>
  <c r="L756" i="35" s="1"/>
  <c r="O756" i="35"/>
  <c r="Q756" i="35"/>
  <c r="T756" i="35"/>
  <c r="G757" i="35"/>
  <c r="H757" i="35"/>
  <c r="N757" i="35"/>
  <c r="L757" i="35" s="1"/>
  <c r="O757" i="35"/>
  <c r="Q757" i="35"/>
  <c r="T757" i="35"/>
  <c r="G758" i="35"/>
  <c r="H758" i="35"/>
  <c r="N758" i="35"/>
  <c r="L758" i="35" s="1"/>
  <c r="O758" i="35"/>
  <c r="Q758" i="35"/>
  <c r="T758" i="35"/>
  <c r="G759" i="35"/>
  <c r="H759" i="35"/>
  <c r="N759" i="35"/>
  <c r="L759" i="35" s="1"/>
  <c r="O759" i="35"/>
  <c r="Q759" i="35"/>
  <c r="T759" i="35"/>
  <c r="G760" i="35"/>
  <c r="H760" i="35"/>
  <c r="N760" i="35"/>
  <c r="L760" i="35" s="1"/>
  <c r="O760" i="35"/>
  <c r="Q760" i="35"/>
  <c r="T760" i="35"/>
  <c r="G761" i="35"/>
  <c r="I761" i="35" s="1"/>
  <c r="H761" i="35"/>
  <c r="N761" i="35"/>
  <c r="L761" i="35" s="1"/>
  <c r="O761" i="35"/>
  <c r="Q761" i="35"/>
  <c r="T761" i="35"/>
  <c r="G762" i="35"/>
  <c r="I762" i="35" s="1"/>
  <c r="H762" i="35"/>
  <c r="N762" i="35"/>
  <c r="L762" i="35"/>
  <c r="O762" i="35"/>
  <c r="Q762" i="35"/>
  <c r="T762" i="35"/>
  <c r="G763" i="35"/>
  <c r="H763" i="35"/>
  <c r="N763" i="35"/>
  <c r="L763" i="35" s="1"/>
  <c r="O763" i="35"/>
  <c r="Q763" i="35"/>
  <c r="T763" i="35"/>
  <c r="G764" i="35"/>
  <c r="H764" i="35"/>
  <c r="N764" i="35"/>
  <c r="L764" i="35" s="1"/>
  <c r="O764" i="35"/>
  <c r="Q764" i="35"/>
  <c r="T764" i="35"/>
  <c r="G765" i="35"/>
  <c r="H765" i="35"/>
  <c r="N765" i="35"/>
  <c r="L765" i="35"/>
  <c r="O765" i="35"/>
  <c r="Q765" i="35"/>
  <c r="T765" i="35"/>
  <c r="G766" i="35"/>
  <c r="H766" i="35"/>
  <c r="N766" i="35"/>
  <c r="L766" i="35" s="1"/>
  <c r="O766" i="35"/>
  <c r="Q766" i="35"/>
  <c r="T766" i="35"/>
  <c r="G767" i="35"/>
  <c r="H767" i="35"/>
  <c r="N767" i="35"/>
  <c r="L767" i="35" s="1"/>
  <c r="O767" i="35"/>
  <c r="Q767" i="35"/>
  <c r="T767" i="35"/>
  <c r="G768" i="35"/>
  <c r="H768" i="35"/>
  <c r="N768" i="35"/>
  <c r="L768" i="35" s="1"/>
  <c r="O768" i="35"/>
  <c r="Q768" i="35"/>
  <c r="T768" i="35"/>
  <c r="G769" i="35"/>
  <c r="H769" i="35"/>
  <c r="N769" i="35"/>
  <c r="L769" i="35" s="1"/>
  <c r="O769" i="35"/>
  <c r="Q769" i="35"/>
  <c r="T769" i="35"/>
  <c r="G770" i="35"/>
  <c r="H770" i="35"/>
  <c r="N770" i="35"/>
  <c r="L770" i="35" s="1"/>
  <c r="O770" i="35"/>
  <c r="Q770" i="35"/>
  <c r="T770" i="35"/>
  <c r="G771" i="35"/>
  <c r="H771" i="35"/>
  <c r="N771" i="35"/>
  <c r="L771" i="35" s="1"/>
  <c r="O771" i="35"/>
  <c r="Q771" i="35"/>
  <c r="T771" i="35"/>
  <c r="G772" i="35"/>
  <c r="H772" i="35"/>
  <c r="N772" i="35"/>
  <c r="L772" i="35" s="1"/>
  <c r="O772" i="35"/>
  <c r="Q772" i="35"/>
  <c r="T772" i="35"/>
  <c r="G773" i="35"/>
  <c r="H773" i="35"/>
  <c r="N773" i="35"/>
  <c r="L773" i="35"/>
  <c r="O773" i="35"/>
  <c r="Q773" i="35"/>
  <c r="T773" i="35"/>
  <c r="G774" i="35"/>
  <c r="H774" i="35"/>
  <c r="N774" i="35"/>
  <c r="L774" i="35" s="1"/>
  <c r="O774" i="35"/>
  <c r="Q774" i="35"/>
  <c r="T774" i="35"/>
  <c r="G775" i="35"/>
  <c r="H775" i="35"/>
  <c r="N775" i="35"/>
  <c r="L775" i="35" s="1"/>
  <c r="O775" i="35"/>
  <c r="Q775" i="35"/>
  <c r="T775" i="35"/>
  <c r="G776" i="35"/>
  <c r="H776" i="35"/>
  <c r="N776" i="35"/>
  <c r="L776" i="35" s="1"/>
  <c r="O776" i="35"/>
  <c r="Q776" i="35"/>
  <c r="T776" i="35"/>
  <c r="G777" i="35"/>
  <c r="H777" i="35"/>
  <c r="N777" i="35"/>
  <c r="L777" i="35" s="1"/>
  <c r="O777" i="35"/>
  <c r="Q777" i="35"/>
  <c r="T777" i="35"/>
  <c r="G778" i="35"/>
  <c r="H778" i="35"/>
  <c r="N778" i="35"/>
  <c r="L778" i="35"/>
  <c r="O778" i="35"/>
  <c r="Q778" i="35"/>
  <c r="T778" i="35"/>
  <c r="G779" i="35"/>
  <c r="I779" i="35" s="1"/>
  <c r="H779" i="35"/>
  <c r="N779" i="35"/>
  <c r="L779" i="35" s="1"/>
  <c r="O779" i="35"/>
  <c r="Q779" i="35"/>
  <c r="T779" i="35"/>
  <c r="G780" i="35"/>
  <c r="H780" i="35"/>
  <c r="N780" i="35"/>
  <c r="L780" i="35" s="1"/>
  <c r="O780" i="35"/>
  <c r="Q780" i="35"/>
  <c r="T780" i="35"/>
  <c r="G781" i="35"/>
  <c r="H781" i="35"/>
  <c r="N781" i="35"/>
  <c r="L781" i="35" s="1"/>
  <c r="O781" i="35"/>
  <c r="Q781" i="35"/>
  <c r="T781" i="35"/>
  <c r="G782" i="35"/>
  <c r="H782" i="35"/>
  <c r="N782" i="35"/>
  <c r="L782" i="35" s="1"/>
  <c r="O782" i="35"/>
  <c r="Q782" i="35"/>
  <c r="T782" i="35"/>
  <c r="G783" i="35"/>
  <c r="H783" i="35"/>
  <c r="N783" i="35"/>
  <c r="L783" i="35"/>
  <c r="O783" i="35"/>
  <c r="Q783" i="35"/>
  <c r="T783" i="35"/>
  <c r="G784" i="35"/>
  <c r="H784" i="35"/>
  <c r="N784" i="35"/>
  <c r="L784" i="35" s="1"/>
  <c r="O784" i="35"/>
  <c r="Q784" i="35"/>
  <c r="T784" i="35"/>
  <c r="G785" i="35"/>
  <c r="I785" i="35" s="1"/>
  <c r="H785" i="35"/>
  <c r="N785" i="35"/>
  <c r="L785" i="35" s="1"/>
  <c r="O785" i="35"/>
  <c r="Q785" i="35"/>
  <c r="T785" i="35"/>
  <c r="G786" i="35"/>
  <c r="H786" i="35"/>
  <c r="N786" i="35"/>
  <c r="L786" i="35" s="1"/>
  <c r="O786" i="35"/>
  <c r="Q786" i="35"/>
  <c r="T786" i="35"/>
  <c r="G787" i="35"/>
  <c r="H787" i="35"/>
  <c r="N787" i="35"/>
  <c r="L787" i="35" s="1"/>
  <c r="O787" i="35"/>
  <c r="Q787" i="35"/>
  <c r="T787" i="35"/>
  <c r="G788" i="35"/>
  <c r="H788" i="35"/>
  <c r="N788" i="35"/>
  <c r="L788" i="35" s="1"/>
  <c r="O788" i="35"/>
  <c r="Q788" i="35"/>
  <c r="T788" i="35"/>
  <c r="G789" i="35"/>
  <c r="H789" i="35"/>
  <c r="N789" i="35"/>
  <c r="L789" i="35" s="1"/>
  <c r="O789" i="35"/>
  <c r="Q789" i="35"/>
  <c r="T789" i="35"/>
  <c r="G790" i="35"/>
  <c r="I790" i="35" s="1"/>
  <c r="H790" i="35"/>
  <c r="N790" i="35"/>
  <c r="L790" i="35"/>
  <c r="O790" i="35"/>
  <c r="Q790" i="35"/>
  <c r="T790" i="35"/>
  <c r="G791" i="35"/>
  <c r="H791" i="35"/>
  <c r="N791" i="35"/>
  <c r="L791" i="35" s="1"/>
  <c r="O791" i="35"/>
  <c r="Q791" i="35"/>
  <c r="T791" i="35"/>
  <c r="G792" i="35"/>
  <c r="H792" i="35"/>
  <c r="N792" i="35"/>
  <c r="L792" i="35" s="1"/>
  <c r="O792" i="35"/>
  <c r="Q792" i="35"/>
  <c r="T792" i="35"/>
  <c r="G793" i="35"/>
  <c r="I793" i="35" s="1"/>
  <c r="H793" i="35"/>
  <c r="N793" i="35"/>
  <c r="L793" i="35" s="1"/>
  <c r="O793" i="35"/>
  <c r="Q793" i="35"/>
  <c r="T793" i="35"/>
  <c r="G794" i="35"/>
  <c r="I794" i="35" s="1"/>
  <c r="H794" i="35"/>
  <c r="N794" i="35"/>
  <c r="L794" i="35" s="1"/>
  <c r="O794" i="35"/>
  <c r="Q794" i="35"/>
  <c r="T794" i="35"/>
  <c r="G795" i="35"/>
  <c r="H795" i="35"/>
  <c r="N795" i="35"/>
  <c r="L795" i="35" s="1"/>
  <c r="O795" i="35"/>
  <c r="Q795" i="35"/>
  <c r="T795" i="35"/>
  <c r="G796" i="35"/>
  <c r="H796" i="35"/>
  <c r="N796" i="35"/>
  <c r="L796" i="35" s="1"/>
  <c r="O796" i="35"/>
  <c r="Q796" i="35"/>
  <c r="T796" i="35"/>
  <c r="G797" i="35"/>
  <c r="H797" i="35"/>
  <c r="N797" i="35"/>
  <c r="L797" i="35" s="1"/>
  <c r="O797" i="35"/>
  <c r="Q797" i="35"/>
  <c r="T797" i="35"/>
  <c r="G798" i="35"/>
  <c r="I798" i="35" s="1"/>
  <c r="H798" i="35"/>
  <c r="N798" i="35"/>
  <c r="L798" i="35" s="1"/>
  <c r="O798" i="35"/>
  <c r="Q798" i="35"/>
  <c r="T798" i="35"/>
  <c r="G799" i="35"/>
  <c r="H799" i="35"/>
  <c r="N799" i="35"/>
  <c r="L799" i="35" s="1"/>
  <c r="O799" i="35"/>
  <c r="Q799" i="35"/>
  <c r="T799" i="35"/>
  <c r="G800" i="35"/>
  <c r="H800" i="35"/>
  <c r="N800" i="35"/>
  <c r="L800" i="35" s="1"/>
  <c r="O800" i="35"/>
  <c r="Q800" i="35"/>
  <c r="T800" i="35"/>
  <c r="G801" i="35"/>
  <c r="H801" i="35"/>
  <c r="N801" i="35"/>
  <c r="L801" i="35" s="1"/>
  <c r="O801" i="35"/>
  <c r="Q801" i="35"/>
  <c r="T801" i="35"/>
  <c r="G802" i="35"/>
  <c r="H802" i="35"/>
  <c r="N802" i="35"/>
  <c r="L802" i="35" s="1"/>
  <c r="O802" i="35"/>
  <c r="Q802" i="35"/>
  <c r="T802" i="35"/>
  <c r="G803" i="35"/>
  <c r="H803" i="35"/>
  <c r="N803" i="35"/>
  <c r="L803" i="35"/>
  <c r="O803" i="35"/>
  <c r="Q803" i="35"/>
  <c r="T803" i="35"/>
  <c r="G804" i="35"/>
  <c r="I804" i="35" s="1"/>
  <c r="H804" i="35"/>
  <c r="N804" i="35"/>
  <c r="L804" i="35" s="1"/>
  <c r="O804" i="35"/>
  <c r="Q804" i="35"/>
  <c r="T804" i="35"/>
  <c r="G805" i="35"/>
  <c r="H805" i="35"/>
  <c r="N805" i="35"/>
  <c r="L805" i="35" s="1"/>
  <c r="O805" i="35"/>
  <c r="Q805" i="35"/>
  <c r="T805" i="35"/>
  <c r="G806" i="35"/>
  <c r="H806" i="35"/>
  <c r="N806" i="35"/>
  <c r="L806" i="35" s="1"/>
  <c r="O806" i="35"/>
  <c r="Q806" i="35"/>
  <c r="T806" i="35"/>
  <c r="G807" i="35"/>
  <c r="H807" i="35"/>
  <c r="N807" i="35"/>
  <c r="L807" i="35" s="1"/>
  <c r="O807" i="35"/>
  <c r="Q807" i="35"/>
  <c r="T807" i="35"/>
  <c r="G808" i="35"/>
  <c r="H808" i="35"/>
  <c r="N808" i="35"/>
  <c r="L808" i="35" s="1"/>
  <c r="O808" i="35"/>
  <c r="Q808" i="35"/>
  <c r="T808" i="35"/>
  <c r="G809" i="35"/>
  <c r="I809" i="35" s="1"/>
  <c r="H809" i="35"/>
  <c r="N809" i="35"/>
  <c r="L809" i="35" s="1"/>
  <c r="O809" i="35"/>
  <c r="Q809" i="35"/>
  <c r="T809" i="35"/>
  <c r="G810" i="35"/>
  <c r="H810" i="35"/>
  <c r="N810" i="35"/>
  <c r="L810" i="35" s="1"/>
  <c r="O810" i="35"/>
  <c r="Q810" i="35"/>
  <c r="T810" i="35"/>
  <c r="G811" i="35"/>
  <c r="H811" i="35"/>
  <c r="N811" i="35"/>
  <c r="L811" i="35" s="1"/>
  <c r="O811" i="35"/>
  <c r="Q811" i="35"/>
  <c r="T811" i="35"/>
  <c r="G812" i="35"/>
  <c r="I812" i="35" s="1"/>
  <c r="H812" i="35"/>
  <c r="N812" i="35"/>
  <c r="L812" i="35" s="1"/>
  <c r="O812" i="35"/>
  <c r="Q812" i="35"/>
  <c r="T812" i="35"/>
  <c r="G813" i="35"/>
  <c r="H813" i="35"/>
  <c r="N813" i="35"/>
  <c r="L813" i="35" s="1"/>
  <c r="O813" i="35"/>
  <c r="Q813" i="35"/>
  <c r="T813" i="35"/>
  <c r="G814" i="35"/>
  <c r="I814" i="35" s="1"/>
  <c r="H814" i="35"/>
  <c r="N814" i="35"/>
  <c r="L814" i="35" s="1"/>
  <c r="O814" i="35"/>
  <c r="Q814" i="35"/>
  <c r="T814" i="35"/>
  <c r="G815" i="35"/>
  <c r="H815" i="35"/>
  <c r="N815" i="35"/>
  <c r="L815" i="35" s="1"/>
  <c r="O815" i="35"/>
  <c r="Q815" i="35"/>
  <c r="T815" i="35"/>
  <c r="G816" i="35"/>
  <c r="H816" i="35"/>
  <c r="N816" i="35"/>
  <c r="L816" i="35" s="1"/>
  <c r="O816" i="35"/>
  <c r="Q816" i="35"/>
  <c r="T816" i="35"/>
  <c r="G817" i="35"/>
  <c r="I817" i="35" s="1"/>
  <c r="H817" i="35"/>
  <c r="N817" i="35"/>
  <c r="L817" i="35" s="1"/>
  <c r="O817" i="35"/>
  <c r="Q817" i="35"/>
  <c r="T817" i="35"/>
  <c r="G818" i="35"/>
  <c r="H818" i="35"/>
  <c r="N818" i="35"/>
  <c r="L818" i="35" s="1"/>
  <c r="O818" i="35"/>
  <c r="Q818" i="35"/>
  <c r="T818" i="35"/>
  <c r="G819" i="35"/>
  <c r="H819" i="35"/>
  <c r="N819" i="35"/>
  <c r="L819" i="35" s="1"/>
  <c r="O819" i="35"/>
  <c r="Q819" i="35"/>
  <c r="T819" i="35"/>
  <c r="G820" i="35"/>
  <c r="H820" i="35"/>
  <c r="N820" i="35"/>
  <c r="L820" i="35" s="1"/>
  <c r="O820" i="35"/>
  <c r="Q820" i="35"/>
  <c r="T820" i="35"/>
  <c r="G821" i="35"/>
  <c r="H821" i="35"/>
  <c r="N821" i="35"/>
  <c r="L821" i="35"/>
  <c r="O821" i="35"/>
  <c r="Q821" i="35"/>
  <c r="T821" i="35"/>
  <c r="G822" i="35"/>
  <c r="H822" i="35"/>
  <c r="N822" i="35"/>
  <c r="L822" i="35" s="1"/>
  <c r="O822" i="35"/>
  <c r="Q822" i="35"/>
  <c r="T822" i="35"/>
  <c r="G823" i="35"/>
  <c r="H823" i="35"/>
  <c r="I823" i="35" s="1"/>
  <c r="N823" i="35"/>
  <c r="L823" i="35" s="1"/>
  <c r="O823" i="35"/>
  <c r="Q823" i="35"/>
  <c r="T823" i="35"/>
  <c r="G824" i="35"/>
  <c r="H824" i="35"/>
  <c r="N824" i="35"/>
  <c r="L824" i="35" s="1"/>
  <c r="O824" i="35"/>
  <c r="Q824" i="35"/>
  <c r="T824" i="35"/>
  <c r="G825" i="35"/>
  <c r="H825" i="35"/>
  <c r="N825" i="35"/>
  <c r="L825" i="35" s="1"/>
  <c r="O825" i="35"/>
  <c r="Q825" i="35"/>
  <c r="T825" i="35"/>
  <c r="G826" i="35"/>
  <c r="H826" i="35"/>
  <c r="N826" i="35"/>
  <c r="L826" i="35" s="1"/>
  <c r="O826" i="35"/>
  <c r="Q826" i="35"/>
  <c r="T826" i="35"/>
  <c r="G827" i="35"/>
  <c r="H827" i="35"/>
  <c r="N827" i="35"/>
  <c r="L827" i="35"/>
  <c r="O827" i="35"/>
  <c r="Q827" i="35"/>
  <c r="T827" i="35"/>
  <c r="G828" i="35"/>
  <c r="I828" i="35" s="1"/>
  <c r="H828" i="35"/>
  <c r="N828" i="35"/>
  <c r="L828" i="35" s="1"/>
  <c r="O828" i="35"/>
  <c r="Q828" i="35"/>
  <c r="T828" i="35"/>
  <c r="G829" i="35"/>
  <c r="H829" i="35"/>
  <c r="N829" i="35"/>
  <c r="L829" i="35" s="1"/>
  <c r="O829" i="35"/>
  <c r="Q829" i="35"/>
  <c r="T829" i="35"/>
  <c r="G830" i="35"/>
  <c r="H830" i="35"/>
  <c r="N830" i="35"/>
  <c r="L830" i="35" s="1"/>
  <c r="O830" i="35"/>
  <c r="Q830" i="35"/>
  <c r="T830" i="35"/>
  <c r="G831" i="35"/>
  <c r="H831" i="35"/>
  <c r="N831" i="35"/>
  <c r="L831" i="35" s="1"/>
  <c r="O831" i="35"/>
  <c r="Q831" i="35"/>
  <c r="T831" i="35"/>
  <c r="G832" i="35"/>
  <c r="H832" i="35"/>
  <c r="N832" i="35"/>
  <c r="L832" i="35" s="1"/>
  <c r="O832" i="35"/>
  <c r="Q832" i="35"/>
  <c r="T832" i="35"/>
  <c r="G833" i="35"/>
  <c r="H833" i="35"/>
  <c r="N833" i="35"/>
  <c r="L833" i="35"/>
  <c r="O833" i="35"/>
  <c r="Q833" i="35"/>
  <c r="T833" i="35"/>
  <c r="G834" i="35"/>
  <c r="H834" i="35"/>
  <c r="N834" i="35"/>
  <c r="L834" i="35" s="1"/>
  <c r="O834" i="35"/>
  <c r="Q834" i="35"/>
  <c r="T834" i="35"/>
  <c r="G835" i="35"/>
  <c r="I835" i="35" s="1"/>
  <c r="H835" i="35"/>
  <c r="N835" i="35"/>
  <c r="L835" i="35" s="1"/>
  <c r="O835" i="35"/>
  <c r="Q835" i="35"/>
  <c r="T835" i="35"/>
  <c r="G836" i="35"/>
  <c r="H836" i="35"/>
  <c r="N836" i="35"/>
  <c r="L836" i="35" s="1"/>
  <c r="O836" i="35"/>
  <c r="Q836" i="35"/>
  <c r="T836" i="35"/>
  <c r="G837" i="35"/>
  <c r="H837" i="35"/>
  <c r="N837" i="35"/>
  <c r="L837" i="35" s="1"/>
  <c r="O837" i="35"/>
  <c r="Q837" i="35"/>
  <c r="T837" i="35"/>
  <c r="G838" i="35"/>
  <c r="H838" i="35"/>
  <c r="N838" i="35"/>
  <c r="L838" i="35" s="1"/>
  <c r="O838" i="35"/>
  <c r="Q838" i="35"/>
  <c r="T838" i="35"/>
  <c r="G839" i="35"/>
  <c r="H839" i="35"/>
  <c r="N839" i="35"/>
  <c r="L839" i="35" s="1"/>
  <c r="O839" i="35"/>
  <c r="Q839" i="35"/>
  <c r="T839" i="35"/>
  <c r="G840" i="35"/>
  <c r="H840" i="35"/>
  <c r="N840" i="35"/>
  <c r="L840" i="35" s="1"/>
  <c r="O840" i="35"/>
  <c r="Q840" i="35"/>
  <c r="T840" i="35"/>
  <c r="G841" i="35"/>
  <c r="H841" i="35"/>
  <c r="N841" i="35"/>
  <c r="L841" i="35" s="1"/>
  <c r="O841" i="35"/>
  <c r="Q841" i="35"/>
  <c r="T841" i="35"/>
  <c r="G842" i="35"/>
  <c r="I842" i="35" s="1"/>
  <c r="H842" i="35"/>
  <c r="N842" i="35"/>
  <c r="L842" i="35" s="1"/>
  <c r="O842" i="35"/>
  <c r="Q842" i="35"/>
  <c r="T842" i="35"/>
  <c r="G843" i="35"/>
  <c r="H843" i="35"/>
  <c r="I843" i="35" s="1"/>
  <c r="N843" i="35"/>
  <c r="L843" i="35" s="1"/>
  <c r="O843" i="35"/>
  <c r="Q843" i="35"/>
  <c r="T843" i="35"/>
  <c r="G844" i="35"/>
  <c r="H844" i="35"/>
  <c r="N844" i="35"/>
  <c r="L844" i="35"/>
  <c r="O844" i="35"/>
  <c r="Q844" i="35"/>
  <c r="T844" i="35"/>
  <c r="G845" i="35"/>
  <c r="H845" i="35"/>
  <c r="N845" i="35"/>
  <c r="L845" i="35" s="1"/>
  <c r="O845" i="35"/>
  <c r="Q845" i="35"/>
  <c r="T845" i="35"/>
  <c r="G846" i="35"/>
  <c r="I846" i="35" s="1"/>
  <c r="H846" i="35"/>
  <c r="N846" i="35"/>
  <c r="L846" i="35"/>
  <c r="O846" i="35"/>
  <c r="Q846" i="35"/>
  <c r="T846" i="35"/>
  <c r="G847" i="35"/>
  <c r="H847" i="35"/>
  <c r="N847" i="35"/>
  <c r="L847" i="35" s="1"/>
  <c r="O847" i="35"/>
  <c r="Q847" i="35"/>
  <c r="T847" i="35"/>
  <c r="G848" i="35"/>
  <c r="H848" i="35"/>
  <c r="N848" i="35"/>
  <c r="L848" i="35" s="1"/>
  <c r="O848" i="35"/>
  <c r="Q848" i="35"/>
  <c r="T848" i="35"/>
  <c r="G849" i="35"/>
  <c r="H849" i="35"/>
  <c r="N849" i="35"/>
  <c r="L849" i="35" s="1"/>
  <c r="O849" i="35"/>
  <c r="Q849" i="35"/>
  <c r="T849" i="35"/>
  <c r="G850" i="35"/>
  <c r="H850" i="35"/>
  <c r="N850" i="35"/>
  <c r="L850" i="35" s="1"/>
  <c r="O850" i="35"/>
  <c r="Q850" i="35"/>
  <c r="T850" i="35"/>
  <c r="G851" i="35"/>
  <c r="H851" i="35"/>
  <c r="N851" i="35"/>
  <c r="L851" i="35"/>
  <c r="O851" i="35"/>
  <c r="Q851" i="35"/>
  <c r="T851" i="35"/>
  <c r="G852" i="35"/>
  <c r="I852" i="35" s="1"/>
  <c r="H852" i="35"/>
  <c r="N852" i="35"/>
  <c r="L852" i="35" s="1"/>
  <c r="O852" i="35"/>
  <c r="Q852" i="35"/>
  <c r="T852" i="35"/>
  <c r="G853" i="35"/>
  <c r="H853" i="35"/>
  <c r="N853" i="35"/>
  <c r="L853" i="35" s="1"/>
  <c r="O853" i="35"/>
  <c r="Q853" i="35"/>
  <c r="T853" i="35"/>
  <c r="G854" i="35"/>
  <c r="H854" i="35"/>
  <c r="N854" i="35"/>
  <c r="L854" i="35" s="1"/>
  <c r="O854" i="35"/>
  <c r="Q854" i="35"/>
  <c r="T854" i="35"/>
  <c r="G855" i="35"/>
  <c r="H855" i="35"/>
  <c r="N855" i="35"/>
  <c r="L855" i="35" s="1"/>
  <c r="O855" i="35"/>
  <c r="Q855" i="35"/>
  <c r="T855" i="35"/>
  <c r="G856" i="35"/>
  <c r="H856" i="35"/>
  <c r="N856" i="35"/>
  <c r="L856" i="35" s="1"/>
  <c r="O856" i="35"/>
  <c r="Q856" i="35"/>
  <c r="T856" i="35"/>
  <c r="G857" i="35"/>
  <c r="H857" i="35"/>
  <c r="N857" i="35"/>
  <c r="L857" i="35" s="1"/>
  <c r="O857" i="35"/>
  <c r="Q857" i="35"/>
  <c r="T857" i="35"/>
  <c r="G858" i="35"/>
  <c r="H858" i="35"/>
  <c r="N858" i="35"/>
  <c r="L858" i="35" s="1"/>
  <c r="O858" i="35"/>
  <c r="Q858" i="35"/>
  <c r="T858" i="35"/>
  <c r="G859" i="35"/>
  <c r="H859" i="35"/>
  <c r="N859" i="35"/>
  <c r="L859" i="35" s="1"/>
  <c r="O859" i="35"/>
  <c r="Q859" i="35"/>
  <c r="T859" i="35"/>
  <c r="G860" i="35"/>
  <c r="H860" i="35"/>
  <c r="N860" i="35"/>
  <c r="L860" i="35" s="1"/>
  <c r="O860" i="35"/>
  <c r="Q860" i="35"/>
  <c r="T860" i="35"/>
  <c r="G861" i="35"/>
  <c r="H861" i="35"/>
  <c r="N861" i="35"/>
  <c r="L861" i="35"/>
  <c r="O861" i="35"/>
  <c r="Q861" i="35"/>
  <c r="T861" i="35"/>
  <c r="G862" i="35"/>
  <c r="H862" i="35"/>
  <c r="N862" i="35"/>
  <c r="L862" i="35" s="1"/>
  <c r="O862" i="35"/>
  <c r="Q862" i="35"/>
  <c r="T862" i="35"/>
  <c r="G863" i="35"/>
  <c r="I863" i="35" s="1"/>
  <c r="H863" i="35"/>
  <c r="N863" i="35"/>
  <c r="L863" i="35" s="1"/>
  <c r="O863" i="35"/>
  <c r="Q863" i="35"/>
  <c r="T863" i="35"/>
  <c r="G864" i="35"/>
  <c r="H864" i="35"/>
  <c r="N864" i="35"/>
  <c r="L864" i="35" s="1"/>
  <c r="O864" i="35"/>
  <c r="Q864" i="35"/>
  <c r="T864" i="35"/>
  <c r="G865" i="35"/>
  <c r="H865" i="35"/>
  <c r="N865" i="35"/>
  <c r="L865" i="35" s="1"/>
  <c r="O865" i="35"/>
  <c r="Q865" i="35"/>
  <c r="T865" i="35"/>
  <c r="G866" i="35"/>
  <c r="H866" i="35"/>
  <c r="N866" i="35"/>
  <c r="L866" i="35" s="1"/>
  <c r="O866" i="35"/>
  <c r="Q866" i="35"/>
  <c r="T866" i="35"/>
  <c r="G867" i="35"/>
  <c r="H867" i="35"/>
  <c r="N867" i="35"/>
  <c r="L867" i="35"/>
  <c r="O867" i="35"/>
  <c r="Q867" i="35"/>
  <c r="T867" i="35"/>
  <c r="G868" i="35"/>
  <c r="H868" i="35"/>
  <c r="N868" i="35"/>
  <c r="L868" i="35" s="1"/>
  <c r="O868" i="35"/>
  <c r="Q868" i="35"/>
  <c r="T868" i="35"/>
  <c r="G869" i="35"/>
  <c r="H869" i="35"/>
  <c r="N869" i="35"/>
  <c r="L869" i="35" s="1"/>
  <c r="O869" i="35"/>
  <c r="Q869" i="35"/>
  <c r="T869" i="35"/>
  <c r="G870" i="35"/>
  <c r="I870" i="35" s="1"/>
  <c r="H870" i="35"/>
  <c r="N870" i="35"/>
  <c r="L870" i="35" s="1"/>
  <c r="O870" i="35"/>
  <c r="Q870" i="35"/>
  <c r="T870" i="35"/>
  <c r="G871" i="35"/>
  <c r="I871" i="35" s="1"/>
  <c r="H871" i="35"/>
  <c r="N871" i="35"/>
  <c r="L871" i="35" s="1"/>
  <c r="O871" i="35"/>
  <c r="Q871" i="35"/>
  <c r="T871" i="35"/>
  <c r="G872" i="35"/>
  <c r="H872" i="35"/>
  <c r="N872" i="35"/>
  <c r="L872" i="35" s="1"/>
  <c r="O872" i="35"/>
  <c r="Q872" i="35"/>
  <c r="T872" i="35"/>
  <c r="G873" i="35"/>
  <c r="H873" i="35"/>
  <c r="N873" i="35"/>
  <c r="L873" i="35" s="1"/>
  <c r="O873" i="35"/>
  <c r="Q873" i="35"/>
  <c r="T873" i="35"/>
  <c r="G874" i="35"/>
  <c r="H874" i="35"/>
  <c r="N874" i="35"/>
  <c r="L874" i="35" s="1"/>
  <c r="O874" i="35"/>
  <c r="Q874" i="35"/>
  <c r="T874" i="35"/>
  <c r="G875" i="35"/>
  <c r="I875" i="35" s="1"/>
  <c r="H875" i="35"/>
  <c r="N875" i="35"/>
  <c r="L875" i="35" s="1"/>
  <c r="O875" i="35"/>
  <c r="Q875" i="35"/>
  <c r="T875" i="35"/>
  <c r="G876" i="35"/>
  <c r="H876" i="35"/>
  <c r="N876" i="35"/>
  <c r="L876" i="35" s="1"/>
  <c r="O876" i="35"/>
  <c r="Q876" i="35"/>
  <c r="T876" i="35"/>
  <c r="G877" i="35"/>
  <c r="H877" i="35"/>
  <c r="N877" i="35"/>
  <c r="L877" i="35" s="1"/>
  <c r="O877" i="35"/>
  <c r="Q877" i="35"/>
  <c r="T877" i="35"/>
  <c r="G878" i="35"/>
  <c r="H878" i="35"/>
  <c r="N878" i="35"/>
  <c r="L878" i="35" s="1"/>
  <c r="O878" i="35"/>
  <c r="Q878" i="35"/>
  <c r="T878" i="35"/>
  <c r="G879" i="35"/>
  <c r="H879" i="35"/>
  <c r="N879" i="35"/>
  <c r="L879" i="35" s="1"/>
  <c r="O879" i="35"/>
  <c r="Q879" i="35"/>
  <c r="T879" i="35"/>
  <c r="G880" i="35"/>
  <c r="H880" i="35"/>
  <c r="N880" i="35"/>
  <c r="L880" i="35"/>
  <c r="O880" i="35"/>
  <c r="Q880" i="35"/>
  <c r="T880" i="35"/>
  <c r="G881" i="35"/>
  <c r="H881" i="35"/>
  <c r="N881" i="35"/>
  <c r="L881" i="35" s="1"/>
  <c r="O881" i="35"/>
  <c r="Q881" i="35"/>
  <c r="T881" i="35"/>
  <c r="G882" i="35"/>
  <c r="H882" i="35"/>
  <c r="N882" i="35"/>
  <c r="L882" i="35" s="1"/>
  <c r="O882" i="35"/>
  <c r="Q882" i="35"/>
  <c r="T882" i="35"/>
  <c r="G883" i="35"/>
  <c r="H883" i="35"/>
  <c r="N883" i="35"/>
  <c r="L883" i="35" s="1"/>
  <c r="O883" i="35"/>
  <c r="Q883" i="35"/>
  <c r="T883" i="35"/>
  <c r="G884" i="35"/>
  <c r="H884" i="35"/>
  <c r="N884" i="35"/>
  <c r="L884" i="35" s="1"/>
  <c r="O884" i="35"/>
  <c r="Q884" i="35"/>
  <c r="T884" i="35"/>
  <c r="G885" i="35"/>
  <c r="H885" i="35"/>
  <c r="N885" i="35"/>
  <c r="L885" i="35" s="1"/>
  <c r="O885" i="35"/>
  <c r="Q885" i="35"/>
  <c r="T885" i="35"/>
  <c r="G886" i="35"/>
  <c r="I886" i="35" s="1"/>
  <c r="H886" i="35"/>
  <c r="N886" i="35"/>
  <c r="L886" i="35" s="1"/>
  <c r="O886" i="35"/>
  <c r="Q886" i="35"/>
  <c r="T886" i="35"/>
  <c r="G887" i="35"/>
  <c r="H887" i="35"/>
  <c r="N887" i="35"/>
  <c r="L887" i="35" s="1"/>
  <c r="O887" i="35"/>
  <c r="Q887" i="35"/>
  <c r="T887" i="35"/>
  <c r="G888" i="35"/>
  <c r="H888" i="35"/>
  <c r="N888" i="35"/>
  <c r="L888" i="35" s="1"/>
  <c r="O888" i="35"/>
  <c r="Q888" i="35"/>
  <c r="T888" i="35"/>
  <c r="G889" i="35"/>
  <c r="H889" i="35"/>
  <c r="N889" i="35"/>
  <c r="L889" i="35"/>
  <c r="O889" i="35"/>
  <c r="Q889" i="35"/>
  <c r="T889" i="35"/>
  <c r="G890" i="35"/>
  <c r="I890" i="35" s="1"/>
  <c r="H890" i="35"/>
  <c r="N890" i="35"/>
  <c r="L890" i="35" s="1"/>
  <c r="O890" i="35"/>
  <c r="Q890" i="35"/>
  <c r="T890" i="35"/>
  <c r="G891" i="35"/>
  <c r="H891" i="35"/>
  <c r="N891" i="35"/>
  <c r="L891" i="35" s="1"/>
  <c r="O891" i="35"/>
  <c r="Q891" i="35"/>
  <c r="T891" i="35"/>
  <c r="G892" i="35"/>
  <c r="H892" i="35"/>
  <c r="N892" i="35"/>
  <c r="L892" i="35" s="1"/>
  <c r="O892" i="35"/>
  <c r="Q892" i="35"/>
  <c r="T892" i="35"/>
  <c r="G893" i="35"/>
  <c r="H893" i="35"/>
  <c r="N893" i="35"/>
  <c r="L893" i="35" s="1"/>
  <c r="O893" i="35"/>
  <c r="Q893" i="35"/>
  <c r="T893" i="35"/>
  <c r="G894" i="35"/>
  <c r="H894" i="35"/>
  <c r="I894" i="35" s="1"/>
  <c r="N894" i="35"/>
  <c r="L894" i="35"/>
  <c r="O894" i="35"/>
  <c r="Q894" i="35"/>
  <c r="T894" i="35"/>
  <c r="G895" i="35"/>
  <c r="H895" i="35"/>
  <c r="N895" i="35"/>
  <c r="L895" i="35" s="1"/>
  <c r="O895" i="35"/>
  <c r="Q895" i="35"/>
  <c r="T895" i="35"/>
  <c r="G896" i="35"/>
  <c r="H896" i="35"/>
  <c r="N896" i="35"/>
  <c r="L896" i="35" s="1"/>
  <c r="O896" i="35"/>
  <c r="Q896" i="35"/>
  <c r="T896" i="35"/>
  <c r="G897" i="35"/>
  <c r="I897" i="35" s="1"/>
  <c r="H897" i="35"/>
  <c r="N897" i="35"/>
  <c r="L897" i="35"/>
  <c r="O897" i="35"/>
  <c r="Q897" i="35"/>
  <c r="T897" i="35"/>
  <c r="G898" i="35"/>
  <c r="H898" i="35"/>
  <c r="N898" i="35"/>
  <c r="L898" i="35" s="1"/>
  <c r="O898" i="35"/>
  <c r="Q898" i="35"/>
  <c r="T898" i="35"/>
  <c r="G899" i="35"/>
  <c r="H899" i="35"/>
  <c r="N899" i="35"/>
  <c r="L899" i="35" s="1"/>
  <c r="O899" i="35"/>
  <c r="Q899" i="35"/>
  <c r="T899" i="35"/>
  <c r="G900" i="35"/>
  <c r="I900" i="35" s="1"/>
  <c r="H900" i="35"/>
  <c r="N900" i="35"/>
  <c r="L900" i="35" s="1"/>
  <c r="O900" i="35"/>
  <c r="Q900" i="35"/>
  <c r="T900" i="35"/>
  <c r="G901" i="35"/>
  <c r="H901" i="35"/>
  <c r="N901" i="35"/>
  <c r="L901" i="35" s="1"/>
  <c r="O901" i="35"/>
  <c r="Q901" i="35"/>
  <c r="T901" i="35"/>
  <c r="G902" i="35"/>
  <c r="H902" i="35"/>
  <c r="N902" i="35"/>
  <c r="L902" i="35"/>
  <c r="O902" i="35"/>
  <c r="Q902" i="35"/>
  <c r="T902" i="35"/>
  <c r="G903" i="35"/>
  <c r="H903" i="35"/>
  <c r="N903" i="35"/>
  <c r="L903" i="35" s="1"/>
  <c r="O903" i="35"/>
  <c r="Q903" i="35"/>
  <c r="T903" i="35"/>
  <c r="G904" i="35"/>
  <c r="H904" i="35"/>
  <c r="N904" i="35"/>
  <c r="L904" i="35" s="1"/>
  <c r="O904" i="35"/>
  <c r="Q904" i="35"/>
  <c r="T904" i="35"/>
  <c r="G905" i="35"/>
  <c r="H905" i="35"/>
  <c r="N905" i="35"/>
  <c r="L905" i="35" s="1"/>
  <c r="O905" i="35"/>
  <c r="Q905" i="35"/>
  <c r="T905" i="35"/>
  <c r="G906" i="35"/>
  <c r="H906" i="35"/>
  <c r="N906" i="35"/>
  <c r="L906" i="35" s="1"/>
  <c r="O906" i="35"/>
  <c r="Q906" i="35"/>
  <c r="T906" i="35"/>
  <c r="G907" i="35"/>
  <c r="H907" i="35"/>
  <c r="N907" i="35"/>
  <c r="L907" i="35" s="1"/>
  <c r="O907" i="35"/>
  <c r="Q907" i="35"/>
  <c r="T907" i="35"/>
  <c r="G908" i="35"/>
  <c r="I908" i="35"/>
  <c r="H908" i="35"/>
  <c r="N908" i="35"/>
  <c r="L908" i="35" s="1"/>
  <c r="O908" i="35"/>
  <c r="Q908" i="35"/>
  <c r="T908" i="35"/>
  <c r="G909" i="35"/>
  <c r="H909" i="35"/>
  <c r="N909" i="35"/>
  <c r="L909" i="35" s="1"/>
  <c r="O909" i="35"/>
  <c r="Q909" i="35"/>
  <c r="T909" i="35"/>
  <c r="G910" i="35"/>
  <c r="I910" i="35" s="1"/>
  <c r="H910" i="35"/>
  <c r="N910" i="35"/>
  <c r="L910" i="35" s="1"/>
  <c r="O910" i="35"/>
  <c r="Q910" i="35"/>
  <c r="T910" i="35"/>
  <c r="G911" i="35"/>
  <c r="H911" i="35"/>
  <c r="N911" i="35"/>
  <c r="L911" i="35" s="1"/>
  <c r="O911" i="35"/>
  <c r="Q911" i="35"/>
  <c r="T911" i="35"/>
  <c r="G912" i="35"/>
  <c r="H912" i="35"/>
  <c r="N912" i="35"/>
  <c r="L912" i="35"/>
  <c r="O912" i="35"/>
  <c r="Q912" i="35"/>
  <c r="T912" i="35"/>
  <c r="G913" i="35"/>
  <c r="H913" i="35"/>
  <c r="N913" i="35"/>
  <c r="L913" i="35" s="1"/>
  <c r="O913" i="35"/>
  <c r="Q913" i="35"/>
  <c r="T913" i="35"/>
  <c r="G914" i="35"/>
  <c r="H914" i="35"/>
  <c r="N914" i="35"/>
  <c r="L914" i="35" s="1"/>
  <c r="O914" i="35"/>
  <c r="Q914" i="35"/>
  <c r="T914" i="35"/>
  <c r="G915" i="35"/>
  <c r="H915" i="35"/>
  <c r="N915" i="35"/>
  <c r="L915" i="35"/>
  <c r="O915" i="35"/>
  <c r="Q915" i="35"/>
  <c r="T915" i="35"/>
  <c r="G916" i="35"/>
  <c r="H916" i="35"/>
  <c r="N916" i="35"/>
  <c r="L916" i="35" s="1"/>
  <c r="O916" i="35"/>
  <c r="Q916" i="35"/>
  <c r="T916" i="35"/>
  <c r="G917" i="35"/>
  <c r="H917" i="35"/>
  <c r="N917" i="35"/>
  <c r="L917" i="35" s="1"/>
  <c r="O917" i="35"/>
  <c r="Q917" i="35"/>
  <c r="T917" i="35"/>
  <c r="G918" i="35"/>
  <c r="H918" i="35"/>
  <c r="N918" i="35"/>
  <c r="L918" i="35" s="1"/>
  <c r="O918" i="35"/>
  <c r="Q918" i="35"/>
  <c r="T918" i="35"/>
  <c r="G919" i="35"/>
  <c r="H919" i="35"/>
  <c r="N919" i="35"/>
  <c r="L919" i="35" s="1"/>
  <c r="O919" i="35"/>
  <c r="Q919" i="35"/>
  <c r="T919" i="35"/>
  <c r="G920" i="35"/>
  <c r="H920" i="35"/>
  <c r="N920" i="35"/>
  <c r="L920" i="35" s="1"/>
  <c r="O920" i="35"/>
  <c r="Q920" i="35"/>
  <c r="T920" i="35"/>
  <c r="G921" i="35"/>
  <c r="H921" i="35"/>
  <c r="N921" i="35"/>
  <c r="L921" i="35" s="1"/>
  <c r="O921" i="35"/>
  <c r="Q921" i="35"/>
  <c r="T921" i="35"/>
  <c r="G922" i="35"/>
  <c r="H922" i="35"/>
  <c r="N922" i="35"/>
  <c r="L922" i="35" s="1"/>
  <c r="O922" i="35"/>
  <c r="Q922" i="35"/>
  <c r="T922" i="35"/>
  <c r="G923" i="35"/>
  <c r="H923" i="35"/>
  <c r="N923" i="35"/>
  <c r="L923" i="35" s="1"/>
  <c r="O923" i="35"/>
  <c r="Q923" i="35"/>
  <c r="T923" i="35"/>
  <c r="G924" i="35"/>
  <c r="H924" i="35"/>
  <c r="N924" i="35"/>
  <c r="L924" i="35"/>
  <c r="O924" i="35"/>
  <c r="Q924" i="35"/>
  <c r="T924" i="35"/>
  <c r="G925" i="35"/>
  <c r="H925" i="35"/>
  <c r="N925" i="35"/>
  <c r="L925" i="35" s="1"/>
  <c r="O925" i="35"/>
  <c r="Q925" i="35"/>
  <c r="T925" i="35"/>
  <c r="G926" i="35"/>
  <c r="I926" i="35" s="1"/>
  <c r="H926" i="35"/>
  <c r="N926" i="35"/>
  <c r="L926" i="35" s="1"/>
  <c r="O926" i="35"/>
  <c r="Q926" i="35"/>
  <c r="T926" i="35"/>
  <c r="G927" i="35"/>
  <c r="H927" i="35"/>
  <c r="N927" i="35"/>
  <c r="L927" i="35" s="1"/>
  <c r="O927" i="35"/>
  <c r="Q927" i="35"/>
  <c r="T927" i="35"/>
  <c r="G928" i="35"/>
  <c r="H928" i="35"/>
  <c r="N928" i="35"/>
  <c r="L928" i="35" s="1"/>
  <c r="O928" i="35"/>
  <c r="Q928" i="35"/>
  <c r="T928" i="35"/>
  <c r="G929" i="35"/>
  <c r="H929" i="35"/>
  <c r="N929" i="35"/>
  <c r="L929" i="35" s="1"/>
  <c r="O929" i="35"/>
  <c r="Q929" i="35"/>
  <c r="T929" i="35"/>
  <c r="G930" i="35"/>
  <c r="H930" i="35"/>
  <c r="N930" i="35"/>
  <c r="L930" i="35"/>
  <c r="O930" i="35"/>
  <c r="Q930" i="35"/>
  <c r="T930" i="35"/>
  <c r="G931" i="35"/>
  <c r="H931" i="35"/>
  <c r="N931" i="35"/>
  <c r="L931" i="35" s="1"/>
  <c r="O931" i="35"/>
  <c r="Q931" i="35"/>
  <c r="T931" i="35"/>
  <c r="G932" i="35"/>
  <c r="H932" i="35"/>
  <c r="N932" i="35"/>
  <c r="L932" i="35" s="1"/>
  <c r="O932" i="35"/>
  <c r="Q932" i="35"/>
  <c r="T932" i="35"/>
  <c r="G933" i="35"/>
  <c r="H933" i="35"/>
  <c r="N933" i="35"/>
  <c r="L933" i="35" s="1"/>
  <c r="O933" i="35"/>
  <c r="Q933" i="35"/>
  <c r="T933" i="35"/>
  <c r="G934" i="35"/>
  <c r="I934" i="35" s="1"/>
  <c r="H934" i="35"/>
  <c r="N934" i="35"/>
  <c r="L934" i="35" s="1"/>
  <c r="O934" i="35"/>
  <c r="Q934" i="35"/>
  <c r="T934" i="35"/>
  <c r="G935" i="35"/>
  <c r="I935" i="35" s="1"/>
  <c r="H935" i="35"/>
  <c r="N935" i="35"/>
  <c r="L935" i="35" s="1"/>
  <c r="O935" i="35"/>
  <c r="Q935" i="35"/>
  <c r="T935" i="35"/>
  <c r="G936" i="35"/>
  <c r="H936" i="35"/>
  <c r="N936" i="35"/>
  <c r="L936" i="35" s="1"/>
  <c r="O936" i="35"/>
  <c r="Q936" i="35"/>
  <c r="T936" i="35"/>
  <c r="G937" i="35"/>
  <c r="I937" i="35" s="1"/>
  <c r="H937" i="35"/>
  <c r="N937" i="35"/>
  <c r="L937" i="35" s="1"/>
  <c r="O937" i="35"/>
  <c r="Q937" i="35"/>
  <c r="T937" i="35"/>
  <c r="G938" i="35"/>
  <c r="H938" i="35"/>
  <c r="N938" i="35"/>
  <c r="L938" i="35" s="1"/>
  <c r="O938" i="35"/>
  <c r="Q938" i="35"/>
  <c r="T938" i="35"/>
  <c r="G939" i="35"/>
  <c r="H939" i="35"/>
  <c r="N939" i="35"/>
  <c r="L939" i="35" s="1"/>
  <c r="O939" i="35"/>
  <c r="Q939" i="35"/>
  <c r="T939" i="35"/>
  <c r="G940" i="35"/>
  <c r="H940" i="35"/>
  <c r="N940" i="35"/>
  <c r="L940" i="35" s="1"/>
  <c r="O940" i="35"/>
  <c r="Q940" i="35"/>
  <c r="T940" i="35"/>
  <c r="G941" i="35"/>
  <c r="H941" i="35"/>
  <c r="N941" i="35"/>
  <c r="L941" i="35" s="1"/>
  <c r="O941" i="35"/>
  <c r="Q941" i="35"/>
  <c r="T941" i="35"/>
  <c r="G942" i="35"/>
  <c r="H942" i="35"/>
  <c r="N942" i="35"/>
  <c r="L942" i="35"/>
  <c r="O942" i="35"/>
  <c r="Q942" i="35"/>
  <c r="T942" i="35"/>
  <c r="G943" i="35"/>
  <c r="H943" i="35"/>
  <c r="N943" i="35"/>
  <c r="L943" i="35" s="1"/>
  <c r="O943" i="35"/>
  <c r="Q943" i="35"/>
  <c r="T943" i="35"/>
  <c r="G944" i="35"/>
  <c r="I944" i="35" s="1"/>
  <c r="H944" i="35"/>
  <c r="N944" i="35"/>
  <c r="L944" i="35" s="1"/>
  <c r="O944" i="35"/>
  <c r="Q944" i="35"/>
  <c r="T944" i="35"/>
  <c r="G945" i="35"/>
  <c r="H945" i="35"/>
  <c r="N945" i="35"/>
  <c r="L945" i="35" s="1"/>
  <c r="O945" i="35"/>
  <c r="Q945" i="35"/>
  <c r="T945" i="35"/>
  <c r="G946" i="35"/>
  <c r="H946" i="35"/>
  <c r="N946" i="35"/>
  <c r="L946" i="35" s="1"/>
  <c r="O946" i="35"/>
  <c r="Q946" i="35"/>
  <c r="T946" i="35"/>
  <c r="G947" i="35"/>
  <c r="H947" i="35"/>
  <c r="N947" i="35"/>
  <c r="L947" i="35" s="1"/>
  <c r="O947" i="35"/>
  <c r="Q947" i="35"/>
  <c r="T947" i="35"/>
  <c r="G948" i="35"/>
  <c r="H948" i="35"/>
  <c r="N948" i="35"/>
  <c r="L948" i="35" s="1"/>
  <c r="O948" i="35"/>
  <c r="Q948" i="35"/>
  <c r="T948" i="35"/>
  <c r="G949" i="35"/>
  <c r="H949" i="35"/>
  <c r="N949" i="35"/>
  <c r="L949" i="35" s="1"/>
  <c r="O949" i="35"/>
  <c r="Q949" i="35"/>
  <c r="T949" i="35"/>
  <c r="G950" i="35"/>
  <c r="H950" i="35"/>
  <c r="N950" i="35"/>
  <c r="L950" i="35" s="1"/>
  <c r="O950" i="35"/>
  <c r="Q950" i="35"/>
  <c r="T950" i="35"/>
  <c r="G951" i="35"/>
  <c r="H951" i="35"/>
  <c r="N951" i="35"/>
  <c r="L951" i="35" s="1"/>
  <c r="O951" i="35"/>
  <c r="Q951" i="35"/>
  <c r="T951" i="35"/>
  <c r="G952" i="35"/>
  <c r="I952" i="35" s="1"/>
  <c r="H952" i="35"/>
  <c r="N952" i="35"/>
  <c r="L952" i="35" s="1"/>
  <c r="O952" i="35"/>
  <c r="Q952" i="35"/>
  <c r="T952" i="35"/>
  <c r="G953" i="35"/>
  <c r="H953" i="35"/>
  <c r="N953" i="35"/>
  <c r="L953" i="35" s="1"/>
  <c r="O953" i="35"/>
  <c r="Q953" i="35"/>
  <c r="T953" i="35"/>
  <c r="G954" i="35"/>
  <c r="I954" i="35" s="1"/>
  <c r="H954" i="35"/>
  <c r="N954" i="35"/>
  <c r="L954" i="35" s="1"/>
  <c r="O954" i="35"/>
  <c r="Q954" i="35"/>
  <c r="T954" i="35"/>
  <c r="G955" i="35"/>
  <c r="I955" i="35" s="1"/>
  <c r="H955" i="35"/>
  <c r="N955" i="35"/>
  <c r="L955" i="35"/>
  <c r="O955" i="35"/>
  <c r="Q955" i="35"/>
  <c r="T955" i="35"/>
  <c r="G956" i="35"/>
  <c r="H956" i="35"/>
  <c r="I956" i="35" s="1"/>
  <c r="N956" i="35"/>
  <c r="L956" i="35" s="1"/>
  <c r="O956" i="35"/>
  <c r="Q956" i="35"/>
  <c r="T956" i="35"/>
  <c r="G957" i="35"/>
  <c r="I957" i="35" s="1"/>
  <c r="H957" i="35"/>
  <c r="N957" i="35"/>
  <c r="L957" i="35" s="1"/>
  <c r="O957" i="35"/>
  <c r="Q957" i="35"/>
  <c r="T957" i="35"/>
  <c r="G958" i="35"/>
  <c r="H958" i="35"/>
  <c r="N958" i="35"/>
  <c r="L958" i="35" s="1"/>
  <c r="O958" i="35"/>
  <c r="Q958" i="35"/>
  <c r="T958" i="35"/>
  <c r="G959" i="35"/>
  <c r="H959" i="35"/>
  <c r="N959" i="35"/>
  <c r="L959" i="35" s="1"/>
  <c r="O959" i="35"/>
  <c r="Q959" i="35"/>
  <c r="T959" i="35"/>
  <c r="G960" i="35"/>
  <c r="I960" i="35" s="1"/>
  <c r="H960" i="35"/>
  <c r="N960" i="35"/>
  <c r="L960" i="35" s="1"/>
  <c r="O960" i="35"/>
  <c r="Q960" i="35"/>
  <c r="T960" i="35"/>
  <c r="G961" i="35"/>
  <c r="H961" i="35"/>
  <c r="N961" i="35"/>
  <c r="L961" i="35" s="1"/>
  <c r="O961" i="35"/>
  <c r="Q961" i="35"/>
  <c r="T961" i="35"/>
  <c r="G962" i="35"/>
  <c r="H962" i="35"/>
  <c r="N962" i="35"/>
  <c r="L962" i="35" s="1"/>
  <c r="O962" i="35"/>
  <c r="Q962" i="35"/>
  <c r="T962" i="35"/>
  <c r="G963" i="35"/>
  <c r="H963" i="35"/>
  <c r="N963" i="35"/>
  <c r="L963" i="35" s="1"/>
  <c r="O963" i="35"/>
  <c r="Q963" i="35"/>
  <c r="T963" i="35"/>
  <c r="G964" i="35"/>
  <c r="H964" i="35"/>
  <c r="N964" i="35"/>
  <c r="L964" i="35" s="1"/>
  <c r="O964" i="35"/>
  <c r="Q964" i="35"/>
  <c r="T964" i="35"/>
  <c r="G965" i="35"/>
  <c r="H965" i="35"/>
  <c r="N965" i="35"/>
  <c r="L965" i="35" s="1"/>
  <c r="O965" i="35"/>
  <c r="Q965" i="35"/>
  <c r="T965" i="35"/>
  <c r="G966" i="35"/>
  <c r="H966" i="35"/>
  <c r="N966" i="35"/>
  <c r="L966" i="35" s="1"/>
  <c r="O966" i="35"/>
  <c r="Q966" i="35"/>
  <c r="T966" i="35"/>
  <c r="G967" i="35"/>
  <c r="H967" i="35"/>
  <c r="N967" i="35"/>
  <c r="L967" i="35" s="1"/>
  <c r="O967" i="35"/>
  <c r="Q967" i="35"/>
  <c r="T967" i="35"/>
  <c r="G968" i="35"/>
  <c r="H968" i="35"/>
  <c r="N968" i="35"/>
  <c r="L968" i="35"/>
  <c r="O968" i="35"/>
  <c r="Q968" i="35"/>
  <c r="T968" i="35"/>
  <c r="G969" i="35"/>
  <c r="H969" i="35"/>
  <c r="N969" i="35"/>
  <c r="L969" i="35" s="1"/>
  <c r="O969" i="35"/>
  <c r="Q969" i="35"/>
  <c r="T969" i="35"/>
  <c r="G970" i="35"/>
  <c r="H970" i="35"/>
  <c r="N970" i="35"/>
  <c r="L970" i="35" s="1"/>
  <c r="O970" i="35"/>
  <c r="Q970" i="35"/>
  <c r="T970" i="35"/>
  <c r="G971" i="35"/>
  <c r="H971" i="35"/>
  <c r="N971" i="35"/>
  <c r="L971" i="35" s="1"/>
  <c r="O971" i="35"/>
  <c r="Q971" i="35"/>
  <c r="T971" i="35"/>
  <c r="G972" i="35"/>
  <c r="H972" i="35"/>
  <c r="N972" i="35"/>
  <c r="L972" i="35" s="1"/>
  <c r="O972" i="35"/>
  <c r="Q972" i="35"/>
  <c r="T972" i="35"/>
  <c r="G973" i="35"/>
  <c r="I973" i="35" s="1"/>
  <c r="H973" i="35"/>
  <c r="N973" i="35"/>
  <c r="L973" i="35"/>
  <c r="O973" i="35"/>
  <c r="Q973" i="35"/>
  <c r="T973" i="35"/>
  <c r="G974" i="35"/>
  <c r="H974" i="35"/>
  <c r="N974" i="35"/>
  <c r="L974" i="35" s="1"/>
  <c r="O974" i="35"/>
  <c r="Q974" i="35"/>
  <c r="T974" i="35"/>
  <c r="G975" i="35"/>
  <c r="H975" i="35"/>
  <c r="N975" i="35"/>
  <c r="L975" i="35" s="1"/>
  <c r="O975" i="35"/>
  <c r="Q975" i="35"/>
  <c r="T975" i="35"/>
  <c r="G976" i="35"/>
  <c r="H976" i="35"/>
  <c r="N976" i="35"/>
  <c r="L976" i="35" s="1"/>
  <c r="O976" i="35"/>
  <c r="Q976" i="35"/>
  <c r="T976" i="35"/>
  <c r="G977" i="35"/>
  <c r="H977" i="35"/>
  <c r="N977" i="35"/>
  <c r="L977" i="35" s="1"/>
  <c r="O977" i="35"/>
  <c r="Q977" i="35"/>
  <c r="T977" i="35"/>
  <c r="G978" i="35"/>
  <c r="H978" i="35"/>
  <c r="N978" i="35"/>
  <c r="L978" i="35" s="1"/>
  <c r="O978" i="35"/>
  <c r="Q978" i="35"/>
  <c r="T978" i="35"/>
  <c r="G979" i="35"/>
  <c r="H979" i="35"/>
  <c r="N979" i="35"/>
  <c r="L979" i="35" s="1"/>
  <c r="O979" i="35"/>
  <c r="Q979" i="35"/>
  <c r="T979" i="35"/>
  <c r="G980" i="35"/>
  <c r="H980" i="35"/>
  <c r="N980" i="35"/>
  <c r="L980" i="35" s="1"/>
  <c r="O980" i="35"/>
  <c r="Q980" i="35"/>
  <c r="T980" i="35"/>
  <c r="G981" i="35"/>
  <c r="I981" i="35" s="1"/>
  <c r="H981" i="35"/>
  <c r="N981" i="35"/>
  <c r="L981" i="35"/>
  <c r="O981" i="35"/>
  <c r="Q981" i="35"/>
  <c r="T981" i="35"/>
  <c r="G982" i="35"/>
  <c r="H982" i="35"/>
  <c r="N982" i="35"/>
  <c r="L982" i="35" s="1"/>
  <c r="O982" i="35"/>
  <c r="Q982" i="35"/>
  <c r="T982" i="35"/>
  <c r="G983" i="35"/>
  <c r="H983" i="35"/>
  <c r="N983" i="35"/>
  <c r="L983" i="35" s="1"/>
  <c r="O983" i="35"/>
  <c r="Q983" i="35"/>
  <c r="T983" i="35"/>
  <c r="G984" i="35"/>
  <c r="H984" i="35"/>
  <c r="N984" i="35"/>
  <c r="L984" i="35" s="1"/>
  <c r="O984" i="35"/>
  <c r="Q984" i="35"/>
  <c r="T984" i="35"/>
  <c r="G985" i="35"/>
  <c r="H985" i="35"/>
  <c r="N985" i="35"/>
  <c r="L985" i="35" s="1"/>
  <c r="O985" i="35"/>
  <c r="Q985" i="35"/>
  <c r="T985" i="35"/>
  <c r="G986" i="35"/>
  <c r="I986" i="35" s="1"/>
  <c r="H986" i="35"/>
  <c r="N986" i="35"/>
  <c r="L986" i="35" s="1"/>
  <c r="O986" i="35"/>
  <c r="Q986" i="35"/>
  <c r="T986" i="35"/>
  <c r="G987" i="35"/>
  <c r="I987" i="35" s="1"/>
  <c r="H987" i="35"/>
  <c r="N987" i="35"/>
  <c r="L987" i="35" s="1"/>
  <c r="O987" i="35"/>
  <c r="Q987" i="35"/>
  <c r="T987" i="35"/>
  <c r="G988" i="35"/>
  <c r="H988" i="35"/>
  <c r="N988" i="35"/>
  <c r="L988" i="35" s="1"/>
  <c r="O988" i="35"/>
  <c r="Q988" i="35"/>
  <c r="T988" i="35"/>
  <c r="G989" i="35"/>
  <c r="H989" i="35"/>
  <c r="N989" i="35"/>
  <c r="L989" i="35"/>
  <c r="O989" i="35"/>
  <c r="Q989" i="35"/>
  <c r="T989" i="35"/>
  <c r="G990" i="35"/>
  <c r="H990" i="35"/>
  <c r="N990" i="35"/>
  <c r="L990" i="35" s="1"/>
  <c r="O990" i="35"/>
  <c r="Q990" i="35"/>
  <c r="T990" i="35"/>
  <c r="G991" i="35"/>
  <c r="H991" i="35"/>
  <c r="N991" i="35"/>
  <c r="L991" i="35" s="1"/>
  <c r="O991" i="35"/>
  <c r="Q991" i="35"/>
  <c r="T991" i="35"/>
  <c r="G992" i="35"/>
  <c r="H992" i="35"/>
  <c r="N992" i="35"/>
  <c r="L992" i="35" s="1"/>
  <c r="O992" i="35"/>
  <c r="Q992" i="35"/>
  <c r="T992" i="35"/>
  <c r="G993" i="35"/>
  <c r="H993" i="35"/>
  <c r="N993" i="35"/>
  <c r="L993" i="35" s="1"/>
  <c r="O993" i="35"/>
  <c r="Q993" i="35"/>
  <c r="T993" i="35"/>
  <c r="G994" i="35"/>
  <c r="H994" i="35"/>
  <c r="N994" i="35"/>
  <c r="L994" i="35" s="1"/>
  <c r="O994" i="35"/>
  <c r="Q994" i="35"/>
  <c r="T994" i="35"/>
  <c r="G995" i="35"/>
  <c r="H995" i="35"/>
  <c r="N995" i="35"/>
  <c r="L995" i="35" s="1"/>
  <c r="O995" i="35"/>
  <c r="Q995" i="35"/>
  <c r="T995" i="35"/>
  <c r="G996" i="35"/>
  <c r="H996" i="35"/>
  <c r="N996" i="35"/>
  <c r="L996" i="35" s="1"/>
  <c r="O996" i="35"/>
  <c r="Q996" i="35"/>
  <c r="T996" i="35"/>
  <c r="G997" i="35"/>
  <c r="H997" i="35"/>
  <c r="N997" i="35"/>
  <c r="L997" i="35"/>
  <c r="O997" i="35"/>
  <c r="Q997" i="35"/>
  <c r="T997" i="35"/>
  <c r="G998" i="35"/>
  <c r="I998" i="35" s="1"/>
  <c r="H998" i="35"/>
  <c r="N998" i="35"/>
  <c r="L998" i="35" s="1"/>
  <c r="O998" i="35"/>
  <c r="Q998" i="35"/>
  <c r="T998" i="35"/>
  <c r="G999" i="35"/>
  <c r="H999" i="35"/>
  <c r="N999" i="35"/>
  <c r="L999" i="35" s="1"/>
  <c r="O999" i="35"/>
  <c r="Q999" i="35"/>
  <c r="T999" i="35"/>
  <c r="G1000" i="35"/>
  <c r="H1000" i="35"/>
  <c r="N1000" i="35"/>
  <c r="L1000" i="35" s="1"/>
  <c r="O1000" i="35"/>
  <c r="Q1000" i="35"/>
  <c r="T1000" i="35"/>
  <c r="G1001" i="35"/>
  <c r="H1001" i="35"/>
  <c r="N1001" i="35"/>
  <c r="L1001" i="35" s="1"/>
  <c r="O1001" i="35"/>
  <c r="Q1001" i="35"/>
  <c r="T1001" i="35"/>
  <c r="G1002" i="35"/>
  <c r="H1002" i="35"/>
  <c r="N1002" i="35"/>
  <c r="L1002" i="35" s="1"/>
  <c r="O1002" i="35"/>
  <c r="Q1002" i="35"/>
  <c r="T1002" i="35"/>
  <c r="G1003" i="35"/>
  <c r="H1003" i="35"/>
  <c r="N1003" i="35"/>
  <c r="L1003" i="35" s="1"/>
  <c r="O1003" i="35"/>
  <c r="Q1003" i="35"/>
  <c r="T1003" i="35"/>
  <c r="G1004" i="35"/>
  <c r="H1004" i="35"/>
  <c r="N1004" i="35"/>
  <c r="L1004" i="35" s="1"/>
  <c r="O1004" i="35"/>
  <c r="Q1004" i="35"/>
  <c r="T1004" i="35"/>
  <c r="G1005" i="35"/>
  <c r="H1005" i="35"/>
  <c r="I1005" i="35" s="1"/>
  <c r="N1005" i="35"/>
  <c r="L1005" i="35" s="1"/>
  <c r="O1005" i="35"/>
  <c r="Q1005" i="35"/>
  <c r="T1005" i="35"/>
  <c r="G1006" i="35"/>
  <c r="H1006" i="35"/>
  <c r="N1006" i="35"/>
  <c r="L1006" i="35" s="1"/>
  <c r="O1006" i="35"/>
  <c r="Q1006" i="35"/>
  <c r="T1006" i="35"/>
  <c r="G1007" i="35"/>
  <c r="H1007" i="35"/>
  <c r="N1007" i="35"/>
  <c r="L1007" i="35"/>
  <c r="O1007" i="35"/>
  <c r="Q1007" i="35"/>
  <c r="T1007" i="35"/>
  <c r="G1008" i="35"/>
  <c r="H1008" i="35"/>
  <c r="N1008" i="35"/>
  <c r="L1008" i="35" s="1"/>
  <c r="O1008" i="35"/>
  <c r="Q1008" i="35"/>
  <c r="T1008" i="35"/>
  <c r="G1009" i="35"/>
  <c r="H1009" i="35"/>
  <c r="N1009" i="35"/>
  <c r="L1009" i="35" s="1"/>
  <c r="O1009" i="35"/>
  <c r="Q1009" i="35"/>
  <c r="T1009" i="35"/>
  <c r="G1010" i="35"/>
  <c r="H1010" i="35"/>
  <c r="N1010" i="35"/>
  <c r="L1010" i="35" s="1"/>
  <c r="O1010" i="35"/>
  <c r="Q1010" i="35"/>
  <c r="T1010" i="35"/>
  <c r="G1011" i="35"/>
  <c r="H1011" i="35"/>
  <c r="N1011" i="35"/>
  <c r="L1011" i="35" s="1"/>
  <c r="O1011" i="35"/>
  <c r="Q1011" i="35"/>
  <c r="T1011" i="35"/>
  <c r="G1012" i="35"/>
  <c r="H1012" i="35"/>
  <c r="N1012" i="35"/>
  <c r="L1012" i="35" s="1"/>
  <c r="O1012" i="35"/>
  <c r="Q1012" i="35"/>
  <c r="T1012" i="35"/>
  <c r="G1013" i="35"/>
  <c r="H1013" i="35"/>
  <c r="N1013" i="35"/>
  <c r="L1013" i="35" s="1"/>
  <c r="O1013" i="35"/>
  <c r="Q1013" i="35"/>
  <c r="T1013" i="35"/>
  <c r="G1014" i="35"/>
  <c r="H1014" i="35"/>
  <c r="N1014" i="35"/>
  <c r="L1014" i="35" s="1"/>
  <c r="O1014" i="35"/>
  <c r="Q1014" i="35"/>
  <c r="T1014" i="35"/>
  <c r="G1015" i="35"/>
  <c r="H1015" i="35"/>
  <c r="N1015" i="35"/>
  <c r="L1015" i="35" s="1"/>
  <c r="O1015" i="35"/>
  <c r="Q1015" i="35"/>
  <c r="T1015" i="35"/>
  <c r="G1016" i="35"/>
  <c r="H1016" i="35"/>
  <c r="N1016" i="35"/>
  <c r="L1016" i="35" s="1"/>
  <c r="O1016" i="35"/>
  <c r="Q1016" i="35"/>
  <c r="T1016" i="35"/>
  <c r="G1017" i="35"/>
  <c r="H1017" i="35"/>
  <c r="N1017" i="35"/>
  <c r="L1017" i="35" s="1"/>
  <c r="O1017" i="35"/>
  <c r="Q1017" i="35"/>
  <c r="T1017" i="35"/>
  <c r="G1018" i="35"/>
  <c r="H1018" i="35"/>
  <c r="N1018" i="35"/>
  <c r="L1018" i="35" s="1"/>
  <c r="O1018" i="35"/>
  <c r="Q1018" i="35"/>
  <c r="T1018" i="35"/>
  <c r="G1019" i="35"/>
  <c r="I1019" i="35" s="1"/>
  <c r="H1019" i="35"/>
  <c r="N1019" i="35"/>
  <c r="L1019" i="35" s="1"/>
  <c r="O1019" i="35"/>
  <c r="Q1019" i="35"/>
  <c r="T1019" i="35"/>
  <c r="G1020" i="35"/>
  <c r="H1020" i="35"/>
  <c r="N1020" i="35"/>
  <c r="L1020" i="35" s="1"/>
  <c r="O1020" i="35"/>
  <c r="Q1020" i="35"/>
  <c r="T1020" i="35"/>
  <c r="G1021" i="35"/>
  <c r="I1021" i="35" s="1"/>
  <c r="H1021" i="35"/>
  <c r="N1021" i="35"/>
  <c r="L1021" i="35" s="1"/>
  <c r="O1021" i="35"/>
  <c r="Q1021" i="35"/>
  <c r="T1021" i="35"/>
  <c r="G1022" i="35"/>
  <c r="H1022" i="35"/>
  <c r="N1022" i="35"/>
  <c r="L1022" i="35" s="1"/>
  <c r="O1022" i="35"/>
  <c r="Q1022" i="35"/>
  <c r="T1022" i="35"/>
  <c r="G1023" i="35"/>
  <c r="H1023" i="35"/>
  <c r="N1023" i="35"/>
  <c r="L1023" i="35" s="1"/>
  <c r="O1023" i="35"/>
  <c r="Q1023" i="35"/>
  <c r="T1023" i="35"/>
  <c r="G1024" i="35"/>
  <c r="I1024" i="35" s="1"/>
  <c r="H1024" i="35"/>
  <c r="N1024" i="35"/>
  <c r="L1024" i="35" s="1"/>
  <c r="O1024" i="35"/>
  <c r="Q1024" i="35"/>
  <c r="T1024" i="35"/>
  <c r="G1025" i="35"/>
  <c r="H1025" i="35"/>
  <c r="N1025" i="35"/>
  <c r="L1025" i="35" s="1"/>
  <c r="O1025" i="35"/>
  <c r="Q1025" i="35"/>
  <c r="T1025" i="35"/>
  <c r="G1026" i="35"/>
  <c r="H1026" i="35"/>
  <c r="I1026" i="35" s="1"/>
  <c r="N1026" i="35"/>
  <c r="L1026" i="35" s="1"/>
  <c r="O1026" i="35"/>
  <c r="Q1026" i="35"/>
  <c r="T1026" i="35"/>
  <c r="G1027" i="35"/>
  <c r="H1027" i="35"/>
  <c r="I1027" i="35" s="1"/>
  <c r="N1027" i="35"/>
  <c r="L1027" i="35" s="1"/>
  <c r="O1027" i="35"/>
  <c r="Q1027" i="35"/>
  <c r="T1027" i="35"/>
  <c r="G1028" i="35"/>
  <c r="H1028" i="35"/>
  <c r="N1028" i="35"/>
  <c r="L1028" i="35" s="1"/>
  <c r="O1028" i="35"/>
  <c r="Q1028" i="35"/>
  <c r="T1028" i="35"/>
  <c r="G1029" i="35"/>
  <c r="H1029" i="35"/>
  <c r="N1029" i="35"/>
  <c r="L1029" i="35" s="1"/>
  <c r="O1029" i="35"/>
  <c r="Q1029" i="35"/>
  <c r="T1029" i="35"/>
  <c r="G1030" i="35"/>
  <c r="H1030" i="35"/>
  <c r="N1030" i="35"/>
  <c r="L1030" i="35" s="1"/>
  <c r="O1030" i="35"/>
  <c r="Q1030" i="35"/>
  <c r="T1030" i="35"/>
  <c r="G1031" i="35"/>
  <c r="H1031" i="35"/>
  <c r="N1031" i="35"/>
  <c r="L1031" i="35" s="1"/>
  <c r="O1031" i="35"/>
  <c r="Q1031" i="35"/>
  <c r="T1031" i="35"/>
  <c r="G1032" i="35"/>
  <c r="H1032" i="35"/>
  <c r="N1032" i="35"/>
  <c r="L1032" i="35" s="1"/>
  <c r="O1032" i="35"/>
  <c r="Q1032" i="35"/>
  <c r="T1032" i="35"/>
  <c r="G1033" i="35"/>
  <c r="H1033" i="35"/>
  <c r="N1033" i="35"/>
  <c r="L1033" i="35" s="1"/>
  <c r="O1033" i="35"/>
  <c r="Q1033" i="35"/>
  <c r="T1033" i="35"/>
  <c r="G1034" i="35"/>
  <c r="H1034" i="35"/>
  <c r="N1034" i="35"/>
  <c r="L1034" i="35"/>
  <c r="O1034" i="35"/>
  <c r="Q1034" i="35"/>
  <c r="T1034" i="35"/>
  <c r="G1035" i="35"/>
  <c r="H1035" i="35"/>
  <c r="N1035" i="35"/>
  <c r="L1035" i="35" s="1"/>
  <c r="O1035" i="35"/>
  <c r="Q1035" i="35"/>
  <c r="T1035" i="35"/>
  <c r="G1036" i="35"/>
  <c r="H1036" i="35"/>
  <c r="N1036" i="35"/>
  <c r="L1036" i="35" s="1"/>
  <c r="O1036" i="35"/>
  <c r="Q1036" i="35"/>
  <c r="T1036" i="35"/>
  <c r="G1037" i="35"/>
  <c r="I1037" i="35" s="1"/>
  <c r="H1037" i="35"/>
  <c r="N1037" i="35"/>
  <c r="L1037" i="35" s="1"/>
  <c r="O1037" i="35"/>
  <c r="Q1037" i="35"/>
  <c r="T1037" i="35"/>
  <c r="G1038" i="35"/>
  <c r="H1038" i="35"/>
  <c r="N1038" i="35"/>
  <c r="L1038" i="35" s="1"/>
  <c r="O1038" i="35"/>
  <c r="Q1038" i="35"/>
  <c r="T1038" i="35"/>
  <c r="G1039" i="35"/>
  <c r="H1039" i="35"/>
  <c r="N1039" i="35"/>
  <c r="L1039" i="35" s="1"/>
  <c r="O1039" i="35"/>
  <c r="Q1039" i="35"/>
  <c r="T1039" i="35"/>
  <c r="G1040" i="35"/>
  <c r="H1040" i="35"/>
  <c r="N1040" i="35"/>
  <c r="L1040" i="35" s="1"/>
  <c r="O1040" i="35"/>
  <c r="Q1040" i="35"/>
  <c r="T1040" i="35"/>
  <c r="G1041" i="35"/>
  <c r="H1041" i="35"/>
  <c r="N1041" i="35"/>
  <c r="L1041" i="35" s="1"/>
  <c r="O1041" i="35"/>
  <c r="Q1041" i="35"/>
  <c r="T1041" i="35"/>
  <c r="G1042" i="35"/>
  <c r="I1042" i="35" s="1"/>
  <c r="H1042" i="35"/>
  <c r="N1042" i="35"/>
  <c r="L1042" i="35" s="1"/>
  <c r="O1042" i="35"/>
  <c r="Q1042" i="35"/>
  <c r="T1042" i="35"/>
  <c r="G1043" i="35"/>
  <c r="H1043" i="35"/>
  <c r="N1043" i="35"/>
  <c r="L1043" i="35" s="1"/>
  <c r="O1043" i="35"/>
  <c r="Q1043" i="35"/>
  <c r="T1043" i="35"/>
  <c r="G1044" i="35"/>
  <c r="H1044" i="35"/>
  <c r="N1044" i="35"/>
  <c r="L1044" i="35" s="1"/>
  <c r="O1044" i="35"/>
  <c r="Q1044" i="35"/>
  <c r="T1044" i="35"/>
  <c r="G1045" i="35"/>
  <c r="H1045" i="35"/>
  <c r="N1045" i="35"/>
  <c r="L1045" i="35" s="1"/>
  <c r="O1045" i="35"/>
  <c r="Q1045" i="35"/>
  <c r="T1045" i="35"/>
  <c r="G1046" i="35"/>
  <c r="I1046" i="35" s="1"/>
  <c r="H1046" i="35"/>
  <c r="N1046" i="35"/>
  <c r="L1046" i="35" s="1"/>
  <c r="O1046" i="35"/>
  <c r="Q1046" i="35"/>
  <c r="T1046" i="35"/>
  <c r="G1047" i="35"/>
  <c r="H1047" i="35"/>
  <c r="N1047" i="35"/>
  <c r="L1047" i="35" s="1"/>
  <c r="O1047" i="35"/>
  <c r="Q1047" i="35"/>
  <c r="T1047" i="35"/>
  <c r="G1048" i="35"/>
  <c r="I1048" i="35" s="1"/>
  <c r="H1048" i="35"/>
  <c r="N1048" i="35"/>
  <c r="L1048" i="35" s="1"/>
  <c r="O1048" i="35"/>
  <c r="Q1048" i="35"/>
  <c r="T1048" i="35"/>
  <c r="G1049" i="35"/>
  <c r="H1049" i="35"/>
  <c r="N1049" i="35"/>
  <c r="L1049" i="35" s="1"/>
  <c r="O1049" i="35"/>
  <c r="Q1049" i="35"/>
  <c r="T1049" i="35"/>
  <c r="G1050" i="35"/>
  <c r="H1050" i="35"/>
  <c r="N1050" i="35"/>
  <c r="L1050" i="35" s="1"/>
  <c r="O1050" i="35"/>
  <c r="Q1050" i="35"/>
  <c r="T1050" i="35"/>
  <c r="G1051" i="35"/>
  <c r="I1051" i="35" s="1"/>
  <c r="H1051" i="35"/>
  <c r="N1051" i="35"/>
  <c r="L1051" i="35" s="1"/>
  <c r="O1051" i="35"/>
  <c r="Q1051" i="35"/>
  <c r="T1051" i="35"/>
  <c r="G1052" i="35"/>
  <c r="H1052" i="35"/>
  <c r="N1052" i="35"/>
  <c r="L1052" i="35" s="1"/>
  <c r="O1052" i="35"/>
  <c r="Q1052" i="35"/>
  <c r="T1052" i="35"/>
  <c r="G1053" i="35"/>
  <c r="H1053" i="35"/>
  <c r="N1053" i="35"/>
  <c r="L1053" i="35" s="1"/>
  <c r="O1053" i="35"/>
  <c r="Q1053" i="35"/>
  <c r="T1053" i="35"/>
  <c r="G1054" i="35"/>
  <c r="H1054" i="35"/>
  <c r="N1054" i="35"/>
  <c r="L1054" i="35" s="1"/>
  <c r="O1054" i="35"/>
  <c r="Q1054" i="35"/>
  <c r="T1054" i="35"/>
  <c r="G1055" i="35"/>
  <c r="I1055" i="35" s="1"/>
  <c r="H1055" i="35"/>
  <c r="N1055" i="35"/>
  <c r="L1055" i="35"/>
  <c r="O1055" i="35"/>
  <c r="Q1055" i="35"/>
  <c r="T1055" i="35"/>
  <c r="G1056" i="35"/>
  <c r="H1056" i="35"/>
  <c r="I1056" i="35" s="1"/>
  <c r="N1056" i="35"/>
  <c r="L1056" i="35" s="1"/>
  <c r="O1056" i="35"/>
  <c r="Q1056" i="35"/>
  <c r="T1056" i="35"/>
  <c r="G1057" i="35"/>
  <c r="H1057" i="35"/>
  <c r="N1057" i="35"/>
  <c r="L1057" i="35" s="1"/>
  <c r="O1057" i="35"/>
  <c r="Q1057" i="35"/>
  <c r="T1057" i="35"/>
  <c r="G1058" i="35"/>
  <c r="H1058" i="35"/>
  <c r="N1058" i="35"/>
  <c r="L1058" i="35" s="1"/>
  <c r="O1058" i="35"/>
  <c r="Q1058" i="35"/>
  <c r="T1058" i="35"/>
  <c r="G1059" i="35"/>
  <c r="I1059" i="35" s="1"/>
  <c r="H1059" i="35"/>
  <c r="N1059" i="35"/>
  <c r="L1059" i="35" s="1"/>
  <c r="O1059" i="35"/>
  <c r="Q1059" i="35"/>
  <c r="T1059" i="35"/>
  <c r="G1060" i="35"/>
  <c r="H1060" i="35"/>
  <c r="N1060" i="35"/>
  <c r="L1060" i="35"/>
  <c r="O1060" i="35"/>
  <c r="Q1060" i="35"/>
  <c r="T1060" i="35"/>
  <c r="G1061" i="35"/>
  <c r="H1061" i="35"/>
  <c r="N1061" i="35"/>
  <c r="L1061" i="35" s="1"/>
  <c r="O1061" i="35"/>
  <c r="Q1061" i="35"/>
  <c r="T1061" i="35"/>
  <c r="G1062" i="35"/>
  <c r="H1062" i="35"/>
  <c r="N1062" i="35"/>
  <c r="L1062" i="35" s="1"/>
  <c r="O1062" i="35"/>
  <c r="Q1062" i="35"/>
  <c r="T1062" i="35"/>
  <c r="G1063" i="35"/>
  <c r="H1063" i="35"/>
  <c r="N1063" i="35"/>
  <c r="L1063" i="35" s="1"/>
  <c r="O1063" i="35"/>
  <c r="Q1063" i="35"/>
  <c r="T1063" i="35"/>
  <c r="G1064" i="35"/>
  <c r="I1064" i="35" s="1"/>
  <c r="H1064" i="35"/>
  <c r="N1064" i="35"/>
  <c r="L1064" i="35" s="1"/>
  <c r="O1064" i="35"/>
  <c r="Q1064" i="35"/>
  <c r="T1064" i="35"/>
  <c r="G1065" i="35"/>
  <c r="H1065" i="35"/>
  <c r="N1065" i="35"/>
  <c r="L1065" i="35" s="1"/>
  <c r="O1065" i="35"/>
  <c r="Q1065" i="35"/>
  <c r="T1065" i="35"/>
  <c r="G1066" i="35"/>
  <c r="H1066" i="35"/>
  <c r="N1066" i="35"/>
  <c r="L1066" i="35" s="1"/>
  <c r="O1066" i="35"/>
  <c r="Q1066" i="35"/>
  <c r="T1066" i="35"/>
  <c r="G1067" i="35"/>
  <c r="I1067" i="35" s="1"/>
  <c r="H1067" i="35"/>
  <c r="N1067" i="35"/>
  <c r="L1067" i="35" s="1"/>
  <c r="O1067" i="35"/>
  <c r="Q1067" i="35"/>
  <c r="T1067" i="35"/>
  <c r="G1068" i="35"/>
  <c r="H1068" i="35"/>
  <c r="N1068" i="35"/>
  <c r="L1068" i="35" s="1"/>
  <c r="O1068" i="35"/>
  <c r="Q1068" i="35"/>
  <c r="T1068" i="35"/>
  <c r="U1068" i="35"/>
  <c r="G1069" i="35"/>
  <c r="I1069" i="35" s="1"/>
  <c r="H1069" i="35"/>
  <c r="N1069" i="35"/>
  <c r="L1069" i="35" s="1"/>
  <c r="O1069" i="35"/>
  <c r="Q1069" i="35"/>
  <c r="T1069" i="35"/>
  <c r="U1069" i="35"/>
  <c r="G1070" i="35"/>
  <c r="H1070" i="35"/>
  <c r="N1070" i="35"/>
  <c r="L1070" i="35" s="1"/>
  <c r="O1070" i="35"/>
  <c r="Q1070" i="35"/>
  <c r="T1070" i="35"/>
  <c r="U1070" i="35"/>
  <c r="G1071" i="35"/>
  <c r="H1071" i="35"/>
  <c r="N1071" i="35"/>
  <c r="L1071" i="35" s="1"/>
  <c r="O1071" i="35"/>
  <c r="Q1071" i="35"/>
  <c r="T1071" i="35"/>
  <c r="U1071" i="35"/>
  <c r="G1072" i="35"/>
  <c r="H1072" i="35"/>
  <c r="N1072" i="35"/>
  <c r="L1072" i="35" s="1"/>
  <c r="O1072" i="35"/>
  <c r="Q1072" i="35"/>
  <c r="T1072" i="35"/>
  <c r="U1072" i="35"/>
  <c r="P73" i="53"/>
  <c r="Q73" i="53" s="1"/>
  <c r="P77" i="53"/>
  <c r="Q77" i="53"/>
  <c r="P78" i="53"/>
  <c r="Q78" i="53"/>
  <c r="P79" i="53"/>
  <c r="Q79" i="53"/>
  <c r="P80" i="53"/>
  <c r="Q80" i="53"/>
  <c r="P81" i="53"/>
  <c r="Q81" i="53"/>
  <c r="P82" i="53"/>
  <c r="Q82" i="53"/>
  <c r="P83" i="53"/>
  <c r="Q83" i="53"/>
  <c r="P84" i="53"/>
  <c r="Q84" i="53"/>
  <c r="P85" i="53"/>
  <c r="Q85" i="53"/>
  <c r="P86" i="53"/>
  <c r="Q86" i="53"/>
  <c r="P87" i="53"/>
  <c r="Q87" i="53"/>
  <c r="P88" i="53"/>
  <c r="Q88" i="53"/>
  <c r="P89" i="53"/>
  <c r="Q89" i="53"/>
  <c r="T86" i="53"/>
  <c r="U86" i="53"/>
  <c r="W86" i="53"/>
  <c r="I523" i="53"/>
  <c r="I547" i="53"/>
  <c r="T88" i="53"/>
  <c r="U88" i="53"/>
  <c r="W88" i="53"/>
  <c r="T80" i="53"/>
  <c r="U80" i="53"/>
  <c r="W80" i="53"/>
  <c r="S549" i="53"/>
  <c r="T84" i="53"/>
  <c r="U84" i="53"/>
  <c r="W84" i="53"/>
  <c r="T78" i="53"/>
  <c r="U78" i="53"/>
  <c r="W78" i="53"/>
  <c r="S547" i="53"/>
  <c r="T82" i="53"/>
  <c r="U82" i="53"/>
  <c r="W82" i="53"/>
  <c r="I549" i="53"/>
  <c r="I507" i="53"/>
  <c r="I531" i="53"/>
  <c r="S479" i="53"/>
  <c r="S529" i="53"/>
  <c r="S521" i="53"/>
  <c r="S505" i="53"/>
  <c r="I527" i="53"/>
  <c r="I511" i="53"/>
  <c r="I503" i="53"/>
  <c r="S541" i="53"/>
  <c r="S525" i="53"/>
  <c r="S509" i="53"/>
  <c r="S501" i="53"/>
  <c r="I343" i="53"/>
  <c r="I541" i="53"/>
  <c r="I533" i="53"/>
  <c r="I529" i="53"/>
  <c r="I525" i="53"/>
  <c r="I521" i="53"/>
  <c r="I513" i="53"/>
  <c r="I509" i="53"/>
  <c r="I544" i="53"/>
  <c r="S531" i="53"/>
  <c r="S527" i="53"/>
  <c r="S523" i="53"/>
  <c r="S511" i="53"/>
  <c r="S507" i="53"/>
  <c r="S503" i="53"/>
  <c r="I383" i="53"/>
  <c r="I495" i="53"/>
  <c r="T77" i="53"/>
  <c r="U77" i="53"/>
  <c r="W77" i="53"/>
  <c r="R420" i="53"/>
  <c r="S450" i="53"/>
  <c r="R470" i="53"/>
  <c r="S544" i="53"/>
  <c r="S444" i="53"/>
  <c r="S540" i="53"/>
  <c r="T89" i="53"/>
  <c r="U89" i="53"/>
  <c r="W89" i="53"/>
  <c r="T85" i="53"/>
  <c r="U85" i="53"/>
  <c r="W85" i="53"/>
  <c r="R235" i="53"/>
  <c r="R452" i="53"/>
  <c r="S452" i="53"/>
  <c r="T81" i="53"/>
  <c r="U81" i="53"/>
  <c r="W81" i="53"/>
  <c r="S476" i="53"/>
  <c r="R476" i="53"/>
  <c r="S484" i="53"/>
  <c r="R484" i="53"/>
  <c r="S488" i="53"/>
  <c r="R488" i="53"/>
  <c r="S492" i="53"/>
  <c r="R492" i="53"/>
  <c r="S496" i="53"/>
  <c r="R536" i="53"/>
  <c r="R432" i="53"/>
  <c r="R442" i="53"/>
  <c r="S442" i="53"/>
  <c r="R458" i="53"/>
  <c r="S458" i="53"/>
  <c r="S275" i="53"/>
  <c r="I396" i="53"/>
  <c r="I540" i="53"/>
  <c r="S548" i="53"/>
  <c r="R437" i="53"/>
  <c r="R439" i="53"/>
  <c r="I443" i="53"/>
  <c r="R443" i="53"/>
  <c r="R478" i="53"/>
  <c r="R480" i="53"/>
  <c r="I548" i="53"/>
  <c r="I344" i="53"/>
  <c r="R374" i="53"/>
  <c r="I406" i="53"/>
  <c r="I439" i="53"/>
  <c r="I455" i="53"/>
  <c r="T79" i="53"/>
  <c r="U79" i="53"/>
  <c r="W79" i="53"/>
  <c r="T83" i="53"/>
  <c r="U83" i="53"/>
  <c r="W83" i="53"/>
  <c r="T87" i="53"/>
  <c r="U87" i="53"/>
  <c r="W87" i="53"/>
  <c r="T90" i="53"/>
  <c r="U90" i="53"/>
  <c r="W90" i="53"/>
  <c r="S266" i="53"/>
  <c r="S279" i="53"/>
  <c r="S300" i="53"/>
  <c r="I262" i="53"/>
  <c r="R308" i="53"/>
  <c r="S327" i="53"/>
  <c r="S351" i="53"/>
  <c r="S418" i="53"/>
  <c r="R418" i="53"/>
  <c r="R431" i="53"/>
  <c r="S441" i="53"/>
  <c r="R441" i="53"/>
  <c r="I441" i="53"/>
  <c r="R454" i="53"/>
  <c r="S460" i="53"/>
  <c r="S482" i="53"/>
  <c r="R482" i="53"/>
  <c r="S486" i="53"/>
  <c r="R486" i="53"/>
  <c r="S490" i="53"/>
  <c r="R490" i="53"/>
  <c r="I526" i="53"/>
  <c r="I534" i="53"/>
  <c r="R423" i="53"/>
  <c r="S474" i="53"/>
  <c r="R474" i="53"/>
  <c r="I356" i="53"/>
  <c r="R388" i="53"/>
  <c r="I400" i="53"/>
  <c r="R415" i="53"/>
  <c r="S466" i="53"/>
  <c r="R466" i="53"/>
  <c r="S472" i="53"/>
  <c r="R472" i="53"/>
  <c r="S542" i="53"/>
  <c r="I542" i="53"/>
  <c r="R542" i="53"/>
  <c r="I322" i="53"/>
  <c r="I388" i="53"/>
  <c r="S426" i="53"/>
  <c r="R426" i="53"/>
  <c r="I426" i="53"/>
  <c r="R428" i="53"/>
  <c r="S449" i="53"/>
  <c r="R449" i="53"/>
  <c r="I449" i="53"/>
  <c r="I451" i="53"/>
  <c r="R451" i="53"/>
  <c r="R462" i="53"/>
  <c r="I538" i="53"/>
  <c r="S417" i="53"/>
  <c r="S425" i="53"/>
  <c r="S433" i="53"/>
  <c r="S440" i="53"/>
  <c r="S448" i="53"/>
  <c r="S456" i="53"/>
  <c r="S464" i="53"/>
  <c r="I546" i="53"/>
  <c r="R546" i="53"/>
  <c r="I933" i="35"/>
  <c r="I432" i="35"/>
  <c r="R432" i="35"/>
  <c r="I330" i="35"/>
  <c r="I285" i="35"/>
  <c r="I277" i="35"/>
  <c r="I458" i="35"/>
  <c r="I864" i="35"/>
  <c r="I742" i="35"/>
  <c r="I750" i="35"/>
  <c r="I442" i="35"/>
  <c r="P435" i="35"/>
  <c r="I297" i="35"/>
  <c r="I269" i="35"/>
  <c r="I1009" i="35"/>
  <c r="I704" i="35"/>
  <c r="I688" i="35"/>
  <c r="I656" i="35"/>
  <c r="I534" i="35"/>
  <c r="S534" i="35"/>
  <c r="I745" i="35"/>
  <c r="I681" i="35"/>
  <c r="I665" i="35"/>
  <c r="I475" i="35"/>
  <c r="S475" i="35"/>
  <c r="I349" i="35"/>
  <c r="I317" i="35"/>
  <c r="I341" i="35"/>
  <c r="I255" i="35"/>
  <c r="P429" i="35"/>
  <c r="S397" i="35"/>
  <c r="P397" i="35"/>
  <c r="R351" i="35"/>
  <c r="R317" i="35"/>
  <c r="R333" i="35"/>
  <c r="P365" i="35"/>
  <c r="S389" i="35"/>
  <c r="P389" i="35"/>
  <c r="S383" i="35"/>
  <c r="S391" i="35"/>
  <c r="S491" i="35"/>
  <c r="S437" i="35"/>
  <c r="R470" i="35"/>
  <c r="R311" i="35"/>
  <c r="S381" i="35"/>
  <c r="P381" i="35"/>
  <c r="R381" i="35"/>
  <c r="S413" i="35"/>
  <c r="P413" i="35"/>
  <c r="R413" i="35"/>
  <c r="S309" i="35"/>
  <c r="R325" i="35"/>
  <c r="S341" i="35"/>
  <c r="P341" i="35"/>
  <c r="R341" i="35"/>
  <c r="S357" i="35"/>
  <c r="R357" i="35"/>
  <c r="S245" i="35"/>
  <c r="P245" i="35"/>
  <c r="R245" i="35"/>
  <c r="S305" i="35"/>
  <c r="P392" i="35"/>
  <c r="S557" i="35"/>
  <c r="P557" i="35"/>
  <c r="R557" i="35"/>
  <c r="R415" i="35"/>
  <c r="R288" i="35"/>
  <c r="P587" i="35"/>
  <c r="S405" i="35"/>
  <c r="P405" i="35"/>
  <c r="R405" i="35"/>
  <c r="S221" i="35"/>
  <c r="P221" i="35"/>
  <c r="R221" i="35"/>
  <c r="S272" i="35"/>
  <c r="P272" i="35"/>
  <c r="R272" i="35"/>
  <c r="S253" i="35"/>
  <c r="P253" i="35"/>
  <c r="R253" i="35"/>
  <c r="S356" i="35"/>
  <c r="S368" i="35"/>
  <c r="P368" i="35"/>
  <c r="S399" i="35"/>
  <c r="P399" i="35"/>
  <c r="R399" i="35"/>
  <c r="P589" i="35"/>
  <c r="R589" i="35"/>
  <c r="P534" i="35"/>
  <c r="R534" i="35"/>
  <c r="S269" i="35"/>
  <c r="P269" i="35"/>
  <c r="S189" i="35"/>
  <c r="P189" i="35"/>
  <c r="R189" i="35"/>
  <c r="S360" i="35"/>
  <c r="S453" i="35"/>
  <c r="P453" i="35"/>
  <c r="R453" i="35"/>
  <c r="R421" i="35"/>
  <c r="P448" i="35"/>
  <c r="R448" i="35"/>
  <c r="S376" i="35"/>
  <c r="R635" i="35"/>
  <c r="I611" i="35"/>
  <c r="I581" i="35"/>
  <c r="I573" i="35"/>
  <c r="I543" i="35"/>
  <c r="I533" i="35"/>
  <c r="I231" i="35"/>
  <c r="P215" i="35"/>
  <c r="S208" i="35"/>
  <c r="I949" i="35"/>
  <c r="I1029" i="35"/>
  <c r="I827" i="35"/>
  <c r="I799" i="35"/>
  <c r="I856" i="35"/>
  <c r="I816" i="35"/>
  <c r="I699" i="35"/>
  <c r="P616" i="35"/>
  <c r="I532" i="35"/>
  <c r="I524" i="35"/>
  <c r="I622" i="35"/>
  <c r="I618" i="35"/>
  <c r="S618" i="35"/>
  <c r="P606" i="35"/>
  <c r="I526" i="35"/>
  <c r="P526" i="35"/>
  <c r="I510" i="35"/>
  <c r="I480" i="35"/>
  <c r="S190" i="35"/>
  <c r="I928" i="35"/>
  <c r="R301" i="35"/>
  <c r="S51" i="56"/>
  <c r="S63" i="56"/>
  <c r="S67" i="56"/>
  <c r="I51" i="56"/>
  <c r="I81" i="56"/>
  <c r="I85" i="56"/>
  <c r="R85" i="56"/>
  <c r="S89" i="56"/>
  <c r="I89" i="56"/>
  <c r="R89" i="56"/>
  <c r="S105" i="56"/>
  <c r="R109" i="56"/>
  <c r="S113" i="56"/>
  <c r="I113" i="56"/>
  <c r="R113" i="56"/>
  <c r="I125" i="56"/>
  <c r="R125" i="56"/>
  <c r="R133" i="56"/>
  <c r="R131" i="56"/>
  <c r="R119" i="56"/>
  <c r="S127" i="56"/>
  <c r="I127" i="56"/>
  <c r="R127" i="56"/>
  <c r="S135" i="56"/>
  <c r="R135" i="56"/>
  <c r="I87" i="56"/>
  <c r="S91" i="56"/>
  <c r="I91" i="56"/>
  <c r="S103" i="56"/>
  <c r="I103" i="56"/>
  <c r="R107" i="56"/>
  <c r="I121" i="56"/>
  <c r="R121" i="56"/>
  <c r="S129" i="56"/>
  <c r="I129" i="56"/>
  <c r="R129" i="56"/>
  <c r="I242" i="56"/>
  <c r="I245" i="56"/>
  <c r="I254" i="56"/>
  <c r="S278" i="56"/>
  <c r="R286" i="56"/>
  <c r="S294" i="56"/>
  <c r="I294" i="56"/>
  <c r="R294" i="56"/>
  <c r="S302" i="56"/>
  <c r="I302" i="56"/>
  <c r="R302" i="56"/>
  <c r="R310" i="56"/>
  <c r="S318" i="56"/>
  <c r="I318" i="56"/>
  <c r="R318" i="56"/>
  <c r="S334" i="56"/>
  <c r="I334" i="56"/>
  <c r="S342" i="56"/>
  <c r="I342" i="56"/>
  <c r="S248" i="56"/>
  <c r="I248" i="56"/>
  <c r="R248" i="56"/>
  <c r="S256" i="56"/>
  <c r="I264" i="56"/>
  <c r="R264" i="56"/>
  <c r="S272" i="56"/>
  <c r="R272" i="56"/>
  <c r="S280" i="56"/>
  <c r="R280" i="56"/>
  <c r="I288" i="56"/>
  <c r="I312" i="56"/>
  <c r="R312" i="56"/>
  <c r="S320" i="56"/>
  <c r="I320" i="56"/>
  <c r="I328" i="56"/>
  <c r="R328" i="56"/>
  <c r="R336" i="56"/>
  <c r="R139" i="56"/>
  <c r="R145" i="56"/>
  <c r="R151" i="56"/>
  <c r="R157" i="56"/>
  <c r="R163" i="56"/>
  <c r="R165" i="56"/>
  <c r="R169" i="56"/>
  <c r="R175" i="56"/>
  <c r="R181" i="56"/>
  <c r="R183" i="56"/>
  <c r="R187" i="56"/>
  <c r="R189" i="56"/>
  <c r="R195" i="56"/>
  <c r="R201" i="56"/>
  <c r="R203" i="56"/>
  <c r="R209" i="56"/>
  <c r="R215" i="56"/>
  <c r="R219" i="56"/>
  <c r="R231" i="56"/>
  <c r="S250" i="56"/>
  <c r="R282" i="56"/>
  <c r="S290" i="56"/>
  <c r="I290" i="56"/>
  <c r="R290" i="56"/>
  <c r="R306" i="56"/>
  <c r="S314" i="56"/>
  <c r="I314" i="56"/>
  <c r="I322" i="56"/>
  <c r="R322" i="56"/>
  <c r="I330" i="56"/>
  <c r="R330" i="56"/>
  <c r="S354" i="56"/>
  <c r="I139" i="56"/>
  <c r="I145" i="56"/>
  <c r="I147" i="56"/>
  <c r="I165" i="56"/>
  <c r="I167" i="56"/>
  <c r="I169" i="56"/>
  <c r="I175" i="56"/>
  <c r="I177" i="56"/>
  <c r="I179" i="56"/>
  <c r="I181" i="56"/>
  <c r="I195" i="56"/>
  <c r="I199" i="56"/>
  <c r="I201" i="56"/>
  <c r="I207" i="56"/>
  <c r="I211" i="56"/>
  <c r="S226" i="56"/>
  <c r="I231" i="56"/>
  <c r="S234" i="56"/>
  <c r="S242" i="56"/>
  <c r="I252" i="56"/>
  <c r="R268" i="56"/>
  <c r="I276" i="56"/>
  <c r="S284" i="56"/>
  <c r="I284" i="56"/>
  <c r="R284" i="56"/>
  <c r="S300" i="56"/>
  <c r="I300" i="56"/>
  <c r="S316" i="56"/>
  <c r="S324" i="56"/>
  <c r="S387" i="56"/>
  <c r="S395" i="56"/>
  <c r="I395" i="56"/>
  <c r="I466" i="56"/>
  <c r="R470" i="56"/>
  <c r="S472" i="56"/>
  <c r="I472" i="56"/>
  <c r="R472" i="56"/>
  <c r="I476" i="56"/>
  <c r="R476" i="56"/>
  <c r="R478" i="56"/>
  <c r="S480" i="56"/>
  <c r="I480" i="56"/>
  <c r="R480" i="56"/>
  <c r="I482" i="56"/>
  <c r="S484" i="56"/>
  <c r="I484" i="56"/>
  <c r="I486" i="56"/>
  <c r="I488" i="56"/>
  <c r="S494" i="56"/>
  <c r="I496" i="56"/>
  <c r="R496" i="56"/>
  <c r="I498" i="56"/>
  <c r="S500" i="56"/>
  <c r="I500" i="56"/>
  <c r="I502" i="56"/>
  <c r="S504" i="56"/>
  <c r="I504" i="56"/>
  <c r="R504" i="56"/>
  <c r="S508" i="56"/>
  <c r="I508" i="56"/>
  <c r="R508" i="56"/>
  <c r="S510" i="56"/>
  <c r="I510" i="56"/>
  <c r="R510" i="56"/>
  <c r="S512" i="56"/>
  <c r="R512" i="56"/>
  <c r="S514" i="56"/>
  <c r="I514" i="56"/>
  <c r="R514" i="56"/>
  <c r="S516" i="56"/>
  <c r="I516" i="56"/>
  <c r="R516" i="56"/>
  <c r="I518" i="56"/>
  <c r="R518" i="56"/>
  <c r="S520" i="56"/>
  <c r="I520" i="56"/>
  <c r="R520" i="56"/>
  <c r="S522" i="56"/>
  <c r="I530" i="56"/>
  <c r="R532" i="56"/>
  <c r="S536" i="56"/>
  <c r="I536" i="56"/>
  <c r="R536" i="56"/>
  <c r="S538" i="56"/>
  <c r="I538" i="56"/>
  <c r="R538" i="56"/>
  <c r="S540" i="56"/>
  <c r="R540" i="56"/>
  <c r="S542" i="56"/>
  <c r="S544" i="56"/>
  <c r="R544" i="56"/>
  <c r="R548" i="56"/>
  <c r="S361" i="56"/>
  <c r="I366" i="56"/>
  <c r="S369" i="56"/>
  <c r="I371" i="56"/>
  <c r="S377" i="56"/>
  <c r="S381" i="56"/>
  <c r="S389" i="56"/>
  <c r="I361" i="56"/>
  <c r="I369" i="56"/>
  <c r="I377" i="56"/>
  <c r="R383" i="56"/>
  <c r="S391" i="56"/>
  <c r="I391" i="56"/>
  <c r="R391" i="56"/>
  <c r="S399" i="56"/>
  <c r="I399" i="56"/>
  <c r="R399" i="56"/>
  <c r="S379" i="56"/>
  <c r="R385" i="56"/>
  <c r="R403" i="56"/>
  <c r="R413" i="56"/>
  <c r="R415" i="56"/>
  <c r="R421" i="56"/>
  <c r="R435" i="56"/>
  <c r="R437" i="56"/>
  <c r="R439" i="56"/>
  <c r="R445" i="56"/>
  <c r="R449" i="56"/>
  <c r="R451" i="56"/>
  <c r="R453" i="56"/>
  <c r="R461" i="56"/>
  <c r="R463" i="56"/>
  <c r="I407" i="56"/>
  <c r="I409" i="56"/>
  <c r="I415" i="56"/>
  <c r="I419" i="56"/>
  <c r="I421" i="56"/>
  <c r="I423" i="56"/>
  <c r="I425" i="56"/>
  <c r="I435" i="56"/>
  <c r="I439" i="56"/>
  <c r="I441" i="56"/>
  <c r="I449" i="56"/>
  <c r="I453" i="56"/>
  <c r="I455" i="56"/>
  <c r="I461" i="56"/>
  <c r="I463" i="56"/>
  <c r="I386" i="53"/>
  <c r="R364" i="53"/>
  <c r="I340" i="53"/>
  <c r="S343" i="53"/>
  <c r="I282" i="53"/>
  <c r="I292" i="53"/>
  <c r="I254" i="53"/>
  <c r="R202" i="53"/>
  <c r="R402" i="53"/>
  <c r="R310" i="53"/>
  <c r="S246" i="53"/>
  <c r="I294" i="53"/>
  <c r="R396" i="53"/>
  <c r="S262" i="53"/>
  <c r="S393" i="53"/>
  <c r="S207" i="53"/>
  <c r="I298" i="53"/>
  <c r="S323" i="53"/>
  <c r="R337" i="53"/>
  <c r="I266" i="53"/>
  <c r="R292" i="53"/>
  <c r="I252" i="53"/>
  <c r="S233" i="53"/>
  <c r="I300" i="53"/>
  <c r="S282" i="53"/>
  <c r="S263" i="53"/>
  <c r="I402" i="53"/>
  <c r="I360" i="53"/>
  <c r="I310" i="53"/>
  <c r="R406" i="53"/>
  <c r="R360" i="53"/>
  <c r="S254" i="53"/>
  <c r="I366" i="53"/>
  <c r="I334" i="53"/>
  <c r="S294" i="53"/>
  <c r="R422" i="53"/>
  <c r="S322" i="53"/>
  <c r="S382" i="53"/>
  <c r="R296" i="53"/>
  <c r="I398" i="53"/>
  <c r="R372" i="53"/>
  <c r="S363" i="53"/>
  <c r="S347" i="53"/>
  <c r="R353" i="53"/>
  <c r="I258" i="53"/>
  <c r="I246" i="53"/>
  <c r="I202" i="53"/>
  <c r="R344" i="53"/>
  <c r="S298" i="53"/>
  <c r="S419" i="53"/>
  <c r="I216" i="53"/>
  <c r="R366" i="53"/>
  <c r="S334" i="53"/>
  <c r="R352" i="53"/>
  <c r="S398" i="53"/>
  <c r="S341" i="53"/>
  <c r="S427" i="53"/>
  <c r="I393" i="53"/>
  <c r="S192" i="53"/>
  <c r="S148" i="53"/>
  <c r="R176" i="53"/>
  <c r="I218" i="53"/>
  <c r="I230" i="53"/>
  <c r="R242" i="53"/>
  <c r="I242" i="53"/>
  <c r="S244" i="53"/>
  <c r="S256" i="53"/>
  <c r="I256" i="53"/>
  <c r="S264" i="53"/>
  <c r="I264" i="53"/>
  <c r="S268" i="53"/>
  <c r="R274" i="53"/>
  <c r="I274" i="53"/>
  <c r="R277" i="53"/>
  <c r="S277" i="53"/>
  <c r="S280" i="53"/>
  <c r="I280" i="53"/>
  <c r="S302" i="53"/>
  <c r="I302" i="53"/>
  <c r="S312" i="53"/>
  <c r="I312" i="53"/>
  <c r="R314" i="53"/>
  <c r="S314" i="53"/>
  <c r="I314" i="53"/>
  <c r="S317" i="53"/>
  <c r="R317" i="53"/>
  <c r="S336" i="53"/>
  <c r="R336" i="53"/>
  <c r="I336" i="53"/>
  <c r="R338" i="53"/>
  <c r="S338" i="53"/>
  <c r="S342" i="53"/>
  <c r="I342" i="53"/>
  <c r="R346" i="53"/>
  <c r="S346" i="53"/>
  <c r="I346" i="53"/>
  <c r="S348" i="53"/>
  <c r="I348" i="53"/>
  <c r="S356" i="53"/>
  <c r="R356" i="53"/>
  <c r="S358" i="53"/>
  <c r="R358" i="53"/>
  <c r="R375" i="53"/>
  <c r="I375" i="53"/>
  <c r="S376" i="53"/>
  <c r="I376" i="53"/>
  <c r="S377" i="53"/>
  <c r="R377" i="53"/>
  <c r="R378" i="53"/>
  <c r="S378" i="53"/>
  <c r="I379" i="53"/>
  <c r="R379" i="53"/>
  <c r="S380" i="53"/>
  <c r="R380" i="53"/>
  <c r="S400" i="53"/>
  <c r="R400" i="53"/>
  <c r="S404" i="53"/>
  <c r="I404" i="53"/>
  <c r="I414" i="53"/>
  <c r="R414" i="53"/>
  <c r="R85" i="53"/>
  <c r="S225" i="53"/>
  <c r="I210" i="53"/>
  <c r="I194" i="53"/>
  <c r="R210" i="53"/>
  <c r="R170" i="53"/>
  <c r="S156" i="53"/>
  <c r="I208" i="53"/>
  <c r="R208" i="53"/>
  <c r="R98" i="53"/>
  <c r="S229" i="53"/>
  <c r="S124" i="53"/>
  <c r="R216" i="53"/>
  <c r="R231" i="53"/>
  <c r="S137" i="53"/>
  <c r="R79" i="53"/>
  <c r="I222" i="53"/>
  <c r="I206" i="53"/>
  <c r="I190" i="53"/>
  <c r="R190" i="53"/>
  <c r="I172" i="53"/>
  <c r="S235" i="53"/>
  <c r="S212" i="53"/>
  <c r="S118" i="53"/>
  <c r="I212" i="53"/>
  <c r="S103" i="53"/>
  <c r="R96" i="53"/>
  <c r="S96" i="53"/>
  <c r="R99" i="53"/>
  <c r="S104" i="53"/>
  <c r="R105" i="53"/>
  <c r="S105" i="53"/>
  <c r="I114" i="53"/>
  <c r="S147" i="53"/>
  <c r="R173" i="53"/>
  <c r="S173" i="53"/>
  <c r="I173" i="53"/>
  <c r="S175" i="53"/>
  <c r="R175" i="53"/>
  <c r="I175" i="53"/>
  <c r="S177" i="53"/>
  <c r="R177" i="53"/>
  <c r="R179" i="53"/>
  <c r="S179" i="53"/>
  <c r="S181" i="53"/>
  <c r="R185" i="53"/>
  <c r="I187" i="53"/>
  <c r="S187" i="53"/>
  <c r="S188" i="53"/>
  <c r="I193" i="53"/>
  <c r="R195" i="53"/>
  <c r="I195" i="53"/>
  <c r="S195" i="53"/>
  <c r="S197" i="53"/>
  <c r="I197" i="53"/>
  <c r="S199" i="53"/>
  <c r="R199" i="53"/>
  <c r="R204" i="53"/>
  <c r="R209" i="53"/>
  <c r="S209" i="53"/>
  <c r="R217" i="53"/>
  <c r="I217" i="53"/>
  <c r="S217" i="53"/>
  <c r="R220" i="53"/>
  <c r="I220" i="53"/>
  <c r="I227" i="53"/>
  <c r="S237" i="53"/>
  <c r="I237" i="53"/>
  <c r="S241" i="53"/>
  <c r="R241" i="53"/>
  <c r="S255" i="53"/>
  <c r="R261" i="53"/>
  <c r="I261" i="53"/>
  <c r="R265" i="53"/>
  <c r="S265" i="53"/>
  <c r="R273" i="53"/>
  <c r="S273" i="53"/>
  <c r="I273" i="53"/>
  <c r="S297" i="53"/>
  <c r="I297" i="53"/>
  <c r="I301" i="53"/>
  <c r="R303" i="53"/>
  <c r="I303" i="53"/>
  <c r="S311" i="53"/>
  <c r="I311" i="53"/>
  <c r="S321" i="53"/>
  <c r="I321" i="53"/>
  <c r="R325" i="53"/>
  <c r="S325" i="53"/>
  <c r="R327" i="53"/>
  <c r="I327" i="53"/>
  <c r="R333" i="53"/>
  <c r="I333" i="53"/>
  <c r="R339" i="53"/>
  <c r="I339" i="53"/>
  <c r="S361" i="53"/>
  <c r="I361" i="53"/>
  <c r="S365" i="53"/>
  <c r="I365" i="53"/>
  <c r="R371" i="53"/>
  <c r="I371" i="53"/>
  <c r="R373" i="53"/>
  <c r="I373" i="53"/>
  <c r="R381" i="53"/>
  <c r="S381" i="53"/>
  <c r="S383" i="53"/>
  <c r="R383" i="53"/>
  <c r="S384" i="53"/>
  <c r="R384" i="53"/>
  <c r="R385" i="53"/>
  <c r="S385" i="53"/>
  <c r="S387" i="53"/>
  <c r="R395" i="53"/>
  <c r="I395" i="53"/>
  <c r="S397" i="53"/>
  <c r="I397" i="53"/>
  <c r="R399" i="53"/>
  <c r="I399" i="53"/>
  <c r="I401" i="53"/>
  <c r="R401" i="53"/>
  <c r="S405" i="53"/>
  <c r="I405" i="53"/>
  <c r="S413" i="53"/>
  <c r="I413" i="53"/>
  <c r="R421" i="53"/>
  <c r="S421" i="53"/>
  <c r="S430" i="53"/>
  <c r="R444" i="53"/>
  <c r="R450" i="53"/>
  <c r="I450" i="53"/>
  <c r="S462" i="53"/>
  <c r="R464" i="53"/>
  <c r="S468" i="53"/>
  <c r="R468" i="53"/>
  <c r="I471" i="53"/>
  <c r="I228" i="53"/>
  <c r="I214" i="53"/>
  <c r="I198" i="53"/>
  <c r="R228" i="53"/>
  <c r="R214" i="53"/>
  <c r="R198" i="53"/>
  <c r="I119" i="53"/>
  <c r="R224" i="53"/>
  <c r="S101" i="53"/>
  <c r="R172" i="53"/>
  <c r="R237" i="53"/>
  <c r="R187" i="53"/>
  <c r="S493" i="53"/>
  <c r="S495" i="53"/>
  <c r="I101" i="53"/>
  <c r="I105" i="53"/>
  <c r="I341" i="53"/>
  <c r="I403" i="53"/>
  <c r="I415" i="53"/>
  <c r="I419" i="53"/>
  <c r="I481" i="53"/>
  <c r="I265" i="53"/>
  <c r="I163" i="53"/>
  <c r="I169" i="53"/>
  <c r="I323" i="53"/>
  <c r="I325" i="53"/>
  <c r="P51" i="53"/>
  <c r="Q51" i="53" s="1"/>
  <c r="I177" i="53"/>
  <c r="I191" i="53"/>
  <c r="I192" i="53"/>
  <c r="I317" i="53"/>
  <c r="I493" i="53"/>
  <c r="I501" i="53"/>
  <c r="I505" i="53"/>
  <c r="I148" i="53"/>
  <c r="I127" i="53"/>
  <c r="S121" i="53"/>
  <c r="S154" i="53"/>
  <c r="S125" i="53"/>
  <c r="S116" i="53"/>
  <c r="S119" i="53"/>
  <c r="I150" i="53"/>
  <c r="R169" i="53"/>
  <c r="S153" i="53"/>
  <c r="I147" i="53"/>
  <c r="S139" i="53"/>
  <c r="I123" i="53"/>
  <c r="I116" i="53"/>
  <c r="I134" i="53"/>
  <c r="I137" i="53"/>
  <c r="I138" i="53"/>
  <c r="I156" i="53"/>
  <c r="I304" i="53"/>
  <c r="I353" i="53"/>
  <c r="R127" i="53"/>
  <c r="S146" i="53"/>
  <c r="S150" i="53"/>
  <c r="I139" i="53"/>
  <c r="S126" i="53"/>
  <c r="I141" i="53"/>
  <c r="S160" i="53"/>
  <c r="S138" i="53"/>
  <c r="I124" i="53"/>
  <c r="S134" i="53"/>
  <c r="I125" i="53"/>
  <c r="I154" i="53"/>
  <c r="I207" i="53"/>
  <c r="I209" i="53"/>
  <c r="I229" i="53"/>
  <c r="I231" i="53"/>
  <c r="I233" i="53"/>
  <c r="I279" i="53"/>
  <c r="I363" i="53"/>
  <c r="I382" i="53"/>
  <c r="I384" i="53"/>
  <c r="I385" i="53"/>
  <c r="R91" i="53"/>
  <c r="S91" i="53"/>
  <c r="I91" i="53"/>
  <c r="S92" i="53"/>
  <c r="I157" i="53"/>
  <c r="R158" i="53"/>
  <c r="S158" i="53"/>
  <c r="R161" i="53"/>
  <c r="S161" i="53"/>
  <c r="I164" i="53"/>
  <c r="S165" i="53"/>
  <c r="I165" i="53"/>
  <c r="S166" i="53"/>
  <c r="S313" i="53"/>
  <c r="I318" i="53"/>
  <c r="S454" i="53"/>
  <c r="R460" i="53"/>
  <c r="S200" i="53"/>
  <c r="I200" i="53"/>
  <c r="R200" i="53"/>
  <c r="I201" i="53"/>
  <c r="S201" i="53"/>
  <c r="S203" i="53"/>
  <c r="I203" i="53"/>
  <c r="R354" i="53"/>
  <c r="S354" i="53"/>
  <c r="R355" i="53"/>
  <c r="I355" i="53"/>
  <c r="R357" i="53"/>
  <c r="S357" i="53"/>
  <c r="R513" i="53"/>
  <c r="S513" i="53"/>
  <c r="R517" i="53"/>
  <c r="S519" i="53"/>
  <c r="I520" i="53"/>
  <c r="R239" i="53"/>
  <c r="S239" i="53"/>
  <c r="S240" i="53"/>
  <c r="R240" i="53"/>
  <c r="S247" i="53"/>
  <c r="S248" i="53"/>
  <c r="I248" i="53"/>
  <c r="I389" i="53"/>
  <c r="R394" i="53"/>
  <c r="I394" i="53"/>
  <c r="R55" i="53"/>
  <c r="P57" i="53"/>
  <c r="Q57" i="53" s="1"/>
  <c r="R110" i="53"/>
  <c r="R271" i="53"/>
  <c r="I271" i="53"/>
  <c r="S276" i="53"/>
  <c r="I276" i="53"/>
  <c r="S423" i="53"/>
  <c r="I423" i="53"/>
  <c r="R424" i="53"/>
  <c r="S424" i="53"/>
  <c r="I86" i="53"/>
  <c r="I103" i="53"/>
  <c r="I158" i="53"/>
  <c r="I160" i="53"/>
  <c r="I161" i="53"/>
  <c r="I199" i="53"/>
  <c r="I347" i="53"/>
  <c r="I425" i="53"/>
  <c r="I427" i="53"/>
  <c r="I143" i="53"/>
  <c r="I145" i="53"/>
  <c r="I183" i="53"/>
  <c r="S140" i="53"/>
  <c r="I166" i="53"/>
  <c r="S142" i="53"/>
  <c r="I89" i="53"/>
  <c r="R89" i="53"/>
  <c r="I142" i="53"/>
  <c r="S167" i="53"/>
  <c r="R165" i="53"/>
  <c r="I181" i="53"/>
  <c r="I204" i="53"/>
  <c r="S163" i="53"/>
  <c r="R145" i="53"/>
  <c r="S141" i="53"/>
  <c r="I263" i="53"/>
  <c r="I205" i="53"/>
  <c r="S205" i="53"/>
  <c r="S183" i="53"/>
  <c r="S111" i="53"/>
  <c r="I267" i="53"/>
  <c r="I381" i="53"/>
  <c r="S109" i="53"/>
  <c r="P52" i="53"/>
  <c r="Q52" i="53"/>
  <c r="I167" i="53"/>
  <c r="S182" i="53"/>
  <c r="R163" i="53"/>
  <c r="S143" i="53"/>
  <c r="I185" i="53"/>
  <c r="R183" i="53"/>
  <c r="I111" i="53"/>
  <c r="S144" i="53"/>
  <c r="I109" i="53"/>
  <c r="I182" i="53"/>
  <c r="S169" i="53"/>
  <c r="I225" i="53"/>
  <c r="I277" i="53"/>
  <c r="I315" i="53"/>
  <c r="I337" i="53"/>
  <c r="I442" i="53"/>
  <c r="R82" i="53"/>
  <c r="S82" i="53"/>
  <c r="I82" i="53"/>
  <c r="R108" i="53"/>
  <c r="I180" i="53"/>
  <c r="R221" i="53"/>
  <c r="S223" i="53"/>
  <c r="I223" i="53"/>
  <c r="R275" i="53"/>
  <c r="I275" i="53"/>
  <c r="R319" i="53"/>
  <c r="I319" i="53"/>
  <c r="R335" i="53"/>
  <c r="I335" i="53"/>
  <c r="R440" i="53"/>
  <c r="I122" i="53"/>
  <c r="R189" i="53"/>
  <c r="S189" i="53"/>
  <c r="I189" i="53"/>
  <c r="R191" i="53"/>
  <c r="S191" i="53"/>
  <c r="S211" i="53"/>
  <c r="I211" i="53"/>
  <c r="S284" i="53"/>
  <c r="I284" i="53"/>
  <c r="R307" i="53"/>
  <c r="R359" i="53"/>
  <c r="I359" i="53"/>
  <c r="R417" i="53"/>
  <c r="I417" i="53"/>
  <c r="R80" i="53"/>
  <c r="R582" i="35"/>
  <c r="P213" i="35"/>
  <c r="R213" i="35"/>
  <c r="S493" i="35"/>
  <c r="P493" i="35"/>
  <c r="R611" i="35"/>
  <c r="R619" i="35"/>
  <c r="S197" i="35"/>
  <c r="P197" i="35"/>
  <c r="R197" i="35"/>
  <c r="P558" i="35"/>
  <c r="R558" i="35"/>
  <c r="S574" i="35"/>
  <c r="P574" i="35"/>
  <c r="S199" i="35"/>
  <c r="P199" i="35"/>
  <c r="S219" i="35"/>
  <c r="P219" i="35"/>
  <c r="R219" i="35"/>
  <c r="S597" i="35"/>
  <c r="P597" i="35"/>
  <c r="R597" i="35"/>
  <c r="P605" i="35"/>
  <c r="R605" i="35"/>
  <c r="S613" i="35"/>
  <c r="P613" i="35"/>
  <c r="R613" i="35"/>
  <c r="S621" i="35"/>
  <c r="R485" i="35"/>
  <c r="R495" i="35"/>
  <c r="S518" i="35"/>
  <c r="S562" i="35"/>
  <c r="R598" i="35"/>
  <c r="S517" i="35"/>
  <c r="P517" i="35"/>
  <c r="R517" i="35"/>
  <c r="P581" i="35"/>
  <c r="O453" i="35"/>
  <c r="S232" i="35"/>
  <c r="P232" i="35"/>
  <c r="R232" i="35"/>
  <c r="S549" i="35"/>
  <c r="P549" i="35"/>
  <c r="R549" i="35"/>
  <c r="S565" i="35"/>
  <c r="P565" i="35"/>
  <c r="R565" i="35"/>
  <c r="S637" i="35"/>
  <c r="P637" i="35"/>
  <c r="R637" i="35"/>
  <c r="I65" i="56"/>
  <c r="S53" i="56"/>
  <c r="R276" i="56"/>
  <c r="I72" i="56"/>
  <c r="I106" i="56"/>
  <c r="S148" i="56"/>
  <c r="I183" i="56"/>
  <c r="I230" i="56"/>
  <c r="I243" i="56"/>
  <c r="I316" i="56"/>
  <c r="I326" i="56"/>
  <c r="R501" i="56"/>
  <c r="I299" i="56"/>
  <c r="R393" i="56"/>
  <c r="I61" i="56"/>
  <c r="S199" i="56"/>
  <c r="I309" i="56"/>
  <c r="R359" i="56"/>
  <c r="I537" i="56"/>
  <c r="I389" i="56"/>
  <c r="S423" i="56"/>
  <c r="I259" i="56"/>
  <c r="I272" i="56"/>
  <c r="I379" i="56"/>
  <c r="R343" i="56"/>
  <c r="R414" i="56"/>
  <c r="R524" i="56"/>
  <c r="S230" i="56"/>
  <c r="I345" i="56"/>
  <c r="S390" i="56"/>
  <c r="R513" i="56"/>
  <c r="S106" i="56"/>
  <c r="S166" i="56"/>
  <c r="S253" i="56"/>
  <c r="I524" i="56"/>
  <c r="R474" i="56"/>
  <c r="I246" i="56"/>
  <c r="R136" i="56"/>
  <c r="R186" i="56"/>
  <c r="S196" i="56"/>
  <c r="R216" i="56"/>
  <c r="S299" i="56"/>
  <c r="R339" i="56"/>
  <c r="S410" i="56"/>
  <c r="R489" i="56"/>
  <c r="S501" i="56"/>
  <c r="I506" i="56"/>
  <c r="I474" i="56"/>
  <c r="I118" i="56"/>
  <c r="S151" i="56"/>
  <c r="I251" i="56"/>
  <c r="I344" i="56"/>
  <c r="I365" i="56"/>
  <c r="I398" i="56"/>
  <c r="I408" i="56"/>
  <c r="S537" i="56"/>
  <c r="I542" i="56"/>
  <c r="R246" i="56"/>
  <c r="S497" i="56"/>
  <c r="I114" i="56"/>
  <c r="S142" i="56"/>
  <c r="S167" i="56"/>
  <c r="R192" i="56"/>
  <c r="S212" i="56"/>
  <c r="R355" i="56"/>
  <c r="R465" i="56"/>
  <c r="I479" i="56"/>
  <c r="I512" i="56"/>
  <c r="R525" i="56"/>
  <c r="I363" i="56"/>
  <c r="I110" i="56"/>
  <c r="I117" i="56"/>
  <c r="I234" i="56"/>
  <c r="I384" i="56"/>
  <c r="S451" i="56"/>
  <c r="S533" i="56"/>
  <c r="S60" i="56"/>
  <c r="I160" i="56"/>
  <c r="I170" i="56"/>
  <c r="I250" i="56"/>
  <c r="I280" i="56"/>
  <c r="I541" i="56"/>
  <c r="S61" i="56"/>
  <c r="I57" i="53"/>
  <c r="R71" i="53"/>
  <c r="R520" i="53"/>
  <c r="R255" i="53"/>
  <c r="R526" i="53"/>
  <c r="I496" i="53"/>
  <c r="P66" i="53"/>
  <c r="Q66" i="53" s="1"/>
  <c r="S74" i="53"/>
  <c r="R100" i="53"/>
  <c r="I418" i="53"/>
  <c r="I424" i="53"/>
  <c r="I253" i="53"/>
  <c r="R494" i="53"/>
  <c r="I128" i="53"/>
  <c r="I100" i="53"/>
  <c r="S253" i="53"/>
  <c r="R522" i="53"/>
  <c r="I494" i="53"/>
  <c r="I532" i="53"/>
  <c r="P56" i="53"/>
  <c r="Q56" i="53" s="1"/>
  <c r="P59" i="53"/>
  <c r="Q59" i="53" s="1"/>
  <c r="I522" i="53"/>
  <c r="I97" i="53"/>
  <c r="R528" i="53"/>
  <c r="P71" i="53"/>
  <c r="Q71" i="53" s="1"/>
  <c r="I313" i="53"/>
  <c r="I528" i="53"/>
  <c r="I232" i="53"/>
  <c r="P72" i="53"/>
  <c r="Q72" i="53"/>
  <c r="I518" i="53"/>
  <c r="R524" i="53"/>
  <c r="R57" i="53"/>
  <c r="I524" i="53"/>
  <c r="I55" i="53"/>
  <c r="I514" i="53"/>
  <c r="S61" i="53"/>
  <c r="I131" i="53"/>
  <c r="I270" i="53"/>
  <c r="R510" i="53"/>
  <c r="I288" i="53"/>
  <c r="I316" i="53"/>
  <c r="I338" i="53"/>
  <c r="R530" i="53"/>
  <c r="I510" i="53"/>
  <c r="R512" i="53"/>
  <c r="I530" i="53"/>
  <c r="I512" i="53"/>
  <c r="I358" i="53"/>
  <c r="I372" i="53"/>
  <c r="I390" i="53"/>
  <c r="S62" i="53"/>
  <c r="P75" i="53"/>
  <c r="Q75" i="53" s="1"/>
  <c r="P62" i="53"/>
  <c r="Q62" i="53" s="1"/>
  <c r="T62" i="53" s="1"/>
  <c r="U62" i="53" s="1"/>
  <c r="W62" i="53" s="1"/>
  <c r="I66" i="53"/>
  <c r="S50" i="53"/>
  <c r="I50" i="53"/>
  <c r="I59" i="53"/>
  <c r="S55" i="53"/>
  <c r="P68" i="53"/>
  <c r="Q68" i="53" s="1"/>
  <c r="R50" i="53"/>
  <c r="R79" i="56"/>
  <c r="I54" i="56"/>
  <c r="I79" i="56"/>
  <c r="I82" i="56"/>
  <c r="I53" i="56"/>
  <c r="P65" i="56"/>
  <c r="Q65" i="56"/>
  <c r="S70" i="56"/>
  <c r="I68" i="56"/>
  <c r="I78" i="56"/>
  <c r="I58" i="56"/>
  <c r="I84" i="56"/>
  <c r="I62" i="56"/>
  <c r="I52" i="56"/>
  <c r="I56" i="56"/>
  <c r="I200" i="56"/>
  <c r="I433" i="56"/>
  <c r="I163" i="56"/>
  <c r="S254" i="56"/>
  <c r="P55" i="56"/>
  <c r="Q55" i="56"/>
  <c r="R152" i="56"/>
  <c r="R208" i="56"/>
  <c r="I323" i="56"/>
  <c r="I347" i="56"/>
  <c r="S372" i="56"/>
  <c r="R485" i="56"/>
  <c r="I513" i="56"/>
  <c r="S81" i="56"/>
  <c r="P59" i="56"/>
  <c r="Q59" i="56"/>
  <c r="I206" i="56"/>
  <c r="I285" i="56"/>
  <c r="R549" i="56"/>
  <c r="P63" i="56"/>
  <c r="Q63" i="56"/>
  <c r="T63" i="56"/>
  <c r="U63" i="56"/>
  <c r="W63" i="56"/>
  <c r="I116" i="56"/>
  <c r="S158" i="56"/>
  <c r="I174" i="56"/>
  <c r="R176" i="56"/>
  <c r="R190" i="56"/>
  <c r="S259" i="56"/>
  <c r="I394" i="56"/>
  <c r="S419" i="56"/>
  <c r="I519" i="56"/>
  <c r="R99" i="56"/>
  <c r="R124" i="56"/>
  <c r="R384" i="56"/>
  <c r="I417" i="56"/>
  <c r="R332" i="56"/>
  <c r="R153" i="56"/>
  <c r="I99" i="56"/>
  <c r="P52" i="56"/>
  <c r="Q52" i="56"/>
  <c r="R82" i="56"/>
  <c r="S100" i="56"/>
  <c r="I305" i="56"/>
  <c r="S362" i="56"/>
  <c r="I375" i="56"/>
  <c r="I382" i="56"/>
  <c r="S384" i="56"/>
  <c r="I390" i="56"/>
  <c r="I426" i="56"/>
  <c r="R494" i="56"/>
  <c r="I332" i="56"/>
  <c r="S268" i="56"/>
  <c r="R354" i="56"/>
  <c r="R197" i="56"/>
  <c r="R304" i="56"/>
  <c r="I119" i="56"/>
  <c r="S109" i="56"/>
  <c r="I69" i="56"/>
  <c r="P66" i="56"/>
  <c r="Q66" i="56"/>
  <c r="P72" i="56"/>
  <c r="Q72" i="56"/>
  <c r="I166" i="56"/>
  <c r="R182" i="56"/>
  <c r="S186" i="56"/>
  <c r="R200" i="56"/>
  <c r="R251" i="56"/>
  <c r="I301" i="56"/>
  <c r="I378" i="56"/>
  <c r="R458" i="56"/>
  <c r="I136" i="56"/>
  <c r="R362" i="56"/>
  <c r="R433" i="56"/>
  <c r="I197" i="56"/>
  <c r="I137" i="56"/>
  <c r="R431" i="56"/>
  <c r="R389" i="56"/>
  <c r="I457" i="56"/>
  <c r="R379" i="56"/>
  <c r="R466" i="56"/>
  <c r="I324" i="56"/>
  <c r="R252" i="56"/>
  <c r="I193" i="56"/>
  <c r="R296" i="56"/>
  <c r="R95" i="56"/>
  <c r="I105" i="56"/>
  <c r="I67" i="56"/>
  <c r="R69" i="56"/>
  <c r="S72" i="56"/>
  <c r="S96" i="56"/>
  <c r="I142" i="56"/>
  <c r="S159" i="56"/>
  <c r="R323" i="56"/>
  <c r="S347" i="56"/>
  <c r="I349" i="56"/>
  <c r="R367" i="56"/>
  <c r="R402" i="56"/>
  <c r="R487" i="56"/>
  <c r="R541" i="56"/>
  <c r="R381" i="56"/>
  <c r="R542" i="56"/>
  <c r="I532" i="56"/>
  <c r="R492" i="56"/>
  <c r="I478" i="56"/>
  <c r="R316" i="56"/>
  <c r="R346" i="56"/>
  <c r="I282" i="56"/>
  <c r="R137" i="56"/>
  <c r="I131" i="56"/>
  <c r="I93" i="56"/>
  <c r="I63" i="56"/>
  <c r="P64" i="56"/>
  <c r="Q64" i="56"/>
  <c r="R92" i="56"/>
  <c r="S206" i="56"/>
  <c r="I521" i="56"/>
  <c r="R417" i="56"/>
  <c r="I492" i="56"/>
  <c r="I244" i="56"/>
  <c r="S338" i="56"/>
  <c r="R185" i="56"/>
  <c r="R288" i="56"/>
  <c r="R87" i="56"/>
  <c r="S93" i="56"/>
  <c r="S92" i="56"/>
  <c r="S116" i="56"/>
  <c r="R174" i="56"/>
  <c r="R261" i="56"/>
  <c r="I367" i="56"/>
  <c r="R394" i="56"/>
  <c r="I400" i="56"/>
  <c r="S450" i="56"/>
  <c r="I487" i="56"/>
  <c r="S261" i="56"/>
  <c r="I171" i="56"/>
  <c r="S88" i="56"/>
  <c r="I190" i="56"/>
  <c r="I410" i="56"/>
  <c r="R426" i="56"/>
  <c r="S505" i="56"/>
  <c r="R455" i="56"/>
  <c r="S488" i="56"/>
  <c r="S326" i="56"/>
  <c r="S69" i="56"/>
  <c r="R84" i="56"/>
  <c r="S170" i="56"/>
  <c r="R386" i="56"/>
  <c r="S422" i="56"/>
  <c r="S431" i="56"/>
  <c r="R171" i="56"/>
  <c r="I447" i="56"/>
  <c r="S292" i="56"/>
  <c r="R97" i="56"/>
  <c r="P61" i="56"/>
  <c r="Q61" i="56"/>
  <c r="T61" i="56"/>
  <c r="U61" i="56"/>
  <c r="W61" i="56"/>
  <c r="I66" i="56"/>
  <c r="R407" i="56"/>
  <c r="S506" i="56"/>
  <c r="I236" i="56"/>
  <c r="S344" i="56"/>
  <c r="I256" i="56"/>
  <c r="S117" i="56"/>
  <c r="R144" i="56"/>
  <c r="S191" i="56"/>
  <c r="R243" i="56"/>
  <c r="R481" i="56"/>
  <c r="R517" i="56"/>
  <c r="I198" i="56"/>
  <c r="I392" i="56"/>
  <c r="I481" i="56"/>
  <c r="R76" i="56"/>
  <c r="I86" i="56"/>
  <c r="R106" i="56"/>
  <c r="I130" i="56"/>
  <c r="I168" i="56"/>
  <c r="R222" i="56"/>
  <c r="I232" i="56"/>
  <c r="I269" i="56"/>
  <c r="R271" i="56"/>
  <c r="S275" i="56"/>
  <c r="I277" i="56"/>
  <c r="R374" i="56"/>
  <c r="R495" i="56"/>
  <c r="R509" i="56"/>
  <c r="I273" i="56"/>
  <c r="I368" i="56"/>
  <c r="I473" i="56"/>
  <c r="I535" i="56"/>
  <c r="I161" i="56"/>
  <c r="R429" i="56"/>
  <c r="I383" i="56"/>
  <c r="I470" i="56"/>
  <c r="R308" i="56"/>
  <c r="I223" i="56"/>
  <c r="I191" i="56"/>
  <c r="I346" i="56"/>
  <c r="R258" i="56"/>
  <c r="R211" i="56"/>
  <c r="R179" i="56"/>
  <c r="R147" i="56"/>
  <c r="R350" i="56"/>
  <c r="I310" i="56"/>
  <c r="I59" i="56"/>
  <c r="R98" i="56"/>
  <c r="S102" i="56"/>
  <c r="I104" i="56"/>
  <c r="S124" i="56"/>
  <c r="S192" i="56"/>
  <c r="R214" i="56"/>
  <c r="R218" i="56"/>
  <c r="I224" i="56"/>
  <c r="S244" i="56"/>
  <c r="I291" i="56"/>
  <c r="I450" i="56"/>
  <c r="S529" i="56"/>
  <c r="I429" i="56"/>
  <c r="R459" i="56"/>
  <c r="R427" i="56"/>
  <c r="I374" i="56"/>
  <c r="R522" i="56"/>
  <c r="I308" i="56"/>
  <c r="I221" i="56"/>
  <c r="I189" i="56"/>
  <c r="R298" i="56"/>
  <c r="I258" i="56"/>
  <c r="R177" i="56"/>
  <c r="I350" i="56"/>
  <c r="I229" i="56"/>
  <c r="R83" i="56"/>
  <c r="P56" i="56"/>
  <c r="Q56" i="56"/>
  <c r="P70" i="56"/>
  <c r="Q70" i="56"/>
  <c r="S98" i="56"/>
  <c r="I100" i="56"/>
  <c r="R120" i="56"/>
  <c r="S154" i="56"/>
  <c r="S180" i="56"/>
  <c r="I182" i="56"/>
  <c r="R184" i="56"/>
  <c r="S218" i="56"/>
  <c r="I235" i="56"/>
  <c r="R307" i="56"/>
  <c r="R311" i="56"/>
  <c r="S337" i="56"/>
  <c r="R341" i="56"/>
  <c r="S353" i="56"/>
  <c r="I355" i="56"/>
  <c r="S373" i="56"/>
  <c r="S416" i="56"/>
  <c r="I430" i="56"/>
  <c r="S432" i="56"/>
  <c r="R440" i="56"/>
  <c r="S467" i="56"/>
  <c r="I545" i="56"/>
  <c r="R546" i="56"/>
  <c r="I546" i="56"/>
  <c r="I459" i="56"/>
  <c r="I427" i="56"/>
  <c r="R457" i="56"/>
  <c r="R372" i="56"/>
  <c r="R260" i="56"/>
  <c r="I219" i="56"/>
  <c r="I187" i="56"/>
  <c r="R338" i="56"/>
  <c r="I298" i="56"/>
  <c r="R207" i="56"/>
  <c r="R143" i="56"/>
  <c r="I226" i="56"/>
  <c r="I83" i="56"/>
  <c r="R60" i="56"/>
  <c r="P62" i="56"/>
  <c r="Q62" i="56"/>
  <c r="R68" i="56"/>
  <c r="S120" i="56"/>
  <c r="I152" i="56"/>
  <c r="I216" i="56"/>
  <c r="S223" i="56"/>
  <c r="I227" i="56"/>
  <c r="S247" i="56"/>
  <c r="R259" i="56"/>
  <c r="I339" i="56"/>
  <c r="S345" i="56"/>
  <c r="R349" i="56"/>
  <c r="I359" i="56"/>
  <c r="R408" i="56"/>
  <c r="I414" i="56"/>
  <c r="I418" i="56"/>
  <c r="I422" i="56"/>
  <c r="I434" i="56"/>
  <c r="S440" i="56"/>
  <c r="I465" i="56"/>
  <c r="I505" i="56"/>
  <c r="R519" i="56"/>
  <c r="I527" i="56"/>
  <c r="I134" i="56"/>
  <c r="I260" i="56"/>
  <c r="I185" i="56"/>
  <c r="I153" i="56"/>
  <c r="R250" i="56"/>
  <c r="R205" i="56"/>
  <c r="R173" i="56"/>
  <c r="R141" i="56"/>
  <c r="S62" i="56"/>
  <c r="S521" i="56"/>
  <c r="I228" i="56"/>
  <c r="R149" i="56"/>
  <c r="I215" i="56"/>
  <c r="P51" i="56"/>
  <c r="Q51" i="56"/>
  <c r="T51" i="56"/>
  <c r="U51" i="56"/>
  <c r="W51" i="56"/>
  <c r="P60" i="56"/>
  <c r="Q60" i="56"/>
  <c r="R65" i="56"/>
  <c r="R138" i="56"/>
  <c r="S176" i="56"/>
  <c r="R198" i="56"/>
  <c r="R202" i="56"/>
  <c r="S243" i="56"/>
  <c r="I253" i="56"/>
  <c r="R329" i="56"/>
  <c r="S358" i="56"/>
  <c r="R392" i="56"/>
  <c r="S400" i="56"/>
  <c r="I402" i="56"/>
  <c r="S445" i="56"/>
  <c r="I213" i="56"/>
  <c r="I149" i="56"/>
  <c r="R101" i="56"/>
  <c r="R123" i="56"/>
  <c r="R74" i="56"/>
  <c r="R78" i="56"/>
  <c r="R130" i="56"/>
  <c r="S138" i="56"/>
  <c r="S164" i="56"/>
  <c r="R168" i="56"/>
  <c r="S202" i="56"/>
  <c r="R269" i="56"/>
  <c r="R388" i="56"/>
  <c r="R533" i="56"/>
  <c r="R239" i="56"/>
  <c r="I123" i="56"/>
  <c r="P57" i="56"/>
  <c r="Q57" i="56"/>
  <c r="S134" i="56"/>
  <c r="R273" i="56"/>
  <c r="R277" i="56"/>
  <c r="S321" i="56"/>
  <c r="R325" i="56"/>
  <c r="R368" i="56"/>
  <c r="S441" i="56"/>
  <c r="S473" i="56"/>
  <c r="R493" i="56"/>
  <c r="I292" i="56"/>
  <c r="S236" i="56"/>
  <c r="S101" i="56"/>
  <c r="I76" i="56"/>
  <c r="R104" i="56"/>
  <c r="R160" i="56"/>
  <c r="I222" i="56"/>
  <c r="I271" i="56"/>
  <c r="I275" i="56"/>
  <c r="I497" i="56"/>
  <c r="S509" i="56"/>
  <c r="S160" i="56"/>
  <c r="I413" i="56"/>
  <c r="R443" i="56"/>
  <c r="R411" i="56"/>
  <c r="I358" i="56"/>
  <c r="I528" i="56"/>
  <c r="R506" i="56"/>
  <c r="I205" i="56"/>
  <c r="I173" i="56"/>
  <c r="I141" i="56"/>
  <c r="R193" i="56"/>
  <c r="R161" i="56"/>
  <c r="I304" i="56"/>
  <c r="R326" i="56"/>
  <c r="I286" i="56"/>
  <c r="I95" i="56"/>
  <c r="R117" i="56"/>
  <c r="I97" i="56"/>
  <c r="P54" i="56"/>
  <c r="Q54" i="56"/>
  <c r="S68" i="56"/>
  <c r="T68" i="56"/>
  <c r="U68" i="56"/>
  <c r="W68" i="56"/>
  <c r="I214" i="56"/>
  <c r="R430" i="56"/>
  <c r="I529" i="56"/>
  <c r="R528" i="56"/>
  <c r="S235" i="56"/>
  <c r="I443" i="56"/>
  <c r="I411" i="56"/>
  <c r="I239" i="56"/>
  <c r="I71" i="56"/>
  <c r="T55" i="56"/>
  <c r="U55" i="56"/>
  <c r="W55" i="56"/>
  <c r="S54" i="56"/>
  <c r="I184" i="56"/>
  <c r="S305" i="56"/>
  <c r="I307" i="56"/>
  <c r="S309" i="56"/>
  <c r="I337" i="56"/>
  <c r="I341" i="56"/>
  <c r="I353" i="56"/>
  <c r="I416" i="56"/>
  <c r="I432" i="56"/>
  <c r="R434" i="56"/>
  <c r="I467" i="56"/>
  <c r="I489" i="56"/>
  <c r="S541" i="56"/>
  <c r="I475" i="53"/>
  <c r="R473" i="53"/>
  <c r="R289" i="53"/>
  <c r="R131" i="53"/>
  <c r="S459" i="53"/>
  <c r="R180" i="53"/>
  <c r="I168" i="53"/>
  <c r="R92" i="53"/>
  <c r="R471" i="53"/>
  <c r="I465" i="53"/>
  <c r="I287" i="53"/>
  <c r="I108" i="53"/>
  <c r="S162" i="53"/>
  <c r="R168" i="53"/>
  <c r="S131" i="53"/>
  <c r="I283" i="53"/>
  <c r="S485" i="53"/>
  <c r="I95" i="53"/>
  <c r="R97" i="53"/>
  <c r="S469" i="53"/>
  <c r="R465" i="53"/>
  <c r="S463" i="53"/>
  <c r="I491" i="53"/>
  <c r="I61" i="53"/>
  <c r="S135" i="53"/>
  <c r="S487" i="53"/>
  <c r="R469" i="53"/>
  <c r="S283" i="53"/>
  <c r="R61" i="53"/>
  <c r="S110" i="53"/>
  <c r="I126" i="53"/>
  <c r="S483" i="53"/>
  <c r="I176" i="53"/>
  <c r="S218" i="53"/>
  <c r="S289" i="53"/>
  <c r="S184" i="53"/>
  <c r="I285" i="53"/>
  <c r="S133" i="53"/>
  <c r="I120" i="53"/>
  <c r="R459" i="53"/>
  <c r="I236" i="53"/>
  <c r="S461" i="53"/>
  <c r="I489" i="53"/>
  <c r="I135" i="53"/>
  <c r="R285" i="53"/>
  <c r="R164" i="53"/>
  <c r="I133" i="53"/>
  <c r="S489" i="53"/>
  <c r="S467" i="53"/>
  <c r="R114" i="53"/>
  <c r="R120" i="53"/>
  <c r="I487" i="53"/>
  <c r="I461" i="53"/>
  <c r="I162" i="53"/>
  <c r="S477" i="53"/>
  <c r="I178" i="53"/>
  <c r="I170" i="53"/>
  <c r="I485" i="53"/>
  <c r="R479" i="53"/>
  <c r="R467" i="53"/>
  <c r="R178" i="53"/>
  <c r="S95" i="53"/>
  <c r="I174" i="53"/>
  <c r="I483" i="53"/>
  <c r="S491" i="53"/>
  <c r="I146" i="53"/>
  <c r="I463" i="53"/>
  <c r="S287" i="53"/>
  <c r="R236" i="53"/>
  <c r="I477" i="53"/>
  <c r="S281" i="53"/>
  <c r="S174" i="53"/>
  <c r="R122" i="53"/>
  <c r="R281" i="53"/>
  <c r="I118" i="53"/>
  <c r="R123" i="53"/>
  <c r="I473" i="53"/>
  <c r="R390" i="53"/>
  <c r="R222" i="53"/>
  <c r="S475" i="53"/>
  <c r="R481" i="53"/>
  <c r="S390" i="53"/>
  <c r="R113" i="53"/>
  <c r="R115" i="53"/>
  <c r="I155" i="53"/>
  <c r="I136" i="53"/>
  <c r="S130" i="53"/>
  <c r="I213" i="53"/>
  <c r="S316" i="53"/>
  <c r="R455" i="53"/>
  <c r="S320" i="53"/>
  <c r="R151" i="53"/>
  <c r="S63" i="53"/>
  <c r="I257" i="53"/>
  <c r="S213" i="53"/>
  <c r="S345" i="53"/>
  <c r="I370" i="53"/>
  <c r="I362" i="53"/>
  <c r="R59" i="53"/>
  <c r="R453" i="53"/>
  <c r="I535" i="53"/>
  <c r="I543" i="53"/>
  <c r="R90" i="53"/>
  <c r="S107" i="53"/>
  <c r="R128" i="53"/>
  <c r="S232" i="53"/>
  <c r="S291" i="53"/>
  <c r="R316" i="53"/>
  <c r="R362" i="53"/>
  <c r="I387" i="53"/>
  <c r="R535" i="53"/>
  <c r="R326" i="53"/>
  <c r="I453" i="53"/>
  <c r="S221" i="53"/>
  <c r="R318" i="53"/>
  <c r="S157" i="53"/>
  <c r="S159" i="53"/>
  <c r="S59" i="53"/>
  <c r="I416" i="53"/>
  <c r="R257" i="53"/>
  <c r="S299" i="53"/>
  <c r="R136" i="53"/>
  <c r="S155" i="53"/>
  <c r="R219" i="53"/>
  <c r="R238" i="53"/>
  <c r="I278" i="53"/>
  <c r="R299" i="53"/>
  <c r="I324" i="53"/>
  <c r="I349" i="53"/>
  <c r="S368" i="53"/>
  <c r="R543" i="53"/>
  <c r="S301" i="53"/>
  <c r="I151" i="53"/>
  <c r="I368" i="53"/>
  <c r="R506" i="53"/>
  <c r="I537" i="53"/>
  <c r="S537" i="53"/>
  <c r="I504" i="53"/>
  <c r="I345" i="53"/>
  <c r="I272" i="53"/>
  <c r="I364" i="53"/>
  <c r="I506" i="53"/>
  <c r="S545" i="53"/>
  <c r="R278" i="53"/>
  <c r="I117" i="53"/>
  <c r="R502" i="53"/>
  <c r="I374" i="53"/>
  <c r="S272" i="53"/>
  <c r="I107" i="53"/>
  <c r="R293" i="53"/>
  <c r="I219" i="53"/>
  <c r="I502" i="53"/>
  <c r="R508" i="53"/>
  <c r="S90" i="53"/>
  <c r="R84" i="53"/>
  <c r="I153" i="53"/>
  <c r="I293" i="53"/>
  <c r="R295" i="53"/>
  <c r="I508" i="53"/>
  <c r="S295" i="53"/>
  <c r="S539" i="53"/>
  <c r="I539" i="53"/>
  <c r="I291" i="53"/>
  <c r="R117" i="53"/>
  <c r="R324" i="53"/>
  <c r="I238" i="53"/>
  <c r="I159" i="53"/>
  <c r="R416" i="53"/>
  <c r="I186" i="53"/>
  <c r="I326" i="53"/>
  <c r="R504" i="53"/>
  <c r="I84" i="53"/>
  <c r="I130" i="53"/>
  <c r="I98" i="53"/>
  <c r="I545" i="53"/>
  <c r="I53" i="53"/>
  <c r="S128" i="53"/>
  <c r="S349" i="53"/>
  <c r="R232" i="53"/>
  <c r="S370" i="53"/>
  <c r="I457" i="53"/>
  <c r="I320" i="53"/>
  <c r="I115" i="53"/>
  <c r="R87" i="53"/>
  <c r="R457" i="53"/>
  <c r="S54" i="53"/>
  <c r="S53" i="53"/>
  <c r="S75" i="53"/>
  <c r="R60" i="53"/>
  <c r="S66" i="53"/>
  <c r="I56" i="53"/>
  <c r="I74" i="53"/>
  <c r="I75" i="53"/>
  <c r="S71" i="53"/>
  <c r="I52" i="53"/>
  <c r="S56" i="53"/>
  <c r="T72" i="53"/>
  <c r="U72" i="53" s="1"/>
  <c r="W72" i="53" s="1"/>
  <c r="I634" i="35"/>
  <c r="R634" i="35"/>
  <c r="I578" i="35"/>
  <c r="I562" i="35"/>
  <c r="I546" i="35"/>
  <c r="I522" i="35"/>
  <c r="R522" i="35"/>
  <c r="I601" i="35"/>
  <c r="I683" i="35"/>
  <c r="I675" i="35"/>
  <c r="I78" i="35"/>
  <c r="K78" i="35" s="1"/>
  <c r="I640" i="35"/>
  <c r="I626" i="35"/>
  <c r="S610" i="35"/>
  <c r="I594" i="35"/>
  <c r="I586" i="35"/>
  <c r="I570" i="35"/>
  <c r="I554" i="35"/>
  <c r="R554" i="35"/>
  <c r="I538" i="35"/>
  <c r="P538" i="35"/>
  <c r="I530" i="35"/>
  <c r="S530" i="35"/>
  <c r="I514" i="35"/>
  <c r="I506" i="35"/>
  <c r="I490" i="35"/>
  <c r="I460" i="35"/>
  <c r="R452" i="35"/>
  <c r="I444" i="35"/>
  <c r="I436" i="35"/>
  <c r="I428" i="35"/>
  <c r="I412" i="35"/>
  <c r="S412" i="35"/>
  <c r="I404" i="35"/>
  <c r="I396" i="35"/>
  <c r="R396" i="35"/>
  <c r="I388" i="35"/>
  <c r="P380" i="35"/>
  <c r="I372" i="35"/>
  <c r="I356" i="35"/>
  <c r="R356" i="35"/>
  <c r="S348" i="35"/>
  <c r="I340" i="35"/>
  <c r="P340" i="35"/>
  <c r="I324" i="35"/>
  <c r="I316" i="35"/>
  <c r="I308" i="35"/>
  <c r="I292" i="35"/>
  <c r="I284" i="35"/>
  <c r="S276" i="35"/>
  <c r="I268" i="35"/>
  <c r="I260" i="35"/>
  <c r="P252" i="35"/>
  <c r="P244" i="35"/>
  <c r="I236" i="35"/>
  <c r="S236" i="35"/>
  <c r="I220" i="35"/>
  <c r="R204" i="35"/>
  <c r="I164" i="35"/>
  <c r="K164" i="35" s="1"/>
  <c r="I156" i="35"/>
  <c r="P156" i="35" s="1"/>
  <c r="I266" i="46"/>
  <c r="S266" i="46"/>
  <c r="I495" i="46"/>
  <c r="I526" i="46"/>
  <c r="I556" i="46"/>
  <c r="I561" i="46"/>
  <c r="I567" i="46"/>
  <c r="I662" i="46"/>
  <c r="I707" i="46"/>
  <c r="I727" i="46"/>
  <c r="I745" i="46"/>
  <c r="I754" i="46"/>
  <c r="I806" i="46"/>
  <c r="I810" i="46"/>
  <c r="I815" i="46"/>
  <c r="I235" i="46"/>
  <c r="R409" i="46"/>
  <c r="I579" i="46"/>
  <c r="I777" i="46"/>
  <c r="I261" i="46"/>
  <c r="I527" i="46"/>
  <c r="S527" i="46"/>
  <c r="K240" i="46"/>
  <c r="I350" i="46"/>
  <c r="I444" i="46"/>
  <c r="K444" i="46"/>
  <c r="I485" i="46"/>
  <c r="I706" i="46"/>
  <c r="I721" i="46"/>
  <c r="I201" i="46"/>
  <c r="I229" i="46"/>
  <c r="I241" i="46"/>
  <c r="I345" i="46"/>
  <c r="I369" i="46"/>
  <c r="I374" i="46"/>
  <c r="I416" i="46"/>
  <c r="I433" i="46"/>
  <c r="I498" i="46"/>
  <c r="I540" i="46"/>
  <c r="K540" i="46"/>
  <c r="I546" i="46"/>
  <c r="S557" i="46"/>
  <c r="I613" i="46"/>
  <c r="I618" i="46"/>
  <c r="R618" i="46"/>
  <c r="I650" i="46"/>
  <c r="I665" i="46"/>
  <c r="I715" i="46"/>
  <c r="I780" i="46"/>
  <c r="I809" i="46"/>
  <c r="I839" i="46"/>
  <c r="I854" i="46"/>
  <c r="I381" i="46"/>
  <c r="P381" i="46"/>
  <c r="I457" i="46"/>
  <c r="S457" i="46"/>
  <c r="I462" i="46"/>
  <c r="I563" i="46"/>
  <c r="I575" i="46"/>
  <c r="K575" i="46"/>
  <c r="I603" i="46"/>
  <c r="I864" i="46"/>
  <c r="P189" i="46"/>
  <c r="I312" i="46"/>
  <c r="I323" i="46"/>
  <c r="I352" i="46"/>
  <c r="I364" i="46"/>
  <c r="I412" i="46"/>
  <c r="I463" i="46"/>
  <c r="I492" i="46"/>
  <c r="R510" i="46"/>
  <c r="I517" i="46"/>
  <c r="P517" i="46"/>
  <c r="I541" i="46"/>
  <c r="R541" i="46"/>
  <c r="I553" i="46"/>
  <c r="I570" i="46"/>
  <c r="R570" i="46"/>
  <c r="I576" i="46"/>
  <c r="I604" i="46"/>
  <c r="P604" i="46"/>
  <c r="I619" i="46"/>
  <c r="J619" i="46"/>
  <c r="I639" i="46"/>
  <c r="I644" i="46"/>
  <c r="I664" i="46"/>
  <c r="I752" i="46"/>
  <c r="I817" i="46"/>
  <c r="I827" i="46"/>
  <c r="I599" i="46"/>
  <c r="I649" i="46"/>
  <c r="I673" i="46"/>
  <c r="I678" i="46"/>
  <c r="I683" i="46"/>
  <c r="I689" i="46"/>
  <c r="I838" i="46"/>
  <c r="K207" i="46"/>
  <c r="I270" i="46"/>
  <c r="I346" i="46"/>
  <c r="R360" i="46"/>
  <c r="I399" i="46"/>
  <c r="I476" i="46"/>
  <c r="I524" i="46"/>
  <c r="S524" i="46"/>
  <c r="I530" i="46"/>
  <c r="I659" i="46"/>
  <c r="I738" i="46"/>
  <c r="I751" i="46"/>
  <c r="I765" i="46"/>
  <c r="I822" i="46"/>
  <c r="I848" i="46"/>
  <c r="P377" i="46"/>
  <c r="I842" i="46"/>
  <c r="I852" i="46"/>
  <c r="I436" i="46"/>
  <c r="I494" i="46"/>
  <c r="I501" i="46"/>
  <c r="I215" i="46"/>
  <c r="I220" i="46"/>
  <c r="I282" i="46"/>
  <c r="S282" i="46"/>
  <c r="I384" i="46"/>
  <c r="J384" i="46"/>
  <c r="I430" i="46"/>
  <c r="P437" i="46"/>
  <c r="I442" i="46"/>
  <c r="I447" i="46"/>
  <c r="I466" i="46"/>
  <c r="I468" i="46"/>
  <c r="P468" i="46"/>
  <c r="I489" i="46"/>
  <c r="P489" i="46"/>
  <c r="I532" i="46"/>
  <c r="I543" i="46"/>
  <c r="I560" i="46"/>
  <c r="I566" i="46"/>
  <c r="I584" i="46"/>
  <c r="I636" i="46"/>
  <c r="K636" i="46"/>
  <c r="I652" i="46"/>
  <c r="I667" i="46"/>
  <c r="I672" i="46"/>
  <c r="I698" i="46"/>
  <c r="I713" i="46"/>
  <c r="I732" i="46"/>
  <c r="I750" i="46"/>
  <c r="I778" i="46"/>
  <c r="I782" i="46"/>
  <c r="I797" i="46"/>
  <c r="I836" i="46"/>
  <c r="I856" i="46"/>
  <c r="S186" i="47"/>
  <c r="P193" i="47"/>
  <c r="I194" i="47"/>
  <c r="I118" i="47"/>
  <c r="I166" i="47"/>
  <c r="S166" i="47" s="1"/>
  <c r="R201" i="47"/>
  <c r="I416" i="47"/>
  <c r="P416" i="47"/>
  <c r="I454" i="47"/>
  <c r="P454" i="47"/>
  <c r="I460" i="47"/>
  <c r="I467" i="47"/>
  <c r="I490" i="47"/>
  <c r="S490" i="47"/>
  <c r="I500" i="47"/>
  <c r="P500" i="47"/>
  <c r="I575" i="47"/>
  <c r="P575" i="47"/>
  <c r="I593" i="47"/>
  <c r="I600" i="47"/>
  <c r="R603" i="47"/>
  <c r="I629" i="47"/>
  <c r="P629" i="47"/>
  <c r="I636" i="47"/>
  <c r="J636" i="47"/>
  <c r="I647" i="47"/>
  <c r="I651" i="47"/>
  <c r="I661" i="47"/>
  <c r="I676" i="47"/>
  <c r="I724" i="47"/>
  <c r="I729" i="47"/>
  <c r="I777" i="47"/>
  <c r="I424" i="47"/>
  <c r="S424" i="47"/>
  <c r="I455" i="47"/>
  <c r="S455" i="47"/>
  <c r="I468" i="47"/>
  <c r="I491" i="47"/>
  <c r="I501" i="47"/>
  <c r="I535" i="47"/>
  <c r="I630" i="47"/>
  <c r="I680" i="47"/>
  <c r="I742" i="47"/>
  <c r="I542" i="47"/>
  <c r="I565" i="47"/>
  <c r="I641" i="47"/>
  <c r="I646" i="47"/>
  <c r="I660" i="47"/>
  <c r="I709" i="47"/>
  <c r="I728" i="47"/>
  <c r="I757" i="47"/>
  <c r="I425" i="47"/>
  <c r="J425" i="47"/>
  <c r="I430" i="47"/>
  <c r="S430" i="47"/>
  <c r="I437" i="47"/>
  <c r="I479" i="47"/>
  <c r="I529" i="47"/>
  <c r="K529" i="47"/>
  <c r="I588" i="47"/>
  <c r="S588" i="47"/>
  <c r="I624" i="47"/>
  <c r="R624" i="47"/>
  <c r="I431" i="47"/>
  <c r="I457" i="47"/>
  <c r="J457" i="47"/>
  <c r="I473" i="47"/>
  <c r="J473" i="47"/>
  <c r="I486" i="47"/>
  <c r="S486" i="47"/>
  <c r="I548" i="47"/>
  <c r="I571" i="47"/>
  <c r="S571" i="47"/>
  <c r="I589" i="47"/>
  <c r="I595" i="47"/>
  <c r="I606" i="47"/>
  <c r="I625" i="47"/>
  <c r="I674" i="47"/>
  <c r="I679" i="47"/>
  <c r="I698" i="47"/>
  <c r="I708" i="47"/>
  <c r="I736" i="47"/>
  <c r="I756" i="47"/>
  <c r="I770" i="47"/>
  <c r="J444" i="47"/>
  <c r="I450" i="47"/>
  <c r="I503" i="47"/>
  <c r="S503" i="47"/>
  <c r="I515" i="47"/>
  <c r="I572" i="47"/>
  <c r="I632" i="47"/>
  <c r="I640" i="47"/>
  <c r="I649" i="47"/>
  <c r="I654" i="47"/>
  <c r="I703" i="47"/>
  <c r="I775" i="47"/>
  <c r="I481" i="47"/>
  <c r="R561" i="47"/>
  <c r="I613" i="47"/>
  <c r="R613" i="47"/>
  <c r="I658" i="47"/>
  <c r="I668" i="47"/>
  <c r="I769" i="47"/>
  <c r="I452" i="47"/>
  <c r="K452" i="47"/>
  <c r="I464" i="47"/>
  <c r="I505" i="47"/>
  <c r="R505" i="47"/>
  <c r="I532" i="47"/>
  <c r="S633" i="47"/>
  <c r="I648" i="47"/>
  <c r="I702" i="47"/>
  <c r="I711" i="47"/>
  <c r="I730" i="47"/>
  <c r="I476" i="47"/>
  <c r="I499" i="47"/>
  <c r="P499" i="47"/>
  <c r="I551" i="47"/>
  <c r="I621" i="47"/>
  <c r="I634" i="47"/>
  <c r="I657" i="47"/>
  <c r="I672" i="47"/>
  <c r="I725" i="47"/>
  <c r="I759" i="47"/>
  <c r="I768" i="47"/>
  <c r="I512" i="47"/>
  <c r="R512" i="47"/>
  <c r="I533" i="47"/>
  <c r="I545" i="47"/>
  <c r="R545" i="47"/>
  <c r="I558" i="47"/>
  <c r="P558" i="47"/>
  <c r="I581" i="47"/>
  <c r="P581" i="47"/>
  <c r="I622" i="47"/>
  <c r="R622" i="47"/>
  <c r="I628" i="47"/>
  <c r="I662" i="47"/>
  <c r="I686" i="47"/>
  <c r="I715" i="47"/>
  <c r="I196" i="47"/>
  <c r="I244" i="47"/>
  <c r="I280" i="47"/>
  <c r="P280" i="47"/>
  <c r="I291" i="47"/>
  <c r="R291" i="47"/>
  <c r="I329" i="47"/>
  <c r="I369" i="47"/>
  <c r="I80" i="47"/>
  <c r="K80" i="47" s="1"/>
  <c r="O80" i="47" s="1"/>
  <c r="I197" i="47"/>
  <c r="R262" i="47"/>
  <c r="K304" i="47"/>
  <c r="I317" i="47"/>
  <c r="R317" i="47"/>
  <c r="I358" i="47"/>
  <c r="I159" i="47"/>
  <c r="S159" i="47" s="1"/>
  <c r="I346" i="47"/>
  <c r="J246" i="47"/>
  <c r="I389" i="47"/>
  <c r="I331" i="47"/>
  <c r="J331" i="47"/>
  <c r="P336" i="47"/>
  <c r="I383" i="47"/>
  <c r="I192" i="47"/>
  <c r="P207" i="47"/>
  <c r="I76" i="47"/>
  <c r="S76" i="47" s="1"/>
  <c r="I307" i="47"/>
  <c r="I319" i="47"/>
  <c r="P326" i="47"/>
  <c r="I361" i="47"/>
  <c r="I408" i="47"/>
  <c r="P408" i="47"/>
  <c r="I242" i="47"/>
  <c r="I320" i="47"/>
  <c r="P320" i="47"/>
  <c r="I354" i="47"/>
  <c r="I237" i="47"/>
  <c r="I243" i="47"/>
  <c r="I283" i="47"/>
  <c r="J283" i="47"/>
  <c r="I309" i="47"/>
  <c r="I374" i="47"/>
  <c r="J374" i="47"/>
  <c r="I226" i="47"/>
  <c r="I248" i="47"/>
  <c r="K248" i="47"/>
  <c r="I255" i="47"/>
  <c r="I285" i="47"/>
  <c r="I333" i="47"/>
  <c r="S624" i="47"/>
  <c r="P453" i="47"/>
  <c r="J556" i="47"/>
  <c r="O556" i="47"/>
  <c r="N556" i="47"/>
  <c r="L556" i="47" s="1"/>
  <c r="R620" i="47"/>
  <c r="J252" i="47"/>
  <c r="O252" i="47"/>
  <c r="N252" i="47"/>
  <c r="L252" i="47" s="1"/>
  <c r="J272" i="47"/>
  <c r="R338" i="47"/>
  <c r="J401" i="47"/>
  <c r="J432" i="47"/>
  <c r="O432" i="47"/>
  <c r="N432" i="47"/>
  <c r="L432" i="47" s="1"/>
  <c r="J443" i="47"/>
  <c r="R485" i="47"/>
  <c r="S506" i="47"/>
  <c r="R506" i="47"/>
  <c r="J578" i="47"/>
  <c r="K615" i="47"/>
  <c r="O615" i="47"/>
  <c r="N615" i="47"/>
  <c r="L615" i="47" s="1"/>
  <c r="R621" i="47"/>
  <c r="S621" i="47"/>
  <c r="P621" i="47"/>
  <c r="J186" i="47"/>
  <c r="J190" i="47"/>
  <c r="O190" i="47"/>
  <c r="N190" i="47"/>
  <c r="L190" i="47" s="1"/>
  <c r="J216" i="47"/>
  <c r="O216" i="47"/>
  <c r="N216" i="47"/>
  <c r="L216" i="47" s="1"/>
  <c r="P252" i="47"/>
  <c r="P262" i="47"/>
  <c r="P272" i="47"/>
  <c r="R339" i="47"/>
  <c r="S339" i="47"/>
  <c r="K339" i="47"/>
  <c r="K443" i="47"/>
  <c r="J482" i="47"/>
  <c r="O482" i="47"/>
  <c r="N482" i="47"/>
  <c r="L482" i="47" s="1"/>
  <c r="S485" i="47"/>
  <c r="K578" i="47"/>
  <c r="R583" i="47"/>
  <c r="K583" i="47"/>
  <c r="O583" i="47"/>
  <c r="N583" i="47"/>
  <c r="L583" i="47" s="1"/>
  <c r="P615" i="47"/>
  <c r="Q615" i="47"/>
  <c r="T615" i="47"/>
  <c r="U615" i="47"/>
  <c r="J414" i="47"/>
  <c r="R414" i="47"/>
  <c r="S462" i="47"/>
  <c r="K321" i="47"/>
  <c r="J321" i="47"/>
  <c r="O321" i="47"/>
  <c r="N321" i="47"/>
  <c r="L321" i="47" s="1"/>
  <c r="J342" i="47"/>
  <c r="R373" i="47"/>
  <c r="P276" i="47"/>
  <c r="Q276" i="47"/>
  <c r="T276" i="47"/>
  <c r="U276" i="47"/>
  <c r="P529" i="47"/>
  <c r="R529" i="47"/>
  <c r="R365" i="47"/>
  <c r="S365" i="47"/>
  <c r="P365" i="47"/>
  <c r="K365" i="47"/>
  <c r="P443" i="47"/>
  <c r="K482" i="47"/>
  <c r="J506" i="47"/>
  <c r="P186" i="47"/>
  <c r="P191" i="47"/>
  <c r="R191" i="47"/>
  <c r="S191" i="47"/>
  <c r="R211" i="47"/>
  <c r="P211" i="47"/>
  <c r="S252" i="47"/>
  <c r="J258" i="47"/>
  <c r="K300" i="47"/>
  <c r="R334" i="47"/>
  <c r="S443" i="47"/>
  <c r="R578" i="47"/>
  <c r="P261" i="47"/>
  <c r="R453" i="47"/>
  <c r="S276" i="47"/>
  <c r="S453" i="47"/>
  <c r="S505" i="47"/>
  <c r="R186" i="47"/>
  <c r="J206" i="47"/>
  <c r="P248" i="47"/>
  <c r="K258" i="47"/>
  <c r="P300" i="47"/>
  <c r="J397" i="47"/>
  <c r="P482" i="47"/>
  <c r="S578" i="47"/>
  <c r="P627" i="47"/>
  <c r="R576" i="47"/>
  <c r="K576" i="47"/>
  <c r="S576" i="47"/>
  <c r="S345" i="47"/>
  <c r="R345" i="47"/>
  <c r="K629" i="47"/>
  <c r="P373" i="47"/>
  <c r="K276" i="47"/>
  <c r="O276" i="47"/>
  <c r="N276" i="47"/>
  <c r="L276" i="47" s="1"/>
  <c r="P293" i="47"/>
  <c r="S293" i="47"/>
  <c r="K625" i="47"/>
  <c r="S625" i="47"/>
  <c r="R625" i="47"/>
  <c r="S373" i="47"/>
  <c r="R276" i="47"/>
  <c r="P540" i="47"/>
  <c r="K186" i="47"/>
  <c r="O300" i="47"/>
  <c r="N300" i="47"/>
  <c r="L300" i="47" s="1"/>
  <c r="K206" i="47"/>
  <c r="R248" i="47"/>
  <c r="R300" i="47"/>
  <c r="P307" i="47"/>
  <c r="Q307" i="47"/>
  <c r="T307" i="47"/>
  <c r="U307" i="47"/>
  <c r="K307" i="47"/>
  <c r="J307" i="47"/>
  <c r="O307" i="47"/>
  <c r="N307" i="47"/>
  <c r="L307" i="47"/>
  <c r="J381" i="47"/>
  <c r="O381" i="47"/>
  <c r="N381" i="47"/>
  <c r="L381" i="47" s="1"/>
  <c r="K397" i="47"/>
  <c r="J418" i="47"/>
  <c r="O418" i="47"/>
  <c r="N418" i="47"/>
  <c r="L418" i="47" s="1"/>
  <c r="K472" i="47"/>
  <c r="S472" i="47"/>
  <c r="S478" i="47"/>
  <c r="R478" i="47"/>
  <c r="R482" i="47"/>
  <c r="J547" i="47"/>
  <c r="P633" i="47"/>
  <c r="J240" i="47"/>
  <c r="K240" i="47"/>
  <c r="S297" i="47"/>
  <c r="R297" i="47"/>
  <c r="P297" i="47"/>
  <c r="K342" i="47"/>
  <c r="S342" i="47"/>
  <c r="R514" i="47"/>
  <c r="K514" i="47"/>
  <c r="O514" i="47"/>
  <c r="N514" i="47"/>
  <c r="L514" i="47" s="1"/>
  <c r="P514" i="47"/>
  <c r="S514" i="47"/>
  <c r="P342" i="47"/>
  <c r="J514" i="47"/>
  <c r="K540" i="47"/>
  <c r="O540" i="47"/>
  <c r="N540" i="47"/>
  <c r="L540" i="47" s="1"/>
  <c r="R252" i="47"/>
  <c r="S530" i="47"/>
  <c r="R530" i="47"/>
  <c r="S248" i="47"/>
  <c r="S300" i="47"/>
  <c r="O344" i="47"/>
  <c r="N344" i="47"/>
  <c r="L344" i="47" s="1"/>
  <c r="J349" i="47"/>
  <c r="R381" i="47"/>
  <c r="J392" i="47"/>
  <c r="O392" i="47"/>
  <c r="N392" i="47"/>
  <c r="L392" i="47" s="1"/>
  <c r="J413" i="47"/>
  <c r="K418" i="47"/>
  <c r="R424" i="47"/>
  <c r="O457" i="47"/>
  <c r="N457" i="47"/>
  <c r="L457" i="47" s="1"/>
  <c r="Q497" i="47"/>
  <c r="T497" i="47"/>
  <c r="U497" i="47"/>
  <c r="K547" i="47"/>
  <c r="R633" i="47"/>
  <c r="J548" i="47"/>
  <c r="S548" i="47"/>
  <c r="K548" i="47"/>
  <c r="R548" i="47"/>
  <c r="P548" i="47"/>
  <c r="S326" i="47"/>
  <c r="R608" i="47"/>
  <c r="S608" i="47"/>
  <c r="P608" i="47"/>
  <c r="K608" i="47"/>
  <c r="O608" i="47"/>
  <c r="J230" i="47"/>
  <c r="R230" i="47"/>
  <c r="K230" i="47"/>
  <c r="O230" i="47"/>
  <c r="N230" i="47"/>
  <c r="L230" i="47" s="1"/>
  <c r="P459" i="47"/>
  <c r="P206" i="47"/>
  <c r="P418" i="47"/>
  <c r="Q418" i="47"/>
  <c r="T418" i="47"/>
  <c r="U418" i="47"/>
  <c r="O472" i="47"/>
  <c r="N472" i="47"/>
  <c r="L472" i="47" s="1"/>
  <c r="O570" i="47"/>
  <c r="N570" i="47"/>
  <c r="L570" i="47" s="1"/>
  <c r="K311" i="47"/>
  <c r="J355" i="47"/>
  <c r="J528" i="47"/>
  <c r="P588" i="47"/>
  <c r="P613" i="47"/>
  <c r="R374" i="47"/>
  <c r="P486" i="47"/>
  <c r="K528" i="47"/>
  <c r="S561" i="47"/>
  <c r="R588" i="47"/>
  <c r="J205" i="47"/>
  <c r="K263" i="47"/>
  <c r="O263" i="47"/>
  <c r="N263" i="47"/>
  <c r="L263" i="47" s="1"/>
  <c r="P283" i="47"/>
  <c r="J327" i="47"/>
  <c r="O327" i="47"/>
  <c r="N327" i="47"/>
  <c r="L327" i="47"/>
  <c r="K335" i="47"/>
  <c r="R350" i="47"/>
  <c r="S374" i="47"/>
  <c r="J399" i="47"/>
  <c r="J408" i="47"/>
  <c r="K411" i="47"/>
  <c r="J465" i="47"/>
  <c r="O465" i="47"/>
  <c r="N465" i="47"/>
  <c r="L465" i="47" s="1"/>
  <c r="J483" i="47"/>
  <c r="S496" i="47"/>
  <c r="J512" i="47"/>
  <c r="O512" i="47"/>
  <c r="N512" i="47"/>
  <c r="L512" i="47" s="1"/>
  <c r="K541" i="47"/>
  <c r="J553" i="47"/>
  <c r="O553" i="47"/>
  <c r="Q553" i="47"/>
  <c r="T553" i="47"/>
  <c r="U553" i="47"/>
  <c r="S603" i="47"/>
  <c r="K355" i="47"/>
  <c r="J411" i="47"/>
  <c r="O411" i="47"/>
  <c r="N411" i="47"/>
  <c r="L411" i="47" s="1"/>
  <c r="K205" i="47"/>
  <c r="J207" i="47"/>
  <c r="O207" i="47"/>
  <c r="N207" i="47"/>
  <c r="L207" i="47" s="1"/>
  <c r="P327" i="47"/>
  <c r="S350" i="47"/>
  <c r="P355" i="47"/>
  <c r="R395" i="47"/>
  <c r="J404" i="47"/>
  <c r="O404" i="47"/>
  <c r="N404" i="47"/>
  <c r="L404" i="47" s="1"/>
  <c r="K408" i="47"/>
  <c r="P411" i="47"/>
  <c r="Q411" i="47"/>
  <c r="T411" i="47"/>
  <c r="U411" i="47"/>
  <c r="R483" i="47"/>
  <c r="J499" i="47"/>
  <c r="O499" i="47"/>
  <c r="N499" i="47"/>
  <c r="L499" i="47" s="1"/>
  <c r="K503" i="47"/>
  <c r="K512" i="47"/>
  <c r="P528" i="47"/>
  <c r="K531" i="47"/>
  <c r="K553" i="47"/>
  <c r="R496" i="47"/>
  <c r="P205" i="47"/>
  <c r="K207" i="47"/>
  <c r="R327" i="47"/>
  <c r="R355" i="47"/>
  <c r="S411" i="47"/>
  <c r="K499" i="47"/>
  <c r="R503" i="47"/>
  <c r="R528" i="47"/>
  <c r="R531" i="47"/>
  <c r="R553" i="47"/>
  <c r="K614" i="47"/>
  <c r="P496" i="47"/>
  <c r="O202" i="47"/>
  <c r="N202" i="47"/>
  <c r="L202" i="47" s="1"/>
  <c r="S327" i="47"/>
  <c r="R408" i="47"/>
  <c r="S531" i="47"/>
  <c r="S553" i="47"/>
  <c r="O558" i="47"/>
  <c r="N558" i="47"/>
  <c r="L558" i="47" s="1"/>
  <c r="R221" i="47"/>
  <c r="Q247" i="47"/>
  <c r="T247" i="47"/>
  <c r="U247" i="47"/>
  <c r="P323" i="47"/>
  <c r="K375" i="47"/>
  <c r="O375" i="47"/>
  <c r="S404" i="47"/>
  <c r="S408" i="47"/>
  <c r="K558" i="47"/>
  <c r="K587" i="46"/>
  <c r="R397" i="46"/>
  <c r="S397" i="46"/>
  <c r="K397" i="46"/>
  <c r="P397" i="46"/>
  <c r="K577" i="46"/>
  <c r="J577" i="46"/>
  <c r="K248" i="46"/>
  <c r="S248" i="46"/>
  <c r="R248" i="46"/>
  <c r="P248" i="46"/>
  <c r="Q248" i="46"/>
  <c r="T248" i="46"/>
  <c r="U248" i="46"/>
  <c r="K374" i="46"/>
  <c r="P374" i="46"/>
  <c r="S374" i="46"/>
  <c r="R374" i="46"/>
  <c r="S265" i="46"/>
  <c r="R265" i="46"/>
  <c r="J187" i="46"/>
  <c r="S187" i="46"/>
  <c r="R187" i="46"/>
  <c r="P187" i="46"/>
  <c r="K187" i="46"/>
  <c r="S343" i="46"/>
  <c r="J343" i="46"/>
  <c r="P343" i="46"/>
  <c r="K343" i="46"/>
  <c r="R343" i="46"/>
  <c r="Q414" i="46"/>
  <c r="T414" i="46"/>
  <c r="U414" i="46"/>
  <c r="O257" i="46"/>
  <c r="N257" i="46"/>
  <c r="L257" i="46" s="1"/>
  <c r="J397" i="46"/>
  <c r="O397" i="46"/>
  <c r="N397" i="46"/>
  <c r="L397" i="46" s="1"/>
  <c r="P393" i="46"/>
  <c r="K393" i="46"/>
  <c r="J312" i="46"/>
  <c r="P312" i="46"/>
  <c r="R312" i="46"/>
  <c r="K312" i="46"/>
  <c r="S312" i="46"/>
  <c r="J393" i="46"/>
  <c r="S561" i="46"/>
  <c r="K561" i="46"/>
  <c r="R561" i="46"/>
  <c r="P561" i="46"/>
  <c r="J561" i="46"/>
  <c r="S546" i="46"/>
  <c r="R546" i="46"/>
  <c r="O384" i="46"/>
  <c r="N384" i="46"/>
  <c r="L384" i="46" s="1"/>
  <c r="O475" i="46"/>
  <c r="N475" i="46"/>
  <c r="L475" i="46" s="1"/>
  <c r="R465" i="46"/>
  <c r="P465" i="46"/>
  <c r="S465" i="46"/>
  <c r="S295" i="46"/>
  <c r="R295" i="46"/>
  <c r="P295" i="46"/>
  <c r="K295" i="46"/>
  <c r="O295" i="46"/>
  <c r="R421" i="46"/>
  <c r="S340" i="46"/>
  <c r="K340" i="46"/>
  <c r="P340" i="46"/>
  <c r="R340" i="46"/>
  <c r="J340" i="46"/>
  <c r="O340" i="46"/>
  <c r="N340" i="46"/>
  <c r="L340" i="46" s="1"/>
  <c r="R450" i="46"/>
  <c r="P265" i="46"/>
  <c r="R329" i="46"/>
  <c r="P329" i="46"/>
  <c r="S329" i="46"/>
  <c r="O205" i="46"/>
  <c r="N205" i="46"/>
  <c r="L205" i="46" s="1"/>
  <c r="J246" i="46"/>
  <c r="O246" i="46"/>
  <c r="N246" i="46"/>
  <c r="L246" i="46" s="1"/>
  <c r="J257" i="46"/>
  <c r="Q556" i="46"/>
  <c r="P598" i="46"/>
  <c r="R627" i="46"/>
  <c r="K227" i="46"/>
  <c r="J242" i="46"/>
  <c r="O242" i="46"/>
  <c r="N242" i="46"/>
  <c r="L242" i="46" s="1"/>
  <c r="P300" i="46"/>
  <c r="S335" i="46"/>
  <c r="R300" i="46"/>
  <c r="S612" i="46"/>
  <c r="P223" i="46"/>
  <c r="R234" i="46"/>
  <c r="R246" i="46"/>
  <c r="P443" i="46"/>
  <c r="S616" i="46"/>
  <c r="R223" i="46"/>
  <c r="P242" i="46"/>
  <c r="R296" i="46"/>
  <c r="R589" i="46"/>
  <c r="S296" i="46"/>
  <c r="P409" i="46"/>
  <c r="K238" i="46"/>
  <c r="O238" i="46"/>
  <c r="J273" i="46"/>
  <c r="O273" i="46"/>
  <c r="N273" i="46"/>
  <c r="L273" i="46" s="1"/>
  <c r="S332" i="46"/>
  <c r="J221" i="46"/>
  <c r="O221" i="46"/>
  <c r="N221" i="46"/>
  <c r="L221" i="46" s="1"/>
  <c r="R238" i="46"/>
  <c r="K264" i="46"/>
  <c r="O264" i="46"/>
  <c r="N264" i="46"/>
  <c r="L264" i="46" s="1"/>
  <c r="S297" i="46"/>
  <c r="R297" i="46"/>
  <c r="J382" i="46"/>
  <c r="O382" i="46"/>
  <c r="N382" i="46"/>
  <c r="L382" i="46" s="1"/>
  <c r="K391" i="46"/>
  <c r="S391" i="46"/>
  <c r="P391" i="46"/>
  <c r="K420" i="46"/>
  <c r="P448" i="46"/>
  <c r="S448" i="46"/>
  <c r="K479" i="46"/>
  <c r="S479" i="46"/>
  <c r="K482" i="46"/>
  <c r="R528" i="46"/>
  <c r="K534" i="46"/>
  <c r="O534" i="46"/>
  <c r="N534" i="46"/>
  <c r="L534" i="46" s="1"/>
  <c r="K246" i="46"/>
  <c r="J500" i="46"/>
  <c r="O427" i="46"/>
  <c r="K451" i="46"/>
  <c r="J467" i="46"/>
  <c r="R598" i="46"/>
  <c r="R451" i="46"/>
  <c r="R460" i="46"/>
  <c r="P385" i="46"/>
  <c r="P589" i="46"/>
  <c r="S542" i="46"/>
  <c r="S189" i="46"/>
  <c r="R242" i="46"/>
  <c r="J377" i="46"/>
  <c r="R385" i="46"/>
  <c r="J496" i="46"/>
  <c r="P574" i="46"/>
  <c r="S589" i="46"/>
  <c r="R186" i="46"/>
  <c r="S186" i="46"/>
  <c r="P186" i="46"/>
  <c r="Q186" i="46"/>
  <c r="T186" i="46"/>
  <c r="U186" i="46"/>
  <c r="S268" i="46"/>
  <c r="S385" i="46"/>
  <c r="J420" i="46"/>
  <c r="K186" i="46"/>
  <c r="O186" i="46"/>
  <c r="N186" i="46"/>
  <c r="L186" i="46" s="1"/>
  <c r="J206" i="46"/>
  <c r="R224" i="46"/>
  <c r="P264" i="46"/>
  <c r="O311" i="46"/>
  <c r="P328" i="46"/>
  <c r="J373" i="46"/>
  <c r="O373" i="46"/>
  <c r="R420" i="46"/>
  <c r="R482" i="46"/>
  <c r="K487" i="46"/>
  <c r="J520" i="46"/>
  <c r="S528" i="46"/>
  <c r="R534" i="46"/>
  <c r="K539" i="46"/>
  <c r="R539" i="46"/>
  <c r="J636" i="46"/>
  <c r="O636" i="46"/>
  <c r="N636" i="46"/>
  <c r="L636" i="46" s="1"/>
  <c r="K475" i="46"/>
  <c r="R475" i="46"/>
  <c r="P213" i="46"/>
  <c r="K213" i="46"/>
  <c r="S213" i="46"/>
  <c r="R213" i="46"/>
  <c r="J335" i="46"/>
  <c r="P208" i="46"/>
  <c r="J443" i="46"/>
  <c r="O443" i="46"/>
  <c r="N443" i="46"/>
  <c r="L443" i="46" s="1"/>
  <c r="S627" i="46"/>
  <c r="P246" i="46"/>
  <c r="S254" i="46"/>
  <c r="K254" i="46"/>
  <c r="R313" i="46"/>
  <c r="P313" i="46"/>
  <c r="S313" i="46"/>
  <c r="K385" i="46"/>
  <c r="O385" i="46"/>
  <c r="N385" i="46"/>
  <c r="L385" i="46"/>
  <c r="K628" i="46"/>
  <c r="P628" i="46"/>
  <c r="J628" i="46"/>
  <c r="O628" i="46"/>
  <c r="N628" i="46"/>
  <c r="L628" i="46" s="1"/>
  <c r="P296" i="46"/>
  <c r="R490" i="46"/>
  <c r="J444" i="46"/>
  <c r="O444" i="46"/>
  <c r="N444" i="46"/>
  <c r="L444" i="46" s="1"/>
  <c r="R444" i="46"/>
  <c r="S444" i="46"/>
  <c r="S490" i="46"/>
  <c r="P528" i="46"/>
  <c r="R150" i="46"/>
  <c r="K206" i="46"/>
  <c r="P236" i="46"/>
  <c r="K236" i="46"/>
  <c r="R264" i="46"/>
  <c r="P297" i="46"/>
  <c r="Q297" i="46"/>
  <c r="T297" i="46"/>
  <c r="U297" i="46"/>
  <c r="R328" i="46"/>
  <c r="K373" i="46"/>
  <c r="S420" i="46"/>
  <c r="P444" i="46"/>
  <c r="Q444" i="46"/>
  <c r="T444" i="46"/>
  <c r="U444" i="46"/>
  <c r="J479" i="46"/>
  <c r="S482" i="46"/>
  <c r="P487" i="46"/>
  <c r="R498" i="46"/>
  <c r="K498" i="46"/>
  <c r="K520" i="46"/>
  <c r="O539" i="46"/>
  <c r="N539" i="46"/>
  <c r="L539" i="46" s="1"/>
  <c r="O565" i="46"/>
  <c r="N565" i="46"/>
  <c r="L565" i="46" s="1"/>
  <c r="K353" i="46"/>
  <c r="Q445" i="46"/>
  <c r="T445" i="46"/>
  <c r="U445" i="46"/>
  <c r="J213" i="46"/>
  <c r="O213" i="46"/>
  <c r="N213" i="46"/>
  <c r="L213" i="46" s="1"/>
  <c r="P353" i="46"/>
  <c r="P281" i="46"/>
  <c r="K296" i="46"/>
  <c r="O296" i="46"/>
  <c r="R348" i="46"/>
  <c r="S348" i="46"/>
  <c r="J616" i="46"/>
  <c r="R227" i="46"/>
  <c r="K242" i="46"/>
  <c r="R281" i="46"/>
  <c r="P205" i="46"/>
  <c r="Q205" i="46"/>
  <c r="T205" i="46"/>
  <c r="U205" i="46"/>
  <c r="R205" i="46"/>
  <c r="S205" i="46"/>
  <c r="K205" i="46"/>
  <c r="S227" i="46"/>
  <c r="J344" i="46"/>
  <c r="O344" i="46"/>
  <c r="N344" i="46"/>
  <c r="L344" i="46" s="1"/>
  <c r="P344" i="46"/>
  <c r="R344" i="46"/>
  <c r="S344" i="46"/>
  <c r="S451" i="46"/>
  <c r="P238" i="46"/>
  <c r="S238" i="46"/>
  <c r="P332" i="46"/>
  <c r="K528" i="46"/>
  <c r="O528" i="46"/>
  <c r="N528" i="46"/>
  <c r="L528" i="46" s="1"/>
  <c r="K328" i="46"/>
  <c r="O328" i="46"/>
  <c r="N328" i="46"/>
  <c r="L328" i="46" s="1"/>
  <c r="S628" i="46"/>
  <c r="Q473" i="46"/>
  <c r="T473" i="46"/>
  <c r="U473" i="46"/>
  <c r="P570" i="46"/>
  <c r="S264" i="46"/>
  <c r="S328" i="46"/>
  <c r="K363" i="46"/>
  <c r="P479" i="46"/>
  <c r="S487" i="46"/>
  <c r="S556" i="46"/>
  <c r="R556" i="46"/>
  <c r="K503" i="46"/>
  <c r="K565" i="46"/>
  <c r="S578" i="46"/>
  <c r="J588" i="46"/>
  <c r="O588" i="46"/>
  <c r="N588" i="46"/>
  <c r="L588" i="46" s="1"/>
  <c r="K597" i="46"/>
  <c r="J222" i="46"/>
  <c r="K247" i="46"/>
  <c r="O247" i="46"/>
  <c r="J263" i="46"/>
  <c r="O263" i="46"/>
  <c r="N263" i="46"/>
  <c r="L263" i="46" s="1"/>
  <c r="J275" i="46"/>
  <c r="O275" i="46"/>
  <c r="N275" i="46"/>
  <c r="L275" i="46" s="1"/>
  <c r="K279" i="46"/>
  <c r="J287" i="46"/>
  <c r="O287" i="46"/>
  <c r="N287" i="46"/>
  <c r="L287" i="46" s="1"/>
  <c r="K311" i="46"/>
  <c r="K327" i="46"/>
  <c r="K334" i="46"/>
  <c r="P395" i="46"/>
  <c r="S401" i="46"/>
  <c r="J473" i="46"/>
  <c r="O473" i="46"/>
  <c r="N473" i="46"/>
  <c r="L473" i="46" s="1"/>
  <c r="R503" i="46"/>
  <c r="J508" i="46"/>
  <c r="P518" i="46"/>
  <c r="P527" i="46"/>
  <c r="J554" i="46"/>
  <c r="O554" i="46"/>
  <c r="N554" i="46"/>
  <c r="L554" i="46" s="1"/>
  <c r="P575" i="46"/>
  <c r="P588" i="46"/>
  <c r="Q588" i="46"/>
  <c r="R601" i="46"/>
  <c r="J638" i="46"/>
  <c r="O638" i="46"/>
  <c r="N638" i="46"/>
  <c r="L638" i="46" s="1"/>
  <c r="J503" i="46"/>
  <c r="O503" i="46"/>
  <c r="J327" i="46"/>
  <c r="O327" i="46"/>
  <c r="K384" i="46"/>
  <c r="K190" i="46"/>
  <c r="K222" i="46"/>
  <c r="K263" i="46"/>
  <c r="P279" i="46"/>
  <c r="K287" i="46"/>
  <c r="O308" i="46"/>
  <c r="Q308" i="46"/>
  <c r="T308" i="46"/>
  <c r="U308" i="46"/>
  <c r="P327" i="46"/>
  <c r="R334" i="46"/>
  <c r="P384" i="46"/>
  <c r="K489" i="46"/>
  <c r="S503" i="46"/>
  <c r="K508" i="46"/>
  <c r="R527" i="46"/>
  <c r="J540" i="46"/>
  <c r="K554" i="46"/>
  <c r="R575" i="46"/>
  <c r="R588" i="46"/>
  <c r="S601" i="46"/>
  <c r="K638" i="46"/>
  <c r="J279" i="46"/>
  <c r="J601" i="46"/>
  <c r="O601" i="46"/>
  <c r="N601" i="46"/>
  <c r="L601" i="46" s="1"/>
  <c r="O324" i="46"/>
  <c r="N324" i="46"/>
  <c r="L324" i="46" s="1"/>
  <c r="S334" i="46"/>
  <c r="R384" i="46"/>
  <c r="Q398" i="46"/>
  <c r="T398" i="46"/>
  <c r="U398" i="46"/>
  <c r="S575" i="46"/>
  <c r="S588" i="46"/>
  <c r="P638" i="46"/>
  <c r="Q638" i="46"/>
  <c r="T638" i="46"/>
  <c r="U638" i="46"/>
  <c r="K372" i="46"/>
  <c r="S372" i="46"/>
  <c r="R372" i="46"/>
  <c r="P372" i="46"/>
  <c r="J372" i="46"/>
  <c r="O372" i="46"/>
  <c r="N372" i="46"/>
  <c r="L372" i="46" s="1"/>
  <c r="Q203" i="46"/>
  <c r="T203" i="46"/>
  <c r="U203" i="46"/>
  <c r="S220" i="46"/>
  <c r="R220" i="46"/>
  <c r="P220" i="46"/>
  <c r="K220" i="46"/>
  <c r="J220" i="46"/>
  <c r="O220" i="46"/>
  <c r="N220" i="46"/>
  <c r="L220" i="46" s="1"/>
  <c r="S357" i="46"/>
  <c r="R357" i="46"/>
  <c r="P357" i="46"/>
  <c r="J357" i="46"/>
  <c r="K357" i="46"/>
  <c r="R243" i="46"/>
  <c r="K243" i="46"/>
  <c r="S243" i="46"/>
  <c r="P243" i="46"/>
  <c r="J243" i="46"/>
  <c r="O243" i="46"/>
  <c r="N243" i="46"/>
  <c r="L243" i="46" s="1"/>
  <c r="P212" i="46"/>
  <c r="R212" i="46"/>
  <c r="S212" i="46"/>
  <c r="J212" i="46"/>
  <c r="K212" i="46"/>
  <c r="Q264" i="46"/>
  <c r="S130" i="46"/>
  <c r="S336" i="46"/>
  <c r="R336" i="46"/>
  <c r="P336" i="46"/>
  <c r="K336" i="46"/>
  <c r="J336" i="46"/>
  <c r="O336" i="46"/>
  <c r="N336" i="46"/>
  <c r="L336" i="46" s="1"/>
  <c r="R99" i="46"/>
  <c r="J110" i="46"/>
  <c r="O110" i="46" s="1"/>
  <c r="K225" i="46"/>
  <c r="J225" i="46"/>
  <c r="O225" i="46"/>
  <c r="N225" i="46"/>
  <c r="L225" i="46" s="1"/>
  <c r="S225" i="46"/>
  <c r="R225" i="46"/>
  <c r="P225" i="46"/>
  <c r="S231" i="46"/>
  <c r="R231" i="46"/>
  <c r="K231" i="46"/>
  <c r="J231" i="46"/>
  <c r="P231" i="46"/>
  <c r="S185" i="46"/>
  <c r="R185" i="46"/>
  <c r="P185" i="46"/>
  <c r="K185" i="46"/>
  <c r="J185" i="46"/>
  <c r="O185" i="46"/>
  <c r="N185" i="46"/>
  <c r="L185" i="46" s="1"/>
  <c r="N369" i="46"/>
  <c r="L369" i="46" s="1"/>
  <c r="Q369" i="46"/>
  <c r="T369" i="46"/>
  <c r="U369" i="46"/>
  <c r="S125" i="46"/>
  <c r="P202" i="46"/>
  <c r="S202" i="46"/>
  <c r="R202" i="46"/>
  <c r="J202" i="46"/>
  <c r="K202" i="46"/>
  <c r="P436" i="46"/>
  <c r="S436" i="46"/>
  <c r="R436" i="46"/>
  <c r="K436" i="46"/>
  <c r="J436" i="46"/>
  <c r="O436" i="46"/>
  <c r="N436" i="46"/>
  <c r="L436" i="46" s="1"/>
  <c r="K462" i="46"/>
  <c r="S462" i="46"/>
  <c r="R462" i="46"/>
  <c r="P462" i="46"/>
  <c r="J462" i="46"/>
  <c r="S200" i="46"/>
  <c r="R200" i="46"/>
  <c r="K200" i="46"/>
  <c r="J200" i="46"/>
  <c r="O200" i="46"/>
  <c r="N200" i="46"/>
  <c r="L200" i="46" s="1"/>
  <c r="P200" i="46"/>
  <c r="Q200" i="46"/>
  <c r="T200" i="46"/>
  <c r="U200" i="46"/>
  <c r="P302" i="46"/>
  <c r="S302" i="46"/>
  <c r="R302" i="46"/>
  <c r="J302" i="46"/>
  <c r="K302" i="46"/>
  <c r="S339" i="46"/>
  <c r="R339" i="46"/>
  <c r="P339" i="46"/>
  <c r="K339" i="46"/>
  <c r="J339" i="46"/>
  <c r="O339" i="46"/>
  <c r="N339" i="46"/>
  <c r="L339" i="46" s="1"/>
  <c r="P410" i="46"/>
  <c r="S410" i="46"/>
  <c r="R410" i="46"/>
  <c r="K410" i="46"/>
  <c r="J410" i="46"/>
  <c r="O410" i="46"/>
  <c r="N410" i="46"/>
  <c r="L410" i="46" s="1"/>
  <c r="K188" i="46"/>
  <c r="J188" i="46"/>
  <c r="S188" i="46"/>
  <c r="R188" i="46"/>
  <c r="P188" i="46"/>
  <c r="R235" i="46"/>
  <c r="P235" i="46"/>
  <c r="K235" i="46"/>
  <c r="J235" i="46"/>
  <c r="S235" i="46"/>
  <c r="R229" i="46"/>
  <c r="P229" i="46"/>
  <c r="S229" i="46"/>
  <c r="J229" i="46"/>
  <c r="K229" i="46"/>
  <c r="P197" i="46"/>
  <c r="S197" i="46"/>
  <c r="R197" i="46"/>
  <c r="J197" i="46"/>
  <c r="K197" i="46"/>
  <c r="S245" i="46"/>
  <c r="R245" i="46"/>
  <c r="P245" i="46"/>
  <c r="K245" i="46"/>
  <c r="J245" i="46"/>
  <c r="O245" i="46"/>
  <c r="N245" i="46"/>
  <c r="L245" i="46" s="1"/>
  <c r="K226" i="46"/>
  <c r="R226" i="46"/>
  <c r="P226" i="46"/>
  <c r="J226" i="46"/>
  <c r="O226" i="46"/>
  <c r="N226" i="46"/>
  <c r="L226" i="46" s="1"/>
  <c r="J386" i="46"/>
  <c r="S386" i="46"/>
  <c r="R386" i="46"/>
  <c r="P386" i="46"/>
  <c r="S232" i="46"/>
  <c r="R232" i="46"/>
  <c r="P232" i="46"/>
  <c r="K232" i="46"/>
  <c r="J232" i="46"/>
  <c r="O232" i="46"/>
  <c r="N232" i="46"/>
  <c r="L232" i="46" s="1"/>
  <c r="S226" i="46"/>
  <c r="S304" i="46"/>
  <c r="R304" i="46"/>
  <c r="P304" i="46"/>
  <c r="K304" i="46"/>
  <c r="J304" i="46"/>
  <c r="O304" i="46"/>
  <c r="N304" i="46"/>
  <c r="L304" i="46" s="1"/>
  <c r="S184" i="46"/>
  <c r="R184" i="46"/>
  <c r="P184" i="46"/>
  <c r="K184" i="46"/>
  <c r="J184" i="46"/>
  <c r="O184" i="46"/>
  <c r="N184" i="46"/>
  <c r="L184" i="46" s="1"/>
  <c r="K195" i="46"/>
  <c r="O195" i="46"/>
  <c r="N195" i="46"/>
  <c r="L195" i="46" s="1"/>
  <c r="R219" i="46"/>
  <c r="K331" i="46"/>
  <c r="J331" i="46"/>
  <c r="O331" i="46"/>
  <c r="N331" i="46"/>
  <c r="L331" i="46" s="1"/>
  <c r="S331" i="46"/>
  <c r="R331" i="46"/>
  <c r="J399" i="46"/>
  <c r="K399" i="46"/>
  <c r="R399" i="46"/>
  <c r="S399" i="46"/>
  <c r="P399" i="46"/>
  <c r="P195" i="46"/>
  <c r="S219" i="46"/>
  <c r="S233" i="46"/>
  <c r="R233" i="46"/>
  <c r="K299" i="46"/>
  <c r="J299" i="46"/>
  <c r="O299" i="46"/>
  <c r="N299" i="46"/>
  <c r="L299" i="46" s="1"/>
  <c r="S299" i="46"/>
  <c r="P331" i="46"/>
  <c r="P596" i="46"/>
  <c r="J596" i="46"/>
  <c r="S596" i="46"/>
  <c r="R596" i="46"/>
  <c r="K596" i="46"/>
  <c r="R195" i="46"/>
  <c r="P193" i="46"/>
  <c r="S215" i="46"/>
  <c r="R215" i="46"/>
  <c r="P215" i="46"/>
  <c r="J215" i="46"/>
  <c r="P240" i="46"/>
  <c r="K250" i="46"/>
  <c r="J250" i="46"/>
  <c r="O250" i="46"/>
  <c r="N250" i="46"/>
  <c r="L250" i="46" s="1"/>
  <c r="S250" i="46"/>
  <c r="R250" i="46"/>
  <c r="P299" i="46"/>
  <c r="P350" i="46"/>
  <c r="J350" i="46"/>
  <c r="O350" i="46"/>
  <c r="N350" i="46"/>
  <c r="L350" i="46" s="1"/>
  <c r="S440" i="46"/>
  <c r="J440" i="46"/>
  <c r="P440" i="46"/>
  <c r="R440" i="46"/>
  <c r="S241" i="46"/>
  <c r="R241" i="46"/>
  <c r="P241" i="46"/>
  <c r="K241" i="46"/>
  <c r="J241" i="46"/>
  <c r="O241" i="46"/>
  <c r="N241" i="46"/>
  <c r="L241" i="46" s="1"/>
  <c r="S276" i="46"/>
  <c r="P276" i="46"/>
  <c r="J276" i="46"/>
  <c r="S288" i="46"/>
  <c r="R288" i="46"/>
  <c r="P288" i="46"/>
  <c r="K288" i="46"/>
  <c r="J288" i="46"/>
  <c r="O288" i="46"/>
  <c r="N288" i="46"/>
  <c r="L288" i="46" s="1"/>
  <c r="K341" i="46"/>
  <c r="J341" i="46"/>
  <c r="O341" i="46"/>
  <c r="N341" i="46"/>
  <c r="L341" i="46" s="1"/>
  <c r="S341" i="46"/>
  <c r="K350" i="46"/>
  <c r="P392" i="46"/>
  <c r="K392" i="46"/>
  <c r="J392" i="46"/>
  <c r="O392" i="46"/>
  <c r="N392" i="46"/>
  <c r="L392" i="46" s="1"/>
  <c r="S392" i="46"/>
  <c r="R392" i="46"/>
  <c r="K440" i="46"/>
  <c r="P239" i="46"/>
  <c r="R239" i="46"/>
  <c r="K239" i="46"/>
  <c r="S239" i="46"/>
  <c r="J239" i="46"/>
  <c r="O239" i="46"/>
  <c r="N239" i="46"/>
  <c r="L239" i="46" s="1"/>
  <c r="R260" i="46"/>
  <c r="P301" i="46"/>
  <c r="K301" i="46"/>
  <c r="O301" i="46"/>
  <c r="N301" i="46"/>
  <c r="L301" i="46" s="1"/>
  <c r="S301" i="46"/>
  <c r="R301" i="46"/>
  <c r="S310" i="46"/>
  <c r="R310" i="46"/>
  <c r="P310" i="46"/>
  <c r="J310" i="46"/>
  <c r="K310" i="46"/>
  <c r="S337" i="46"/>
  <c r="R337" i="46"/>
  <c r="P337" i="46"/>
  <c r="J337" i="46"/>
  <c r="K337" i="46"/>
  <c r="P514" i="46"/>
  <c r="J514" i="46"/>
  <c r="S514" i="46"/>
  <c r="R514" i="46"/>
  <c r="K514" i="46"/>
  <c r="S195" i="46"/>
  <c r="J375" i="46"/>
  <c r="O375" i="46"/>
  <c r="N375" i="46"/>
  <c r="L375" i="46" s="1"/>
  <c r="S375" i="46"/>
  <c r="R375" i="46"/>
  <c r="P375" i="46"/>
  <c r="K375" i="46"/>
  <c r="K388" i="46"/>
  <c r="P388" i="46"/>
  <c r="J388" i="46"/>
  <c r="R388" i="46"/>
  <c r="K400" i="46"/>
  <c r="S400" i="46"/>
  <c r="R400" i="46"/>
  <c r="P400" i="46"/>
  <c r="J400" i="46"/>
  <c r="J189" i="46"/>
  <c r="S201" i="46"/>
  <c r="P201" i="46"/>
  <c r="K201" i="46"/>
  <c r="J201" i="46"/>
  <c r="O201" i="46"/>
  <c r="N201" i="46"/>
  <c r="L201" i="46" s="1"/>
  <c r="K210" i="46"/>
  <c r="P210" i="46"/>
  <c r="J210" i="46"/>
  <c r="K215" i="46"/>
  <c r="P253" i="46"/>
  <c r="K253" i="46"/>
  <c r="S253" i="46"/>
  <c r="R253" i="46"/>
  <c r="K276" i="46"/>
  <c r="R299" i="46"/>
  <c r="P341" i="46"/>
  <c r="R350" i="46"/>
  <c r="R362" i="46"/>
  <c r="J362" i="46"/>
  <c r="S362" i="46"/>
  <c r="S388" i="46"/>
  <c r="S485" i="46"/>
  <c r="R485" i="46"/>
  <c r="K485" i="46"/>
  <c r="J485" i="46"/>
  <c r="O485" i="46"/>
  <c r="N485" i="46"/>
  <c r="L485" i="46" s="1"/>
  <c r="P485" i="46"/>
  <c r="K251" i="46"/>
  <c r="S251" i="46"/>
  <c r="R251" i="46"/>
  <c r="P251" i="46"/>
  <c r="J251" i="46"/>
  <c r="P286" i="46"/>
  <c r="S286" i="46"/>
  <c r="K286" i="46"/>
  <c r="R286" i="46"/>
  <c r="J286" i="46"/>
  <c r="O286" i="46"/>
  <c r="N286" i="46"/>
  <c r="L286" i="46" s="1"/>
  <c r="S290" i="46"/>
  <c r="R290" i="46"/>
  <c r="K290" i="46"/>
  <c r="J290" i="46"/>
  <c r="O290" i="46"/>
  <c r="N290" i="46"/>
  <c r="L290" i="46" s="1"/>
  <c r="S211" i="46"/>
  <c r="R211" i="46"/>
  <c r="P211" i="46"/>
  <c r="J211" i="46"/>
  <c r="K211" i="46"/>
  <c r="R412" i="46"/>
  <c r="S412" i="46"/>
  <c r="P412" i="46"/>
  <c r="K412" i="46"/>
  <c r="J412" i="46"/>
  <c r="O412" i="46"/>
  <c r="N412" i="46"/>
  <c r="L412" i="46" s="1"/>
  <c r="K449" i="46"/>
  <c r="S449" i="46"/>
  <c r="R449" i="46"/>
  <c r="P449" i="46"/>
  <c r="J449" i="46"/>
  <c r="S272" i="46"/>
  <c r="R272" i="46"/>
  <c r="P272" i="46"/>
  <c r="K272" i="46"/>
  <c r="J272" i="46"/>
  <c r="O272" i="46"/>
  <c r="N272" i="46"/>
  <c r="L272" i="46" s="1"/>
  <c r="K386" i="46"/>
  <c r="K193" i="46"/>
  <c r="J193" i="46"/>
  <c r="O193" i="46"/>
  <c r="N193" i="46"/>
  <c r="L193" i="46" s="1"/>
  <c r="S193" i="46"/>
  <c r="J233" i="46"/>
  <c r="O233" i="46"/>
  <c r="N233" i="46"/>
  <c r="L233" i="46" s="1"/>
  <c r="K368" i="46"/>
  <c r="R368" i="46"/>
  <c r="P368" i="46"/>
  <c r="S368" i="46"/>
  <c r="J368" i="46"/>
  <c r="O368" i="46"/>
  <c r="N368" i="46"/>
  <c r="L368" i="46" s="1"/>
  <c r="R484" i="46"/>
  <c r="K484" i="46"/>
  <c r="J484" i="46"/>
  <c r="O484" i="46"/>
  <c r="N484" i="46"/>
  <c r="L484" i="46" s="1"/>
  <c r="S484" i="46"/>
  <c r="P484" i="46"/>
  <c r="P270" i="46"/>
  <c r="R270" i="46"/>
  <c r="S270" i="46"/>
  <c r="K270" i="46"/>
  <c r="J270" i="46"/>
  <c r="O270" i="46"/>
  <c r="N270" i="46"/>
  <c r="L270" i="46" s="1"/>
  <c r="K189" i="46"/>
  <c r="S191" i="46"/>
  <c r="P191" i="46"/>
  <c r="K191" i="46"/>
  <c r="R191" i="46"/>
  <c r="J191" i="46"/>
  <c r="O191" i="46"/>
  <c r="N191" i="46"/>
  <c r="L191" i="46" s="1"/>
  <c r="K208" i="46"/>
  <c r="J208" i="46"/>
  <c r="R208" i="46"/>
  <c r="P233" i="46"/>
  <c r="R276" i="46"/>
  <c r="S289" i="46"/>
  <c r="R289" i="46"/>
  <c r="P289" i="46"/>
  <c r="K289" i="46"/>
  <c r="J289" i="46"/>
  <c r="K309" i="46"/>
  <c r="J309" i="46"/>
  <c r="O309" i="46"/>
  <c r="N309" i="46"/>
  <c r="L309" i="46" s="1"/>
  <c r="N327" i="46"/>
  <c r="L327" i="46" s="1"/>
  <c r="R341" i="46"/>
  <c r="S350" i="46"/>
  <c r="K600" i="46"/>
  <c r="J600" i="46"/>
  <c r="O600" i="46"/>
  <c r="N600" i="46"/>
  <c r="L600" i="46" s="1"/>
  <c r="R600" i="46"/>
  <c r="P600" i="46"/>
  <c r="S600" i="46"/>
  <c r="S199" i="46"/>
  <c r="R199" i="46"/>
  <c r="J199" i="46"/>
  <c r="P199" i="46"/>
  <c r="K199" i="46"/>
  <c r="S260" i="46"/>
  <c r="P260" i="46"/>
  <c r="J260" i="46"/>
  <c r="O260" i="46"/>
  <c r="N260" i="46"/>
  <c r="L260" i="46" s="1"/>
  <c r="R214" i="46"/>
  <c r="P214" i="46"/>
  <c r="K214" i="46"/>
  <c r="J214" i="46"/>
  <c r="O214" i="46"/>
  <c r="N214" i="46"/>
  <c r="L214" i="46" s="1"/>
  <c r="S214" i="46"/>
  <c r="K261" i="46"/>
  <c r="J261" i="46"/>
  <c r="O261" i="46"/>
  <c r="N261" i="46"/>
  <c r="L261" i="46" s="1"/>
  <c r="R261" i="46"/>
  <c r="P261" i="46"/>
  <c r="P269" i="46"/>
  <c r="K269" i="46"/>
  <c r="S269" i="46"/>
  <c r="R269" i="46"/>
  <c r="K416" i="46"/>
  <c r="J416" i="46"/>
  <c r="O416" i="46"/>
  <c r="N416" i="46"/>
  <c r="L416" i="46" s="1"/>
  <c r="S416" i="46"/>
  <c r="R416" i="46"/>
  <c r="P416" i="46"/>
  <c r="Q416" i="46"/>
  <c r="T416" i="46"/>
  <c r="U416" i="46"/>
  <c r="S261" i="46"/>
  <c r="S291" i="46"/>
  <c r="R291" i="46"/>
  <c r="P291" i="46"/>
  <c r="K291" i="46"/>
  <c r="J291" i="46"/>
  <c r="S323" i="46"/>
  <c r="R323" i="46"/>
  <c r="P323" i="46"/>
  <c r="K323" i="46"/>
  <c r="J323" i="46"/>
  <c r="O323" i="46"/>
  <c r="N323" i="46"/>
  <c r="L323" i="46" s="1"/>
  <c r="S413" i="46"/>
  <c r="P413" i="46"/>
  <c r="J413" i="46"/>
  <c r="S305" i="46"/>
  <c r="R305" i="46"/>
  <c r="P305" i="46"/>
  <c r="K413" i="46"/>
  <c r="S424" i="46"/>
  <c r="J424" i="46"/>
  <c r="R424" i="46"/>
  <c r="P424" i="46"/>
  <c r="K424" i="46"/>
  <c r="K591" i="46"/>
  <c r="S591" i="46"/>
  <c r="R591" i="46"/>
  <c r="P591" i="46"/>
  <c r="J591" i="46"/>
  <c r="J113" i="46"/>
  <c r="J183" i="46"/>
  <c r="K218" i="46"/>
  <c r="J218" i="46"/>
  <c r="O218" i="46"/>
  <c r="N218" i="46"/>
  <c r="L218" i="46" s="1"/>
  <c r="P218" i="46"/>
  <c r="S218" i="46"/>
  <c r="R218" i="46"/>
  <c r="P250" i="46"/>
  <c r="J253" i="46"/>
  <c r="O253" i="46"/>
  <c r="N253" i="46"/>
  <c r="L253" i="46" s="1"/>
  <c r="K282" i="46"/>
  <c r="J282" i="46"/>
  <c r="O282" i="46"/>
  <c r="N282" i="46"/>
  <c r="L282" i="46" s="1"/>
  <c r="R282" i="46"/>
  <c r="P282" i="46"/>
  <c r="S307" i="46"/>
  <c r="R307" i="46"/>
  <c r="P307" i="46"/>
  <c r="P309" i="46"/>
  <c r="S321" i="46"/>
  <c r="R321" i="46"/>
  <c r="P321" i="46"/>
  <c r="P333" i="46"/>
  <c r="K333" i="46"/>
  <c r="S333" i="46"/>
  <c r="R333" i="46"/>
  <c r="K362" i="46"/>
  <c r="K511" i="46"/>
  <c r="P511" i="46"/>
  <c r="J511" i="46"/>
  <c r="S511" i="46"/>
  <c r="R511" i="46"/>
  <c r="S216" i="46"/>
  <c r="R216" i="46"/>
  <c r="P216" i="46"/>
  <c r="K216" i="46"/>
  <c r="O216" i="46"/>
  <c r="N216" i="46"/>
  <c r="L216" i="46" s="1"/>
  <c r="K283" i="46"/>
  <c r="J283" i="46"/>
  <c r="O283" i="46"/>
  <c r="N283" i="46"/>
  <c r="L283" i="46" s="1"/>
  <c r="S283" i="46"/>
  <c r="R283" i="46"/>
  <c r="P283" i="46"/>
  <c r="R240" i="46"/>
  <c r="S240" i="46"/>
  <c r="J240" i="46"/>
  <c r="O240" i="46"/>
  <c r="N240" i="46"/>
  <c r="L240" i="46" s="1"/>
  <c r="K266" i="46"/>
  <c r="J266" i="46"/>
  <c r="O266" i="46"/>
  <c r="N266" i="46"/>
  <c r="L266" i="46" s="1"/>
  <c r="R266" i="46"/>
  <c r="P266" i="46"/>
  <c r="Q266" i="46"/>
  <c r="T266" i="46"/>
  <c r="U266" i="46"/>
  <c r="J269" i="46"/>
  <c r="O269" i="46"/>
  <c r="N269" i="46"/>
  <c r="L269" i="46" s="1"/>
  <c r="K233" i="46"/>
  <c r="J305" i="46"/>
  <c r="O305" i="46"/>
  <c r="N305" i="46"/>
  <c r="L305" i="46" s="1"/>
  <c r="R201" i="46"/>
  <c r="R210" i="46"/>
  <c r="S257" i="46"/>
  <c r="R257" i="46"/>
  <c r="P257" i="46"/>
  <c r="Q257" i="46"/>
  <c r="T257" i="46"/>
  <c r="U257" i="46"/>
  <c r="K277" i="46"/>
  <c r="J277" i="46"/>
  <c r="O277" i="46"/>
  <c r="N277" i="46"/>
  <c r="L277" i="46"/>
  <c r="S277" i="46"/>
  <c r="R277" i="46"/>
  <c r="P277" i="46"/>
  <c r="J321" i="46"/>
  <c r="S351" i="46"/>
  <c r="R351" i="46"/>
  <c r="P351" i="46"/>
  <c r="K351" i="46"/>
  <c r="J351" i="46"/>
  <c r="J365" i="46"/>
  <c r="S365" i="46"/>
  <c r="R365" i="46"/>
  <c r="P365" i="46"/>
  <c r="K365" i="46"/>
  <c r="S522" i="46"/>
  <c r="P522" i="46"/>
  <c r="J522" i="46"/>
  <c r="K522" i="46"/>
  <c r="R522" i="46"/>
  <c r="P563" i="46"/>
  <c r="K563" i="46"/>
  <c r="S563" i="46"/>
  <c r="R563" i="46"/>
  <c r="J563" i="46"/>
  <c r="O563" i="46"/>
  <c r="N563" i="46"/>
  <c r="L563" i="46" s="1"/>
  <c r="S568" i="46"/>
  <c r="P568" i="46"/>
  <c r="R568" i="46"/>
  <c r="K568" i="46"/>
  <c r="J568" i="46"/>
  <c r="O568" i="46"/>
  <c r="N568" i="46"/>
  <c r="L568" i="46" s="1"/>
  <c r="P360" i="46"/>
  <c r="K360" i="46"/>
  <c r="J360" i="46"/>
  <c r="S360" i="46"/>
  <c r="P219" i="46"/>
  <c r="J219" i="46"/>
  <c r="O219" i="46"/>
  <c r="N219" i="46"/>
  <c r="L219" i="46" s="1"/>
  <c r="R402" i="46"/>
  <c r="J402" i="46"/>
  <c r="S402" i="46"/>
  <c r="P402" i="46"/>
  <c r="K402" i="46"/>
  <c r="R189" i="46"/>
  <c r="S210" i="46"/>
  <c r="P254" i="46"/>
  <c r="R254" i="46"/>
  <c r="J254" i="46"/>
  <c r="O254" i="46"/>
  <c r="N254" i="46"/>
  <c r="L254" i="46" s="1"/>
  <c r="K268" i="46"/>
  <c r="J268" i="46"/>
  <c r="O268" i="46"/>
  <c r="N268" i="46"/>
  <c r="L268" i="46" s="1"/>
  <c r="R268" i="46"/>
  <c r="S274" i="46"/>
  <c r="R274" i="46"/>
  <c r="K274" i="46"/>
  <c r="J274" i="46"/>
  <c r="O274" i="46"/>
  <c r="N274" i="46"/>
  <c r="L274" i="46" s="1"/>
  <c r="P274" i="46"/>
  <c r="Q274" i="46"/>
  <c r="T274" i="46"/>
  <c r="U274" i="46"/>
  <c r="J307" i="46"/>
  <c r="O307" i="46"/>
  <c r="N307" i="46"/>
  <c r="L307" i="46" s="1"/>
  <c r="R309" i="46"/>
  <c r="K321" i="46"/>
  <c r="J333" i="46"/>
  <c r="O333" i="46"/>
  <c r="N333" i="46"/>
  <c r="L333" i="46" s="1"/>
  <c r="R366" i="46"/>
  <c r="S366" i="46"/>
  <c r="P366" i="46"/>
  <c r="Q366" i="46"/>
  <c r="R419" i="46"/>
  <c r="P419" i="46"/>
  <c r="K419" i="46"/>
  <c r="J419" i="46"/>
  <c r="S419" i="46"/>
  <c r="R422" i="46"/>
  <c r="J422" i="46"/>
  <c r="S422" i="46"/>
  <c r="P422" i="46"/>
  <c r="K422" i="46"/>
  <c r="P547" i="46"/>
  <c r="K547" i="46"/>
  <c r="S547" i="46"/>
  <c r="R547" i="46"/>
  <c r="J547" i="46"/>
  <c r="S230" i="46"/>
  <c r="R230" i="46"/>
  <c r="P230" i="46"/>
  <c r="Q237" i="46"/>
  <c r="T237" i="46"/>
  <c r="U237" i="46"/>
  <c r="S258" i="46"/>
  <c r="R258" i="46"/>
  <c r="K258" i="46"/>
  <c r="J258" i="46"/>
  <c r="O258" i="46"/>
  <c r="N258" i="46"/>
  <c r="L258" i="46" s="1"/>
  <c r="P258" i="46"/>
  <c r="Q258" i="46"/>
  <c r="T258" i="46"/>
  <c r="U258" i="46"/>
  <c r="K346" i="46"/>
  <c r="J346" i="46"/>
  <c r="O346" i="46"/>
  <c r="N346" i="46"/>
  <c r="L346" i="46" s="1"/>
  <c r="S346" i="46"/>
  <c r="R346" i="46"/>
  <c r="P346" i="46"/>
  <c r="J355" i="46"/>
  <c r="K355" i="46"/>
  <c r="R355" i="46"/>
  <c r="S355" i="46"/>
  <c r="K433" i="46"/>
  <c r="R433" i="46"/>
  <c r="S433" i="46"/>
  <c r="S586" i="46"/>
  <c r="R586" i="46"/>
  <c r="P586" i="46"/>
  <c r="J586" i="46"/>
  <c r="K586" i="46"/>
  <c r="K209" i="46"/>
  <c r="J209" i="46"/>
  <c r="J230" i="46"/>
  <c r="K234" i="46"/>
  <c r="J234" i="46"/>
  <c r="O234" i="46"/>
  <c r="N234" i="46"/>
  <c r="L234" i="46" s="1"/>
  <c r="S236" i="46"/>
  <c r="R236" i="46"/>
  <c r="K315" i="46"/>
  <c r="J315" i="46"/>
  <c r="O315" i="46"/>
  <c r="N315" i="46"/>
  <c r="L315" i="46" s="1"/>
  <c r="S315" i="46"/>
  <c r="R315" i="46"/>
  <c r="P325" i="46"/>
  <c r="S379" i="46"/>
  <c r="J379" i="46"/>
  <c r="R379" i="46"/>
  <c r="P379" i="46"/>
  <c r="J387" i="46"/>
  <c r="O387" i="46"/>
  <c r="N387" i="46"/>
  <c r="L387" i="46" s="1"/>
  <c r="P387" i="46"/>
  <c r="K387" i="46"/>
  <c r="P390" i="46"/>
  <c r="S390" i="46"/>
  <c r="R390" i="46"/>
  <c r="J433" i="46"/>
  <c r="O433" i="46"/>
  <c r="N433" i="46"/>
  <c r="L433" i="46" s="1"/>
  <c r="P463" i="46"/>
  <c r="K463" i="46"/>
  <c r="J463" i="46"/>
  <c r="O463" i="46"/>
  <c r="N463" i="46"/>
  <c r="L463" i="46" s="1"/>
  <c r="S463" i="46"/>
  <c r="R463" i="46"/>
  <c r="R532" i="46"/>
  <c r="K532" i="46"/>
  <c r="S532" i="46"/>
  <c r="P532" i="46"/>
  <c r="J532" i="46"/>
  <c r="P317" i="46"/>
  <c r="K317" i="46"/>
  <c r="S317" i="46"/>
  <c r="R317" i="46"/>
  <c r="Q395" i="46"/>
  <c r="T395" i="46"/>
  <c r="U395" i="46"/>
  <c r="O437" i="46"/>
  <c r="N437" i="46"/>
  <c r="L437" i="46" s="1"/>
  <c r="S582" i="46"/>
  <c r="R582" i="46"/>
  <c r="P582" i="46"/>
  <c r="K582" i="46"/>
  <c r="J582" i="46"/>
  <c r="Q213" i="46"/>
  <c r="T213" i="46"/>
  <c r="U213" i="46"/>
  <c r="K230" i="46"/>
  <c r="J236" i="46"/>
  <c r="S275" i="46"/>
  <c r="R275" i="46"/>
  <c r="P275" i="46"/>
  <c r="J317" i="46"/>
  <c r="O317" i="46"/>
  <c r="N317" i="46"/>
  <c r="L317" i="46" s="1"/>
  <c r="S377" i="46"/>
  <c r="R377" i="46"/>
  <c r="K379" i="46"/>
  <c r="R387" i="46"/>
  <c r="K408" i="46"/>
  <c r="R408" i="46"/>
  <c r="S408" i="46"/>
  <c r="P408" i="46"/>
  <c r="I456" i="46"/>
  <c r="S472" i="46"/>
  <c r="R472" i="46"/>
  <c r="P472" i="46"/>
  <c r="K472" i="46"/>
  <c r="J472" i="46"/>
  <c r="R196" i="46"/>
  <c r="P196" i="46"/>
  <c r="K204" i="46"/>
  <c r="J204" i="46"/>
  <c r="O204" i="46"/>
  <c r="N204" i="46"/>
  <c r="L204" i="46" s="1"/>
  <c r="J249" i="46"/>
  <c r="O249" i="46"/>
  <c r="N249" i="46"/>
  <c r="L249" i="46" s="1"/>
  <c r="R249" i="46"/>
  <c r="P249" i="46"/>
  <c r="Q249" i="46"/>
  <c r="T249" i="46"/>
  <c r="U249" i="46"/>
  <c r="P404" i="46"/>
  <c r="R404" i="46"/>
  <c r="S404" i="46"/>
  <c r="K404" i="46"/>
  <c r="J404" i="46"/>
  <c r="K196" i="46"/>
  <c r="O196" i="46"/>
  <c r="N196" i="46"/>
  <c r="L196" i="46" s="1"/>
  <c r="R198" i="46"/>
  <c r="P198" i="46"/>
  <c r="P204" i="46"/>
  <c r="S244" i="46"/>
  <c r="R244" i="46"/>
  <c r="P244" i="46"/>
  <c r="K244" i="46"/>
  <c r="J244" i="46"/>
  <c r="K284" i="46"/>
  <c r="J284" i="46"/>
  <c r="O284" i="46"/>
  <c r="N284" i="46"/>
  <c r="L284" i="46" s="1"/>
  <c r="S292" i="46"/>
  <c r="R292" i="46"/>
  <c r="R294" i="46"/>
  <c r="P294" i="46"/>
  <c r="K330" i="46"/>
  <c r="J330" i="46"/>
  <c r="O330" i="46"/>
  <c r="N330" i="46"/>
  <c r="L330" i="46" s="1"/>
  <c r="S330" i="46"/>
  <c r="R330" i="46"/>
  <c r="P330" i="46"/>
  <c r="P355" i="46"/>
  <c r="J359" i="46"/>
  <c r="S359" i="46"/>
  <c r="R359" i="46"/>
  <c r="P359" i="46"/>
  <c r="K359" i="46"/>
  <c r="S387" i="46"/>
  <c r="J390" i="46"/>
  <c r="K405" i="46"/>
  <c r="J405" i="46"/>
  <c r="O405" i="46"/>
  <c r="N405" i="46"/>
  <c r="L405" i="46" s="1"/>
  <c r="P433" i="46"/>
  <c r="J207" i="46"/>
  <c r="O207" i="46"/>
  <c r="N207" i="46"/>
  <c r="L207" i="46" s="1"/>
  <c r="S207" i="46"/>
  <c r="R207" i="46"/>
  <c r="P207" i="46"/>
  <c r="K325" i="46"/>
  <c r="J325" i="46"/>
  <c r="O325" i="46"/>
  <c r="N325" i="46"/>
  <c r="L325" i="46"/>
  <c r="S455" i="46"/>
  <c r="R455" i="46"/>
  <c r="K455" i="46"/>
  <c r="P455" i="46"/>
  <c r="J455" i="46"/>
  <c r="J96" i="46"/>
  <c r="J150" i="46"/>
  <c r="O150" i="46" s="1"/>
  <c r="O190" i="46"/>
  <c r="N190" i="46"/>
  <c r="L190" i="46" s="1"/>
  <c r="J198" i="46"/>
  <c r="P209" i="46"/>
  <c r="J217" i="46"/>
  <c r="P234" i="46"/>
  <c r="S249" i="46"/>
  <c r="S256" i="46"/>
  <c r="R256" i="46"/>
  <c r="P256" i="46"/>
  <c r="K256" i="46"/>
  <c r="J256" i="46"/>
  <c r="S259" i="46"/>
  <c r="R259" i="46"/>
  <c r="P259" i="46"/>
  <c r="Q259" i="46"/>
  <c r="T259" i="46"/>
  <c r="U259" i="46"/>
  <c r="P284" i="46"/>
  <c r="J292" i="46"/>
  <c r="J294" i="46"/>
  <c r="S306" i="46"/>
  <c r="R306" i="46"/>
  <c r="K306" i="46"/>
  <c r="J306" i="46"/>
  <c r="O306" i="46"/>
  <c r="N306" i="46"/>
  <c r="L306" i="46" s="1"/>
  <c r="P306" i="46"/>
  <c r="Q306" i="46"/>
  <c r="P315" i="46"/>
  <c r="I318" i="46"/>
  <c r="S325" i="46"/>
  <c r="K347" i="46"/>
  <c r="J347" i="46"/>
  <c r="S347" i="46"/>
  <c r="R347" i="46"/>
  <c r="P347" i="46"/>
  <c r="P364" i="46"/>
  <c r="R364" i="46"/>
  <c r="K364" i="46"/>
  <c r="J364" i="46"/>
  <c r="O364" i="46"/>
  <c r="N364" i="46"/>
  <c r="L364" i="46" s="1"/>
  <c r="S364" i="46"/>
  <c r="K377" i="46"/>
  <c r="K390" i="46"/>
  <c r="J408" i="46"/>
  <c r="R507" i="46"/>
  <c r="P507" i="46"/>
  <c r="S507" i="46"/>
  <c r="K507" i="46"/>
  <c r="J507" i="46"/>
  <c r="S545" i="46"/>
  <c r="R545" i="46"/>
  <c r="P545" i="46"/>
  <c r="K545" i="46"/>
  <c r="O545" i="46"/>
  <c r="N545" i="46"/>
  <c r="L545" i="46" s="1"/>
  <c r="S196" i="46"/>
  <c r="K198" i="46"/>
  <c r="R204" i="46"/>
  <c r="K217" i="46"/>
  <c r="S221" i="46"/>
  <c r="R221" i="46"/>
  <c r="P221" i="46"/>
  <c r="J259" i="46"/>
  <c r="O259" i="46"/>
  <c r="N259" i="46"/>
  <c r="L259" i="46" s="1"/>
  <c r="S273" i="46"/>
  <c r="R273" i="46"/>
  <c r="P273" i="46"/>
  <c r="Q273" i="46"/>
  <c r="K292" i="46"/>
  <c r="K294" i="46"/>
  <c r="P380" i="46"/>
  <c r="J380" i="46"/>
  <c r="K380" i="46"/>
  <c r="S380" i="46"/>
  <c r="S396" i="46"/>
  <c r="R396" i="46"/>
  <c r="P396" i="46"/>
  <c r="K396" i="46"/>
  <c r="J396" i="46"/>
  <c r="P405" i="46"/>
  <c r="N427" i="46"/>
  <c r="L427" i="46" s="1"/>
  <c r="Q427" i="46"/>
  <c r="T427" i="46"/>
  <c r="U427" i="46"/>
  <c r="P452" i="46"/>
  <c r="J452" i="46"/>
  <c r="S452" i="46"/>
  <c r="R452" i="46"/>
  <c r="K452" i="46"/>
  <c r="K495" i="46"/>
  <c r="S495" i="46"/>
  <c r="R495" i="46"/>
  <c r="P495" i="46"/>
  <c r="J495" i="46"/>
  <c r="O495" i="46"/>
  <c r="N495" i="46"/>
  <c r="L495" i="46" s="1"/>
  <c r="S609" i="46"/>
  <c r="R609" i="46"/>
  <c r="K609" i="46"/>
  <c r="J609" i="46"/>
  <c r="O609" i="46"/>
  <c r="N609" i="46"/>
  <c r="L609" i="46" s="1"/>
  <c r="P609" i="46"/>
  <c r="K224" i="46"/>
  <c r="J224" i="46"/>
  <c r="O224" i="46"/>
  <c r="N224" i="46"/>
  <c r="L224" i="46" s="1"/>
  <c r="R262" i="46"/>
  <c r="P262" i="46"/>
  <c r="R278" i="46"/>
  <c r="P278" i="46"/>
  <c r="P285" i="46"/>
  <c r="K285" i="46"/>
  <c r="S285" i="46"/>
  <c r="R285" i="46"/>
  <c r="K298" i="46"/>
  <c r="J298" i="46"/>
  <c r="O298" i="46"/>
  <c r="N298" i="46"/>
  <c r="L298" i="46" s="1"/>
  <c r="S298" i="46"/>
  <c r="R298" i="46"/>
  <c r="P298" i="46"/>
  <c r="S322" i="46"/>
  <c r="R322" i="46"/>
  <c r="K322" i="46"/>
  <c r="J322" i="46"/>
  <c r="O322" i="46"/>
  <c r="N322" i="46"/>
  <c r="L322" i="46" s="1"/>
  <c r="S326" i="46"/>
  <c r="R326" i="46"/>
  <c r="P326" i="46"/>
  <c r="P349" i="46"/>
  <c r="K349" i="46"/>
  <c r="S349" i="46"/>
  <c r="R349" i="46"/>
  <c r="S383" i="46"/>
  <c r="R383" i="46"/>
  <c r="P383" i="46"/>
  <c r="K434" i="46"/>
  <c r="S434" i="46"/>
  <c r="R434" i="46"/>
  <c r="P434" i="46"/>
  <c r="J434" i="46"/>
  <c r="O434" i="46"/>
  <c r="N434" i="46"/>
  <c r="L434" i="46" s="1"/>
  <c r="S446" i="46"/>
  <c r="R446" i="46"/>
  <c r="P446" i="46"/>
  <c r="K446" i="46"/>
  <c r="J446" i="46"/>
  <c r="S566" i="46"/>
  <c r="K566" i="46"/>
  <c r="J566" i="46"/>
  <c r="O566" i="46"/>
  <c r="N566" i="46"/>
  <c r="L566" i="46" s="1"/>
  <c r="P566" i="46"/>
  <c r="J629" i="46"/>
  <c r="K629" i="46"/>
  <c r="S629" i="46"/>
  <c r="R629" i="46"/>
  <c r="J262" i="46"/>
  <c r="J278" i="46"/>
  <c r="K293" i="46"/>
  <c r="J293" i="46"/>
  <c r="J326" i="46"/>
  <c r="I371" i="46"/>
  <c r="R441" i="46"/>
  <c r="K441" i="46"/>
  <c r="J441" i="46"/>
  <c r="S441" i="46"/>
  <c r="J248" i="46"/>
  <c r="O248" i="46"/>
  <c r="N248" i="46"/>
  <c r="L248" i="46" s="1"/>
  <c r="K262" i="46"/>
  <c r="K278" i="46"/>
  <c r="J285" i="46"/>
  <c r="K326" i="46"/>
  <c r="J349" i="46"/>
  <c r="O349" i="46"/>
  <c r="N349" i="46"/>
  <c r="L349" i="46" s="1"/>
  <c r="J383" i="46"/>
  <c r="R389" i="46"/>
  <c r="J389" i="46"/>
  <c r="P389" i="46"/>
  <c r="K389" i="46"/>
  <c r="J447" i="46"/>
  <c r="R447" i="46"/>
  <c r="S447" i="46"/>
  <c r="P447" i="46"/>
  <c r="K447" i="46"/>
  <c r="J487" i="46"/>
  <c r="O487" i="46"/>
  <c r="N487" i="46"/>
  <c r="L487" i="46" s="1"/>
  <c r="S501" i="46"/>
  <c r="R501" i="46"/>
  <c r="K501" i="46"/>
  <c r="J501" i="46"/>
  <c r="O501" i="46"/>
  <c r="N501" i="46"/>
  <c r="L501" i="46" s="1"/>
  <c r="P501" i="46"/>
  <c r="Q501" i="46"/>
  <c r="P535" i="46"/>
  <c r="S535" i="46"/>
  <c r="R535" i="46"/>
  <c r="K535" i="46"/>
  <c r="J535" i="46"/>
  <c r="R566" i="46"/>
  <c r="S610" i="46"/>
  <c r="P610" i="46"/>
  <c r="J610" i="46"/>
  <c r="R610" i="46"/>
  <c r="K610" i="46"/>
  <c r="K314" i="46"/>
  <c r="J314" i="46"/>
  <c r="O314" i="46"/>
  <c r="N314" i="46"/>
  <c r="L314" i="46" s="1"/>
  <c r="S314" i="46"/>
  <c r="R314" i="46"/>
  <c r="P314" i="46"/>
  <c r="S320" i="46"/>
  <c r="R320" i="46"/>
  <c r="P320" i="46"/>
  <c r="K320" i="46"/>
  <c r="P322" i="46"/>
  <c r="S338" i="46"/>
  <c r="R338" i="46"/>
  <c r="K338" i="46"/>
  <c r="J338" i="46"/>
  <c r="O338" i="46"/>
  <c r="N338" i="46"/>
  <c r="L338" i="46" s="1"/>
  <c r="S342" i="46"/>
  <c r="R342" i="46"/>
  <c r="P342" i="46"/>
  <c r="Q342" i="46"/>
  <c r="T342" i="46"/>
  <c r="U342" i="46"/>
  <c r="S352" i="46"/>
  <c r="R352" i="46"/>
  <c r="P352" i="46"/>
  <c r="K383" i="46"/>
  <c r="P394" i="46"/>
  <c r="R394" i="46"/>
  <c r="K394" i="46"/>
  <c r="S394" i="46"/>
  <c r="S423" i="46"/>
  <c r="R423" i="46"/>
  <c r="P423" i="46"/>
  <c r="J426" i="46"/>
  <c r="O426" i="46"/>
  <c r="N426" i="46"/>
  <c r="L426" i="46" s="1"/>
  <c r="S426" i="46"/>
  <c r="R426" i="46"/>
  <c r="P426" i="46"/>
  <c r="Q426" i="46"/>
  <c r="T426" i="46"/>
  <c r="U426" i="46"/>
  <c r="S458" i="46"/>
  <c r="R458" i="46"/>
  <c r="P458" i="46"/>
  <c r="K458" i="46"/>
  <c r="J458" i="46"/>
  <c r="S502" i="46"/>
  <c r="R502" i="46"/>
  <c r="P502" i="46"/>
  <c r="K502" i="46"/>
  <c r="J502" i="46"/>
  <c r="R505" i="46"/>
  <c r="K505" i="46"/>
  <c r="J505" i="46"/>
  <c r="O505" i="46"/>
  <c r="N505" i="46"/>
  <c r="L505" i="46" s="1"/>
  <c r="S505" i="46"/>
  <c r="P505" i="46"/>
  <c r="Q505" i="46"/>
  <c r="T505" i="46"/>
  <c r="U505" i="46"/>
  <c r="R560" i="46"/>
  <c r="J560" i="46"/>
  <c r="O560" i="46"/>
  <c r="N560" i="46"/>
  <c r="L560" i="46" s="1"/>
  <c r="S560" i="46"/>
  <c r="P560" i="46"/>
  <c r="K560" i="46"/>
  <c r="P635" i="46"/>
  <c r="K635" i="46"/>
  <c r="R635" i="46"/>
  <c r="J635" i="46"/>
  <c r="S635" i="46"/>
  <c r="K223" i="46"/>
  <c r="J223" i="46"/>
  <c r="O223" i="46"/>
  <c r="N223" i="46"/>
  <c r="L223" i="46"/>
  <c r="P224" i="46"/>
  <c r="J227" i="46"/>
  <c r="O227" i="46"/>
  <c r="Q242" i="46"/>
  <c r="T242" i="46"/>
  <c r="U242" i="46"/>
  <c r="S278" i="46"/>
  <c r="K280" i="46"/>
  <c r="O280" i="46"/>
  <c r="N280" i="46"/>
  <c r="L280" i="46" s="1"/>
  <c r="J320" i="46"/>
  <c r="O320" i="46"/>
  <c r="N320" i="46"/>
  <c r="L320" i="46" s="1"/>
  <c r="J334" i="46"/>
  <c r="O334" i="46"/>
  <c r="N334" i="46"/>
  <c r="L334" i="46" s="1"/>
  <c r="J342" i="46"/>
  <c r="O342" i="46"/>
  <c r="N342" i="46"/>
  <c r="L342" i="46" s="1"/>
  <c r="J352" i="46"/>
  <c r="O352" i="46"/>
  <c r="N352" i="46"/>
  <c r="L352" i="46" s="1"/>
  <c r="I376" i="46"/>
  <c r="R381" i="46"/>
  <c r="K381" i="46"/>
  <c r="J381" i="46"/>
  <c r="S381" i="46"/>
  <c r="J394" i="46"/>
  <c r="O394" i="46"/>
  <c r="N394" i="46"/>
  <c r="L394" i="46" s="1"/>
  <c r="J423" i="46"/>
  <c r="O423" i="46"/>
  <c r="N423" i="46"/>
  <c r="L423" i="46" s="1"/>
  <c r="R435" i="46"/>
  <c r="K435" i="46"/>
  <c r="S435" i="46"/>
  <c r="P435" i="46"/>
  <c r="J435" i="46"/>
  <c r="O435" i="46"/>
  <c r="N435" i="46"/>
  <c r="L435" i="46" s="1"/>
  <c r="R438" i="46"/>
  <c r="K438" i="46"/>
  <c r="J438" i="46"/>
  <c r="S438" i="46"/>
  <c r="P438" i="46"/>
  <c r="P441" i="46"/>
  <c r="R480" i="46"/>
  <c r="S480" i="46"/>
  <c r="P480" i="46"/>
  <c r="K480" i="46"/>
  <c r="J480" i="46"/>
  <c r="O480" i="46"/>
  <c r="N480" i="46"/>
  <c r="L480" i="46" s="1"/>
  <c r="R548" i="46"/>
  <c r="K548" i="46"/>
  <c r="J548" i="46"/>
  <c r="O548" i="46"/>
  <c r="N548" i="46"/>
  <c r="L548" i="46" s="1"/>
  <c r="S548" i="46"/>
  <c r="P548" i="46"/>
  <c r="R553" i="46"/>
  <c r="S553" i="46"/>
  <c r="P553" i="46"/>
  <c r="K553" i="46"/>
  <c r="J553" i="46"/>
  <c r="O553" i="46"/>
  <c r="N553" i="46"/>
  <c r="L553" i="46" s="1"/>
  <c r="P629" i="46"/>
  <c r="S442" i="46"/>
  <c r="R442" i="46"/>
  <c r="P442" i="46"/>
  <c r="K442" i="46"/>
  <c r="I464" i="46"/>
  <c r="K584" i="46"/>
  <c r="J584" i="46"/>
  <c r="O584" i="46"/>
  <c r="N584" i="46"/>
  <c r="L584" i="46" s="1"/>
  <c r="P584" i="46"/>
  <c r="S584" i="46"/>
  <c r="Q611" i="46"/>
  <c r="T611" i="46"/>
  <c r="U611" i="46"/>
  <c r="K417" i="46"/>
  <c r="R417" i="46"/>
  <c r="J417" i="46"/>
  <c r="S417" i="46"/>
  <c r="P417" i="46"/>
  <c r="P429" i="46"/>
  <c r="R429" i="46"/>
  <c r="J442" i="46"/>
  <c r="K478" i="46"/>
  <c r="J478" i="46"/>
  <c r="O478" i="46"/>
  <c r="N478" i="46"/>
  <c r="L478" i="46" s="1"/>
  <c r="S478" i="46"/>
  <c r="R478" i="46"/>
  <c r="P478" i="46"/>
  <c r="Q478" i="46"/>
  <c r="T478" i="46"/>
  <c r="U478" i="46"/>
  <c r="K526" i="46"/>
  <c r="J526" i="46"/>
  <c r="S526" i="46"/>
  <c r="P526" i="46"/>
  <c r="R526" i="46"/>
  <c r="K265" i="46"/>
  <c r="J265" i="46"/>
  <c r="K281" i="46"/>
  <c r="J281" i="46"/>
  <c r="O281" i="46"/>
  <c r="K297" i="46"/>
  <c r="J297" i="46"/>
  <c r="O297" i="46"/>
  <c r="N297" i="46"/>
  <c r="L297" i="46" s="1"/>
  <c r="K313" i="46"/>
  <c r="J313" i="46"/>
  <c r="O313" i="46"/>
  <c r="N313" i="46"/>
  <c r="L313" i="46" s="1"/>
  <c r="K329" i="46"/>
  <c r="J329" i="46"/>
  <c r="O329" i="46"/>
  <c r="N329" i="46"/>
  <c r="L329" i="46" s="1"/>
  <c r="K345" i="46"/>
  <c r="J345" i="46"/>
  <c r="J429" i="46"/>
  <c r="P450" i="46"/>
  <c r="K450" i="46"/>
  <c r="J450" i="46"/>
  <c r="S555" i="46"/>
  <c r="R555" i="46"/>
  <c r="P555" i="46"/>
  <c r="K555" i="46"/>
  <c r="J555" i="46"/>
  <c r="O555" i="46"/>
  <c r="N555" i="46"/>
  <c r="L555" i="46" s="1"/>
  <c r="O252" i="46"/>
  <c r="N252" i="46"/>
  <c r="L252" i="46" s="1"/>
  <c r="R255" i="46"/>
  <c r="P255" i="46"/>
  <c r="Q255" i="46"/>
  <c r="T255" i="46"/>
  <c r="U255" i="46"/>
  <c r="R271" i="46"/>
  <c r="P271" i="46"/>
  <c r="R287" i="46"/>
  <c r="P287" i="46"/>
  <c r="R303" i="46"/>
  <c r="P303" i="46"/>
  <c r="R319" i="46"/>
  <c r="P319" i="46"/>
  <c r="R335" i="46"/>
  <c r="P335" i="46"/>
  <c r="S361" i="46"/>
  <c r="R361" i="46"/>
  <c r="P361" i="46"/>
  <c r="K361" i="46"/>
  <c r="O361" i="46"/>
  <c r="N361" i="46"/>
  <c r="L361" i="46" s="1"/>
  <c r="O363" i="46"/>
  <c r="N363" i="46"/>
  <c r="L363" i="46" s="1"/>
  <c r="R378" i="46"/>
  <c r="P378" i="46"/>
  <c r="K378" i="46"/>
  <c r="J378" i="46"/>
  <c r="R382" i="46"/>
  <c r="S382" i="46"/>
  <c r="P382" i="46"/>
  <c r="S407" i="46"/>
  <c r="J407" i="46"/>
  <c r="O407" i="46"/>
  <c r="N407" i="46"/>
  <c r="L407" i="46" s="1"/>
  <c r="R407" i="46"/>
  <c r="P407" i="46"/>
  <c r="Q407" i="46"/>
  <c r="T407" i="46"/>
  <c r="U407" i="46"/>
  <c r="J409" i="46"/>
  <c r="S409" i="46"/>
  <c r="K409" i="46"/>
  <c r="Q420" i="46"/>
  <c r="K429" i="46"/>
  <c r="S439" i="46"/>
  <c r="R439" i="46"/>
  <c r="K439" i="46"/>
  <c r="J439" i="46"/>
  <c r="P439" i="46"/>
  <c r="I453" i="46"/>
  <c r="R625" i="46"/>
  <c r="S625" i="46"/>
  <c r="K625" i="46"/>
  <c r="P625" i="46"/>
  <c r="J625" i="46"/>
  <c r="O625" i="46"/>
  <c r="N625" i="46"/>
  <c r="L625" i="46" s="1"/>
  <c r="O255" i="46"/>
  <c r="N255" i="46"/>
  <c r="L255" i="46" s="1"/>
  <c r="O271" i="46"/>
  <c r="N271" i="46"/>
  <c r="L271" i="46" s="1"/>
  <c r="O303" i="46"/>
  <c r="N303" i="46"/>
  <c r="L303" i="46" s="1"/>
  <c r="O319" i="46"/>
  <c r="N319" i="46"/>
  <c r="L319" i="46" s="1"/>
  <c r="O335" i="46"/>
  <c r="N335" i="46"/>
  <c r="L335" i="46" s="1"/>
  <c r="S369" i="46"/>
  <c r="R369" i="46"/>
  <c r="J391" i="46"/>
  <c r="O391" i="46"/>
  <c r="R391" i="46"/>
  <c r="I403" i="46"/>
  <c r="O420" i="46"/>
  <c r="N420" i="46"/>
  <c r="L420" i="46" s="1"/>
  <c r="Q437" i="46"/>
  <c r="T437" i="46"/>
  <c r="U437" i="46"/>
  <c r="S517" i="46"/>
  <c r="R517" i="46"/>
  <c r="K517" i="46"/>
  <c r="J517" i="46"/>
  <c r="O520" i="46"/>
  <c r="N520" i="46"/>
  <c r="L520" i="46" s="1"/>
  <c r="Q540" i="46"/>
  <c r="R584" i="46"/>
  <c r="R605" i="46"/>
  <c r="S605" i="46"/>
  <c r="P605" i="46"/>
  <c r="K605" i="46"/>
  <c r="J605" i="46"/>
  <c r="O605" i="46"/>
  <c r="N605" i="46"/>
  <c r="L605" i="46" s="1"/>
  <c r="K300" i="46"/>
  <c r="J300" i="46"/>
  <c r="O300" i="46"/>
  <c r="N300" i="46"/>
  <c r="L300" i="46" s="1"/>
  <c r="K316" i="46"/>
  <c r="J316" i="46"/>
  <c r="O316" i="46"/>
  <c r="N316" i="46"/>
  <c r="L316" i="46" s="1"/>
  <c r="K332" i="46"/>
  <c r="J332" i="46"/>
  <c r="O332" i="46"/>
  <c r="K348" i="46"/>
  <c r="J348" i="46"/>
  <c r="O348" i="46"/>
  <c r="N348" i="46"/>
  <c r="L348" i="46" s="1"/>
  <c r="J353" i="46"/>
  <c r="S353" i="46"/>
  <c r="R393" i="46"/>
  <c r="S393" i="46"/>
  <c r="R395" i="46"/>
  <c r="K395" i="46"/>
  <c r="J395" i="46"/>
  <c r="O395" i="46"/>
  <c r="N395" i="46"/>
  <c r="L395" i="46" s="1"/>
  <c r="J415" i="46"/>
  <c r="K415" i="46"/>
  <c r="S415" i="46"/>
  <c r="P415" i="46"/>
  <c r="R415" i="46"/>
  <c r="I418" i="46"/>
  <c r="P425" i="46"/>
  <c r="J425" i="46"/>
  <c r="O425" i="46"/>
  <c r="N425" i="46"/>
  <c r="L425" i="46" s="1"/>
  <c r="S443" i="46"/>
  <c r="R443" i="46"/>
  <c r="P467" i="46"/>
  <c r="S467" i="46"/>
  <c r="K467" i="46"/>
  <c r="I499" i="46"/>
  <c r="J573" i="46"/>
  <c r="O573" i="46"/>
  <c r="N573" i="46"/>
  <c r="L573" i="46" s="1"/>
  <c r="S573" i="46"/>
  <c r="R573" i="46"/>
  <c r="P573" i="46"/>
  <c r="Q573" i="46"/>
  <c r="T573" i="46"/>
  <c r="U573" i="46"/>
  <c r="I705" i="46"/>
  <c r="I461" i="46"/>
  <c r="O577" i="46"/>
  <c r="N577" i="46"/>
  <c r="L577" i="46" s="1"/>
  <c r="I367" i="46"/>
  <c r="K494" i="46"/>
  <c r="J494" i="46"/>
  <c r="O494" i="46"/>
  <c r="N494" i="46"/>
  <c r="L494" i="46" s="1"/>
  <c r="R494" i="46"/>
  <c r="P494" i="46"/>
  <c r="Q494" i="46"/>
  <c r="T494" i="46"/>
  <c r="U494" i="46"/>
  <c r="K524" i="46"/>
  <c r="J524" i="46"/>
  <c r="O524" i="46"/>
  <c r="N524" i="46"/>
  <c r="L524" i="46" s="1"/>
  <c r="R524" i="46"/>
  <c r="P524" i="46"/>
  <c r="R564" i="46"/>
  <c r="S564" i="46"/>
  <c r="P564" i="46"/>
  <c r="Q564" i="46"/>
  <c r="J564" i="46"/>
  <c r="O564" i="46"/>
  <c r="N564" i="46"/>
  <c r="L564" i="46" s="1"/>
  <c r="K564" i="46"/>
  <c r="S430" i="46"/>
  <c r="R430" i="46"/>
  <c r="K430" i="46"/>
  <c r="P497" i="46"/>
  <c r="S497" i="46"/>
  <c r="R497" i="46"/>
  <c r="K497" i="46"/>
  <c r="S595" i="46"/>
  <c r="R595" i="46"/>
  <c r="P595" i="46"/>
  <c r="I432" i="46"/>
  <c r="K491" i="46"/>
  <c r="J491" i="46"/>
  <c r="P491" i="46"/>
  <c r="K527" i="46"/>
  <c r="J527" i="46"/>
  <c r="O527" i="46"/>
  <c r="N527" i="46"/>
  <c r="L527" i="46" s="1"/>
  <c r="J595" i="46"/>
  <c r="J603" i="46"/>
  <c r="P603" i="46"/>
  <c r="K603" i="46"/>
  <c r="S603" i="46"/>
  <c r="R603" i="46"/>
  <c r="J374" i="46"/>
  <c r="P401" i="46"/>
  <c r="J401" i="46"/>
  <c r="R406" i="46"/>
  <c r="S406" i="46"/>
  <c r="P406" i="46"/>
  <c r="P421" i="46"/>
  <c r="K421" i="46"/>
  <c r="J421" i="46"/>
  <c r="O421" i="46"/>
  <c r="N421" i="46"/>
  <c r="L421" i="46" s="1"/>
  <c r="P428" i="46"/>
  <c r="K428" i="46"/>
  <c r="J428" i="46"/>
  <c r="O428" i="46"/>
  <c r="N428" i="46"/>
  <c r="L428" i="46"/>
  <c r="S428" i="46"/>
  <c r="J430" i="46"/>
  <c r="Q459" i="46"/>
  <c r="T459" i="46"/>
  <c r="U459" i="46"/>
  <c r="R469" i="46"/>
  <c r="K469" i="46"/>
  <c r="S469" i="46"/>
  <c r="J471" i="46"/>
  <c r="R471" i="46"/>
  <c r="S471" i="46"/>
  <c r="P471" i="46"/>
  <c r="K471" i="46"/>
  <c r="J497" i="46"/>
  <c r="Q527" i="46"/>
  <c r="T527" i="46"/>
  <c r="U527" i="46"/>
  <c r="S550" i="46"/>
  <c r="J550" i="46"/>
  <c r="O550" i="46"/>
  <c r="N550" i="46"/>
  <c r="L550" i="46" s="1"/>
  <c r="R569" i="46"/>
  <c r="S569" i="46"/>
  <c r="P569" i="46"/>
  <c r="K595" i="46"/>
  <c r="K632" i="46"/>
  <c r="R632" i="46"/>
  <c r="P632" i="46"/>
  <c r="J632" i="46"/>
  <c r="O632" i="46"/>
  <c r="N632" i="46"/>
  <c r="L632" i="46" s="1"/>
  <c r="I370" i="46"/>
  <c r="K401" i="46"/>
  <c r="J406" i="46"/>
  <c r="O406" i="46"/>
  <c r="N406" i="46"/>
  <c r="L406" i="46" s="1"/>
  <c r="K448" i="46"/>
  <c r="J448" i="46"/>
  <c r="O448" i="46"/>
  <c r="N448" i="46"/>
  <c r="L448" i="46" s="1"/>
  <c r="R448" i="46"/>
  <c r="J469" i="46"/>
  <c r="S491" i="46"/>
  <c r="P530" i="46"/>
  <c r="J530" i="46"/>
  <c r="R530" i="46"/>
  <c r="S530" i="46"/>
  <c r="K530" i="46"/>
  <c r="J569" i="46"/>
  <c r="O569" i="46"/>
  <c r="N569" i="46"/>
  <c r="L569" i="46" s="1"/>
  <c r="J617" i="46"/>
  <c r="P617" i="46"/>
  <c r="K617" i="46"/>
  <c r="R617" i="46"/>
  <c r="S617" i="46"/>
  <c r="P476" i="46"/>
  <c r="K476" i="46"/>
  <c r="S476" i="46"/>
  <c r="S512" i="46"/>
  <c r="R512" i="46"/>
  <c r="K512" i="46"/>
  <c r="J512" i="46"/>
  <c r="O512" i="46"/>
  <c r="N512" i="46"/>
  <c r="L512" i="46"/>
  <c r="P512" i="46"/>
  <c r="P536" i="46"/>
  <c r="S536" i="46"/>
  <c r="K536" i="46"/>
  <c r="J536" i="46"/>
  <c r="S538" i="46"/>
  <c r="K538" i="46"/>
  <c r="P538" i="46"/>
  <c r="J538" i="46"/>
  <c r="P579" i="46"/>
  <c r="K579" i="46"/>
  <c r="R579" i="46"/>
  <c r="S579" i="46"/>
  <c r="K590" i="46"/>
  <c r="J590" i="46"/>
  <c r="O590" i="46"/>
  <c r="N590" i="46"/>
  <c r="L590" i="46" s="1"/>
  <c r="P590" i="46"/>
  <c r="Q590" i="46"/>
  <c r="S590" i="46"/>
  <c r="P607" i="46"/>
  <c r="S607" i="46"/>
  <c r="R607" i="46"/>
  <c r="S622" i="46"/>
  <c r="R622" i="46"/>
  <c r="P622" i="46"/>
  <c r="J622" i="46"/>
  <c r="S626" i="46"/>
  <c r="R626" i="46"/>
  <c r="P626" i="46"/>
  <c r="J626" i="46"/>
  <c r="K626" i="46"/>
  <c r="J541" i="46"/>
  <c r="P541" i="46"/>
  <c r="S541" i="46"/>
  <c r="K543" i="46"/>
  <c r="J543" i="46"/>
  <c r="O543" i="46"/>
  <c r="N543" i="46"/>
  <c r="L543" i="46" s="1"/>
  <c r="J579" i="46"/>
  <c r="J613" i="46"/>
  <c r="S613" i="46"/>
  <c r="R613" i="46"/>
  <c r="K613" i="46"/>
  <c r="S468" i="46"/>
  <c r="R468" i="46"/>
  <c r="K468" i="46"/>
  <c r="J468" i="46"/>
  <c r="O470" i="46"/>
  <c r="S474" i="46"/>
  <c r="K474" i="46"/>
  <c r="J474" i="46"/>
  <c r="O474" i="46"/>
  <c r="N474" i="46"/>
  <c r="L474" i="46" s="1"/>
  <c r="P474" i="46"/>
  <c r="Q474" i="46"/>
  <c r="T474" i="46"/>
  <c r="U474" i="46"/>
  <c r="J476" i="46"/>
  <c r="R538" i="46"/>
  <c r="I552" i="46"/>
  <c r="K604" i="46"/>
  <c r="S604" i="46"/>
  <c r="R604" i="46"/>
  <c r="J604" i="46"/>
  <c r="J607" i="46"/>
  <c r="K622" i="46"/>
  <c r="J481" i="46"/>
  <c r="O481" i="46"/>
  <c r="N481" i="46"/>
  <c r="L481" i="46" s="1"/>
  <c r="P483" i="46"/>
  <c r="K483" i="46"/>
  <c r="J483" i="46"/>
  <c r="S483" i="46"/>
  <c r="R483" i="46"/>
  <c r="J489" i="46"/>
  <c r="R489" i="46"/>
  <c r="K541" i="46"/>
  <c r="P543" i="46"/>
  <c r="R590" i="46"/>
  <c r="K607" i="46"/>
  <c r="P613" i="46"/>
  <c r="K437" i="46"/>
  <c r="S486" i="46"/>
  <c r="R486" i="46"/>
  <c r="P486" i="46"/>
  <c r="K486" i="46"/>
  <c r="R543" i="46"/>
  <c r="S549" i="46"/>
  <c r="R549" i="46"/>
  <c r="P549" i="46"/>
  <c r="K549" i="46"/>
  <c r="O549" i="46"/>
  <c r="N549" i="46"/>
  <c r="L549" i="46" s="1"/>
  <c r="S623" i="46"/>
  <c r="P623" i="46"/>
  <c r="R623" i="46"/>
  <c r="K623" i="46"/>
  <c r="J623" i="46"/>
  <c r="O623" i="46"/>
  <c r="N623" i="46"/>
  <c r="L623" i="46" s="1"/>
  <c r="P457" i="46"/>
  <c r="R457" i="46"/>
  <c r="K457" i="46"/>
  <c r="J457" i="46"/>
  <c r="O457" i="46"/>
  <c r="N457" i="46"/>
  <c r="L457" i="46" s="1"/>
  <c r="K465" i="46"/>
  <c r="J465" i="46"/>
  <c r="O465" i="46"/>
  <c r="N465" i="46"/>
  <c r="L465" i="46" s="1"/>
  <c r="O486" i="46"/>
  <c r="N486" i="46"/>
  <c r="L486" i="46" s="1"/>
  <c r="I516" i="46"/>
  <c r="P531" i="46"/>
  <c r="K531" i="46"/>
  <c r="S531" i="46"/>
  <c r="R531" i="46"/>
  <c r="J531" i="46"/>
  <c r="S534" i="46"/>
  <c r="P534" i="46"/>
  <c r="R536" i="46"/>
  <c r="P539" i="46"/>
  <c r="Q539" i="46"/>
  <c r="S539" i="46"/>
  <c r="S543" i="46"/>
  <c r="J557" i="46"/>
  <c r="K557" i="46"/>
  <c r="P557" i="46"/>
  <c r="R557" i="46"/>
  <c r="S577" i="46"/>
  <c r="R577" i="46"/>
  <c r="P577" i="46"/>
  <c r="R488" i="46"/>
  <c r="K488" i="46"/>
  <c r="K510" i="46"/>
  <c r="J510" i="46"/>
  <c r="O510" i="46"/>
  <c r="N510" i="46"/>
  <c r="L510" i="46" s="1"/>
  <c r="S510" i="46"/>
  <c r="R521" i="46"/>
  <c r="J521" i="46"/>
  <c r="S521" i="46"/>
  <c r="P551" i="46"/>
  <c r="J551" i="46"/>
  <c r="O551" i="46"/>
  <c r="N551" i="46"/>
  <c r="L551" i="46" s="1"/>
  <c r="S551" i="46"/>
  <c r="R551" i="46"/>
  <c r="P567" i="46"/>
  <c r="R567" i="46"/>
  <c r="J567" i="46"/>
  <c r="K571" i="46"/>
  <c r="J571" i="46"/>
  <c r="O571" i="46"/>
  <c r="N571" i="46"/>
  <c r="L571" i="46"/>
  <c r="P571" i="46"/>
  <c r="R594" i="46"/>
  <c r="P594" i="46"/>
  <c r="K594" i="46"/>
  <c r="J594" i="46"/>
  <c r="O594" i="46"/>
  <c r="N594" i="46"/>
  <c r="L594" i="46"/>
  <c r="R620" i="46"/>
  <c r="P620" i="46"/>
  <c r="J488" i="46"/>
  <c r="O488" i="46"/>
  <c r="N488" i="46"/>
  <c r="L488" i="46" s="1"/>
  <c r="J490" i="46"/>
  <c r="O490" i="46"/>
  <c r="N490" i="46"/>
  <c r="L490" i="46" s="1"/>
  <c r="S506" i="46"/>
  <c r="P506" i="46"/>
  <c r="R506" i="46"/>
  <c r="K506" i="46"/>
  <c r="J506" i="46"/>
  <c r="O506" i="46"/>
  <c r="N506" i="46"/>
  <c r="L506" i="46" s="1"/>
  <c r="I519" i="46"/>
  <c r="I828" i="46"/>
  <c r="P488" i="46"/>
  <c r="P492" i="46"/>
  <c r="R492" i="46"/>
  <c r="J492" i="46"/>
  <c r="S492" i="46"/>
  <c r="R500" i="46"/>
  <c r="P500" i="46"/>
  <c r="K521" i="46"/>
  <c r="P544" i="46"/>
  <c r="K544" i="46"/>
  <c r="R544" i="46"/>
  <c r="J544" i="46"/>
  <c r="K551" i="46"/>
  <c r="K567" i="46"/>
  <c r="R571" i="46"/>
  <c r="K574" i="46"/>
  <c r="J574" i="46"/>
  <c r="S574" i="46"/>
  <c r="P578" i="46"/>
  <c r="J578" i="46"/>
  <c r="O578" i="46"/>
  <c r="N578" i="46"/>
  <c r="L578" i="46"/>
  <c r="P583" i="46"/>
  <c r="K583" i="46"/>
  <c r="O583" i="46"/>
  <c r="N583" i="46"/>
  <c r="L583" i="46" s="1"/>
  <c r="J620" i="46"/>
  <c r="J460" i="46"/>
  <c r="P460" i="46"/>
  <c r="S488" i="46"/>
  <c r="P504" i="46"/>
  <c r="J504" i="46"/>
  <c r="O504" i="46"/>
  <c r="N504" i="46"/>
  <c r="L504" i="46" s="1"/>
  <c r="R523" i="46"/>
  <c r="K523" i="46"/>
  <c r="J523" i="46"/>
  <c r="O523" i="46"/>
  <c r="N523" i="46"/>
  <c r="L523" i="46" s="1"/>
  <c r="K529" i="46"/>
  <c r="J529" i="46"/>
  <c r="O529" i="46"/>
  <c r="N529" i="46"/>
  <c r="L529" i="46" s="1"/>
  <c r="P529" i="46"/>
  <c r="Q529" i="46"/>
  <c r="R529" i="46"/>
  <c r="K558" i="46"/>
  <c r="J558" i="46"/>
  <c r="R558" i="46"/>
  <c r="P558" i="46"/>
  <c r="S558" i="46"/>
  <c r="S571" i="46"/>
  <c r="S592" i="46"/>
  <c r="P592" i="46"/>
  <c r="R592" i="46"/>
  <c r="J592" i="46"/>
  <c r="S594" i="46"/>
  <c r="J599" i="46"/>
  <c r="S599" i="46"/>
  <c r="R599" i="46"/>
  <c r="P599" i="46"/>
  <c r="P618" i="46"/>
  <c r="J618" i="46"/>
  <c r="S618" i="46"/>
  <c r="K620" i="46"/>
  <c r="I945" i="46"/>
  <c r="J451" i="46"/>
  <c r="O451" i="46"/>
  <c r="K454" i="46"/>
  <c r="O454" i="46"/>
  <c r="N454" i="46"/>
  <c r="L454" i="46" s="1"/>
  <c r="K460" i="46"/>
  <c r="S475" i="46"/>
  <c r="P475" i="46"/>
  <c r="Q475" i="46"/>
  <c r="T475" i="46"/>
  <c r="U475" i="46"/>
  <c r="P490" i="46"/>
  <c r="K492" i="46"/>
  <c r="K500" i="46"/>
  <c r="K504" i="46"/>
  <c r="P510" i="46"/>
  <c r="P515" i="46"/>
  <c r="K515" i="46"/>
  <c r="J515" i="46"/>
  <c r="O540" i="46"/>
  <c r="N540" i="46"/>
  <c r="L540" i="46" s="1"/>
  <c r="S554" i="46"/>
  <c r="R554" i="46"/>
  <c r="S567" i="46"/>
  <c r="K576" i="46"/>
  <c r="J576" i="46"/>
  <c r="O576" i="46"/>
  <c r="N576" i="46"/>
  <c r="L576" i="46" s="1"/>
  <c r="S576" i="46"/>
  <c r="R583" i="46"/>
  <c r="K592" i="46"/>
  <c r="K631" i="46"/>
  <c r="J631" i="46"/>
  <c r="O631" i="46"/>
  <c r="N631" i="46"/>
  <c r="L631" i="46" s="1"/>
  <c r="P631" i="46"/>
  <c r="S631" i="46"/>
  <c r="R631" i="46"/>
  <c r="R578" i="46"/>
  <c r="I581" i="46"/>
  <c r="S583" i="46"/>
  <c r="K599" i="46"/>
  <c r="K618" i="46"/>
  <c r="S620" i="46"/>
  <c r="I477" i="46"/>
  <c r="J509" i="46"/>
  <c r="O509" i="46"/>
  <c r="N509" i="46"/>
  <c r="L509" i="46" s="1"/>
  <c r="P509" i="46"/>
  <c r="I533" i="46"/>
  <c r="S496" i="46"/>
  <c r="R496" i="46"/>
  <c r="K496" i="46"/>
  <c r="S518" i="46"/>
  <c r="J518" i="46"/>
  <c r="P546" i="46"/>
  <c r="J546" i="46"/>
  <c r="K546" i="46"/>
  <c r="K559" i="46"/>
  <c r="S559" i="46"/>
  <c r="R559" i="46"/>
  <c r="R585" i="46"/>
  <c r="P585" i="46"/>
  <c r="S587" i="46"/>
  <c r="R587" i="46"/>
  <c r="R597" i="46"/>
  <c r="J597" i="46"/>
  <c r="S597" i="46"/>
  <c r="P608" i="46"/>
  <c r="K608" i="46"/>
  <c r="R608" i="46"/>
  <c r="K624" i="46"/>
  <c r="J624" i="46"/>
  <c r="O624" i="46"/>
  <c r="N624" i="46"/>
  <c r="L624" i="46" s="1"/>
  <c r="S624" i="46"/>
  <c r="R624" i="46"/>
  <c r="P624" i="46"/>
  <c r="Q624" i="46"/>
  <c r="T624" i="46"/>
  <c r="U624" i="46"/>
  <c r="J482" i="46"/>
  <c r="I493" i="46"/>
  <c r="K518" i="46"/>
  <c r="K542" i="46"/>
  <c r="J542" i="46"/>
  <c r="P542" i="46"/>
  <c r="J559" i="46"/>
  <c r="O561" i="46"/>
  <c r="N561" i="46"/>
  <c r="L561" i="46" s="1"/>
  <c r="S570" i="46"/>
  <c r="K570" i="46"/>
  <c r="J570" i="46"/>
  <c r="O570" i="46"/>
  <c r="J585" i="46"/>
  <c r="O585" i="46"/>
  <c r="N585" i="46"/>
  <c r="L585" i="46" s="1"/>
  <c r="J587" i="46"/>
  <c r="O587" i="46"/>
  <c r="N587" i="46"/>
  <c r="L587" i="46" s="1"/>
  <c r="J608" i="46"/>
  <c r="K619" i="46"/>
  <c r="O619" i="46"/>
  <c r="R619" i="46"/>
  <c r="P498" i="46"/>
  <c r="J498" i="46"/>
  <c r="S498" i="46"/>
  <c r="I513" i="46"/>
  <c r="P520" i="46"/>
  <c r="S520" i="46"/>
  <c r="O572" i="46"/>
  <c r="N572" i="46"/>
  <c r="L572" i="46" s="1"/>
  <c r="O593" i="46"/>
  <c r="N593" i="46"/>
  <c r="L593" i="46" s="1"/>
  <c r="P606" i="46"/>
  <c r="K606" i="46"/>
  <c r="O606" i="46"/>
  <c r="N606" i="46"/>
  <c r="L606" i="46" s="1"/>
  <c r="S606" i="46"/>
  <c r="I634" i="46"/>
  <c r="S637" i="46"/>
  <c r="P637" i="46"/>
  <c r="R637" i="46"/>
  <c r="K637" i="46"/>
  <c r="J637" i="46"/>
  <c r="O637" i="46"/>
  <c r="N637" i="46"/>
  <c r="L637" i="46" s="1"/>
  <c r="S565" i="46"/>
  <c r="R565" i="46"/>
  <c r="Q615" i="46"/>
  <c r="T615" i="46"/>
  <c r="U615" i="46"/>
  <c r="I668" i="46"/>
  <c r="I775" i="46"/>
  <c r="I1017" i="46"/>
  <c r="J525" i="46"/>
  <c r="O525" i="46"/>
  <c r="N525" i="46"/>
  <c r="L525" i="46" s="1"/>
  <c r="P525" i="46"/>
  <c r="Q525" i="46"/>
  <c r="T525" i="46"/>
  <c r="U525" i="46"/>
  <c r="R537" i="46"/>
  <c r="J537" i="46"/>
  <c r="O537" i="46"/>
  <c r="N537" i="46"/>
  <c r="L537" i="46" s="1"/>
  <c r="P562" i="46"/>
  <c r="J562" i="46"/>
  <c r="K562" i="46"/>
  <c r="P601" i="46"/>
  <c r="K612" i="46"/>
  <c r="J612" i="46"/>
  <c r="P612" i="46"/>
  <c r="K616" i="46"/>
  <c r="O616" i="46"/>
  <c r="N616" i="46"/>
  <c r="L616" i="46" s="1"/>
  <c r="P616" i="46"/>
  <c r="S540" i="46"/>
  <c r="R540" i="46"/>
  <c r="P565" i="46"/>
  <c r="J575" i="46"/>
  <c r="O575" i="46"/>
  <c r="R580" i="46"/>
  <c r="K580" i="46"/>
  <c r="J580" i="46"/>
  <c r="O580" i="46"/>
  <c r="N580" i="46"/>
  <c r="L580" i="46" s="1"/>
  <c r="K598" i="46"/>
  <c r="J598" i="46"/>
  <c r="O598" i="46"/>
  <c r="N598" i="46"/>
  <c r="L598" i="46" s="1"/>
  <c r="K627" i="46"/>
  <c r="J627" i="46"/>
  <c r="O627" i="46"/>
  <c r="N627" i="46"/>
  <c r="L627" i="46"/>
  <c r="I679" i="46"/>
  <c r="I702" i="46"/>
  <c r="I753" i="46"/>
  <c r="I991" i="46"/>
  <c r="K614" i="46"/>
  <c r="S614" i="46"/>
  <c r="R614" i="46"/>
  <c r="J602" i="46"/>
  <c r="O602" i="46"/>
  <c r="J614" i="46"/>
  <c r="O614" i="46"/>
  <c r="N614" i="46"/>
  <c r="L614" i="46"/>
  <c r="K589" i="46"/>
  <c r="O589" i="46"/>
  <c r="N589" i="46"/>
  <c r="L589" i="46" s="1"/>
  <c r="I744" i="46"/>
  <c r="I788" i="46"/>
  <c r="I909" i="46"/>
  <c r="R636" i="46"/>
  <c r="P636" i="46"/>
  <c r="Q636" i="46"/>
  <c r="S636" i="46"/>
  <c r="I1066" i="46"/>
  <c r="I676" i="46"/>
  <c r="I621" i="46"/>
  <c r="I630" i="46"/>
  <c r="I695" i="46"/>
  <c r="I743" i="46"/>
  <c r="I804" i="46"/>
  <c r="I857" i="46"/>
  <c r="I671" i="46"/>
  <c r="I701" i="46"/>
  <c r="I663" i="46"/>
  <c r="I724" i="46"/>
  <c r="I814" i="46"/>
  <c r="I855" i="46"/>
  <c r="I863" i="46"/>
  <c r="I919" i="46"/>
  <c r="I1035" i="46"/>
  <c r="I760" i="46"/>
  <c r="I784" i="46"/>
  <c r="I772" i="46"/>
  <c r="I647" i="46"/>
  <c r="I983" i="46"/>
  <c r="I1063" i="46"/>
  <c r="S460" i="47"/>
  <c r="R460" i="47"/>
  <c r="K460" i="47"/>
  <c r="J460" i="47"/>
  <c r="O460" i="47"/>
  <c r="N460" i="47"/>
  <c r="L460" i="47" s="1"/>
  <c r="P460" i="47"/>
  <c r="Q460" i="47"/>
  <c r="T460" i="47"/>
  <c r="U460" i="47"/>
  <c r="S423" i="47"/>
  <c r="P423" i="47"/>
  <c r="K423" i="47"/>
  <c r="J423" i="47"/>
  <c r="R423" i="47"/>
  <c r="S628" i="47"/>
  <c r="R628" i="47"/>
  <c r="P628" i="47"/>
  <c r="K628" i="47"/>
  <c r="J628" i="47"/>
  <c r="O628" i="47"/>
  <c r="N628" i="47"/>
  <c r="L628" i="47" s="1"/>
  <c r="S118" i="47"/>
  <c r="P383" i="47"/>
  <c r="R383" i="47"/>
  <c r="S383" i="47"/>
  <c r="K383" i="47"/>
  <c r="J383" i="47"/>
  <c r="K379" i="47"/>
  <c r="P379" i="47"/>
  <c r="S379" i="47"/>
  <c r="R379" i="47"/>
  <c r="J379" i="47"/>
  <c r="S232" i="47"/>
  <c r="R232" i="47"/>
  <c r="P232" i="47"/>
  <c r="J232" i="47"/>
  <c r="K232" i="47"/>
  <c r="S278" i="47"/>
  <c r="P278" i="47"/>
  <c r="R278" i="47"/>
  <c r="K278" i="47"/>
  <c r="J278" i="47"/>
  <c r="O278" i="47"/>
  <c r="N278" i="47"/>
  <c r="L278" i="47" s="1"/>
  <c r="K251" i="47"/>
  <c r="S251" i="47"/>
  <c r="R251" i="47"/>
  <c r="P251" i="47"/>
  <c r="J251" i="47"/>
  <c r="O251" i="47"/>
  <c r="N251" i="47"/>
  <c r="L251" i="47" s="1"/>
  <c r="K299" i="47"/>
  <c r="S299" i="47"/>
  <c r="R299" i="47"/>
  <c r="P299" i="47"/>
  <c r="J299" i="47"/>
  <c r="J192" i="47"/>
  <c r="S192" i="47"/>
  <c r="R192" i="47"/>
  <c r="P192" i="47"/>
  <c r="Q323" i="47"/>
  <c r="T323" i="47"/>
  <c r="U323" i="47"/>
  <c r="R429" i="47"/>
  <c r="S429" i="47"/>
  <c r="P429" i="47"/>
  <c r="K429" i="47"/>
  <c r="R403" i="47"/>
  <c r="S403" i="47"/>
  <c r="P403" i="47"/>
  <c r="J429" i="47"/>
  <c r="O429" i="47"/>
  <c r="N429" i="47"/>
  <c r="L429" i="47" s="1"/>
  <c r="K481" i="47"/>
  <c r="P481" i="47"/>
  <c r="S481" i="47"/>
  <c r="R481" i="47"/>
  <c r="J481" i="47"/>
  <c r="O481" i="47"/>
  <c r="N481" i="47"/>
  <c r="L481" i="47" s="1"/>
  <c r="K192" i="47"/>
  <c r="Q243" i="47"/>
  <c r="J324" i="47"/>
  <c r="P324" i="47"/>
  <c r="K324" i="47"/>
  <c r="S324" i="47"/>
  <c r="R324" i="47"/>
  <c r="J403" i="47"/>
  <c r="R448" i="47"/>
  <c r="S448" i="47"/>
  <c r="P448" i="47"/>
  <c r="K560" i="47"/>
  <c r="S560" i="47"/>
  <c r="R560" i="47"/>
  <c r="P560" i="47"/>
  <c r="J560" i="47"/>
  <c r="R203" i="47"/>
  <c r="K203" i="47"/>
  <c r="P203" i="47"/>
  <c r="J203" i="47"/>
  <c r="O203" i="47"/>
  <c r="N203" i="47"/>
  <c r="L203" i="47" s="1"/>
  <c r="J448" i="47"/>
  <c r="R400" i="47"/>
  <c r="K400" i="47"/>
  <c r="J400" i="47"/>
  <c r="S400" i="47"/>
  <c r="P400" i="47"/>
  <c r="K582" i="47"/>
  <c r="S582" i="47"/>
  <c r="R582" i="47"/>
  <c r="P582" i="47"/>
  <c r="J582" i="47"/>
  <c r="O582" i="47"/>
  <c r="N582" i="47"/>
  <c r="L582" i="47" s="1"/>
  <c r="K244" i="47"/>
  <c r="J244" i="47"/>
  <c r="O244" i="47"/>
  <c r="N244" i="47"/>
  <c r="L244" i="47" s="1"/>
  <c r="S244" i="47"/>
  <c r="R244" i="47"/>
  <c r="P244" i="47"/>
  <c r="R371" i="47"/>
  <c r="P371" i="47"/>
  <c r="S371" i="47"/>
  <c r="K371" i="47"/>
  <c r="J371" i="47"/>
  <c r="O371" i="47"/>
  <c r="N371" i="47"/>
  <c r="L371" i="47" s="1"/>
  <c r="P519" i="47"/>
  <c r="R519" i="47"/>
  <c r="J519" i="47"/>
  <c r="S519" i="47"/>
  <c r="K519" i="47"/>
  <c r="S557" i="47"/>
  <c r="K557" i="47"/>
  <c r="J557" i="47"/>
  <c r="R557" i="47"/>
  <c r="S223" i="47"/>
  <c r="K223" i="47"/>
  <c r="J223" i="47"/>
  <c r="R223" i="47"/>
  <c r="P223" i="47"/>
  <c r="P359" i="47"/>
  <c r="S359" i="47"/>
  <c r="J359" i="47"/>
  <c r="R359" i="47"/>
  <c r="K359" i="47"/>
  <c r="J208" i="47"/>
  <c r="K208" i="47"/>
  <c r="P208" i="47"/>
  <c r="S208" i="47"/>
  <c r="R208" i="47"/>
  <c r="S599" i="47"/>
  <c r="P599" i="47"/>
  <c r="S220" i="47"/>
  <c r="R220" i="47"/>
  <c r="P220" i="47"/>
  <c r="K220" i="47"/>
  <c r="K372" i="47"/>
  <c r="J372" i="47"/>
  <c r="O372" i="47"/>
  <c r="N372" i="47"/>
  <c r="L372" i="47" s="1"/>
  <c r="S372" i="47"/>
  <c r="R372" i="47"/>
  <c r="P372" i="47"/>
  <c r="Q372" i="47"/>
  <c r="T372" i="47"/>
  <c r="U372" i="47"/>
  <c r="R389" i="47"/>
  <c r="S389" i="47"/>
  <c r="P389" i="47"/>
  <c r="K389" i="47"/>
  <c r="J389" i="47"/>
  <c r="J599" i="47"/>
  <c r="J220" i="47"/>
  <c r="J228" i="47"/>
  <c r="S228" i="47"/>
  <c r="R228" i="47"/>
  <c r="K228" i="47"/>
  <c r="P228" i="47"/>
  <c r="J281" i="47"/>
  <c r="S281" i="47"/>
  <c r="R281" i="47"/>
  <c r="P281" i="47"/>
  <c r="R140" i="47"/>
  <c r="P309" i="47"/>
  <c r="R309" i="47"/>
  <c r="K309" i="47"/>
  <c r="J309" i="47"/>
  <c r="S309" i="47"/>
  <c r="S390" i="47"/>
  <c r="K390" i="47"/>
  <c r="J390" i="47"/>
  <c r="O390" i="47"/>
  <c r="N390" i="47"/>
  <c r="L390" i="47" s="1"/>
  <c r="P390" i="47"/>
  <c r="R390" i="47"/>
  <c r="R475" i="47"/>
  <c r="J475" i="47"/>
  <c r="K475" i="47"/>
  <c r="P475" i="47"/>
  <c r="S475" i="47"/>
  <c r="R595" i="47"/>
  <c r="K595" i="47"/>
  <c r="P595" i="47"/>
  <c r="S595" i="47"/>
  <c r="J595" i="47"/>
  <c r="O595" i="47"/>
  <c r="N595" i="47"/>
  <c r="L595" i="47" s="1"/>
  <c r="Q185" i="47"/>
  <c r="T185" i="47"/>
  <c r="U185" i="47"/>
  <c r="Q261" i="47"/>
  <c r="Q349" i="47"/>
  <c r="T349" i="47"/>
  <c r="U349" i="47"/>
  <c r="K417" i="47"/>
  <c r="O417" i="47"/>
  <c r="N417" i="47"/>
  <c r="L417" i="47" s="1"/>
  <c r="S417" i="47"/>
  <c r="R417" i="47"/>
  <c r="P417" i="47"/>
  <c r="S203" i="47"/>
  <c r="J436" i="47"/>
  <c r="K436" i="47"/>
  <c r="S436" i="47"/>
  <c r="R436" i="47"/>
  <c r="P436" i="47"/>
  <c r="K448" i="47"/>
  <c r="K259" i="47"/>
  <c r="J259" i="47"/>
  <c r="O259" i="47"/>
  <c r="N259" i="47"/>
  <c r="L259" i="47" s="1"/>
  <c r="S259" i="47"/>
  <c r="R259" i="47"/>
  <c r="P259" i="47"/>
  <c r="Q259" i="47"/>
  <c r="T259" i="47"/>
  <c r="U259" i="47"/>
  <c r="S246" i="47"/>
  <c r="R246" i="47"/>
  <c r="P246" i="47"/>
  <c r="K246" i="47"/>
  <c r="O246" i="47"/>
  <c r="N246" i="47"/>
  <c r="L246" i="47" s="1"/>
  <c r="J313" i="47"/>
  <c r="P313" i="47"/>
  <c r="S313" i="47"/>
  <c r="R313" i="47"/>
  <c r="K313" i="47"/>
  <c r="R491" i="47"/>
  <c r="S491" i="47"/>
  <c r="P491" i="47"/>
  <c r="K491" i="47"/>
  <c r="J491" i="47"/>
  <c r="O491" i="47"/>
  <c r="N491" i="47"/>
  <c r="L491" i="47" s="1"/>
  <c r="K599" i="47"/>
  <c r="K210" i="47"/>
  <c r="S210" i="47"/>
  <c r="R210" i="47"/>
  <c r="P210" i="47"/>
  <c r="J210" i="47"/>
  <c r="O210" i="47"/>
  <c r="N210" i="47"/>
  <c r="L210" i="47" s="1"/>
  <c r="P229" i="47"/>
  <c r="S229" i="47"/>
  <c r="K229" i="47"/>
  <c r="J229" i="47"/>
  <c r="R229" i="47"/>
  <c r="R261" i="47"/>
  <c r="S261" i="47"/>
  <c r="K281" i="47"/>
  <c r="J420" i="47"/>
  <c r="K420" i="47"/>
  <c r="S420" i="47"/>
  <c r="R420" i="47"/>
  <c r="S433" i="47"/>
  <c r="R433" i="47"/>
  <c r="P433" i="47"/>
  <c r="K433" i="47"/>
  <c r="P439" i="47"/>
  <c r="S439" i="47"/>
  <c r="R439" i="47"/>
  <c r="K446" i="47"/>
  <c r="P446" i="47"/>
  <c r="S446" i="47"/>
  <c r="J446" i="47"/>
  <c r="R446" i="47"/>
  <c r="S572" i="47"/>
  <c r="R572" i="47"/>
  <c r="J572" i="47"/>
  <c r="K572" i="47"/>
  <c r="P572" i="47"/>
  <c r="P594" i="47"/>
  <c r="S594" i="47"/>
  <c r="R594" i="47"/>
  <c r="J594" i="47"/>
  <c r="O594" i="47"/>
  <c r="N594" i="47"/>
  <c r="L594" i="47" s="1"/>
  <c r="R599" i="47"/>
  <c r="P197" i="47"/>
  <c r="R197" i="47"/>
  <c r="S197" i="47"/>
  <c r="K197" i="47"/>
  <c r="J197" i="47"/>
  <c r="O197" i="47"/>
  <c r="N197" i="47"/>
  <c r="L197" i="47" s="1"/>
  <c r="P254" i="47"/>
  <c r="K254" i="47"/>
  <c r="R254" i="47"/>
  <c r="J254" i="47"/>
  <c r="O254" i="47"/>
  <c r="N254" i="47"/>
  <c r="L254" i="47" s="1"/>
  <c r="S254" i="47"/>
  <c r="K189" i="47"/>
  <c r="P189" i="47"/>
  <c r="S189" i="47"/>
  <c r="R189" i="47"/>
  <c r="J189" i="47"/>
  <c r="R222" i="47"/>
  <c r="P222" i="47"/>
  <c r="J222" i="47"/>
  <c r="K222" i="47"/>
  <c r="K403" i="47"/>
  <c r="K533" i="47"/>
  <c r="J533" i="47"/>
  <c r="S533" i="47"/>
  <c r="R533" i="47"/>
  <c r="P533" i="47"/>
  <c r="S204" i="47"/>
  <c r="R204" i="47"/>
  <c r="P204" i="47"/>
  <c r="K204" i="47"/>
  <c r="J204" i="47"/>
  <c r="O204" i="47"/>
  <c r="N204" i="47"/>
  <c r="L204" i="47" s="1"/>
  <c r="S292" i="47"/>
  <c r="R292" i="47"/>
  <c r="K292" i="47"/>
  <c r="P292" i="47"/>
  <c r="K346" i="47"/>
  <c r="J346" i="47"/>
  <c r="S346" i="47"/>
  <c r="R346" i="47"/>
  <c r="P346" i="47"/>
  <c r="K194" i="47"/>
  <c r="S194" i="47"/>
  <c r="P194" i="47"/>
  <c r="R194" i="47"/>
  <c r="J194" i="47"/>
  <c r="P227" i="47"/>
  <c r="K227" i="47"/>
  <c r="J227" i="47"/>
  <c r="O227" i="47"/>
  <c r="N227" i="47"/>
  <c r="L227" i="47" s="1"/>
  <c r="S227" i="47"/>
  <c r="R227" i="47"/>
  <c r="R231" i="47"/>
  <c r="K231" i="47"/>
  <c r="S231" i="47"/>
  <c r="P231" i="47"/>
  <c r="J231" i="47"/>
  <c r="O231" i="47"/>
  <c r="N231" i="47"/>
  <c r="L231" i="47" s="1"/>
  <c r="Q248" i="47"/>
  <c r="J292" i="47"/>
  <c r="K347" i="47"/>
  <c r="R347" i="47"/>
  <c r="P347" i="47"/>
  <c r="J347" i="47"/>
  <c r="S347" i="47"/>
  <c r="S360" i="47"/>
  <c r="R360" i="47"/>
  <c r="K360" i="47"/>
  <c r="J360" i="47"/>
  <c r="O360" i="47"/>
  <c r="N360" i="47"/>
  <c r="L360" i="47" s="1"/>
  <c r="P360" i="47"/>
  <c r="Q360" i="47"/>
  <c r="T360" i="47"/>
  <c r="U360" i="47"/>
  <c r="P474" i="47"/>
  <c r="R474" i="47"/>
  <c r="S474" i="47"/>
  <c r="K474" i="47"/>
  <c r="J474" i="47"/>
  <c r="O474" i="47"/>
  <c r="N474" i="47"/>
  <c r="L474" i="47" s="1"/>
  <c r="P557" i="47"/>
  <c r="S618" i="47"/>
  <c r="K618" i="47"/>
  <c r="R618" i="47"/>
  <c r="P618" i="47"/>
  <c r="J618" i="47"/>
  <c r="O618" i="47"/>
  <c r="N618" i="47"/>
  <c r="L618" i="47" s="1"/>
  <c r="R199" i="47"/>
  <c r="K199" i="47"/>
  <c r="P199" i="47"/>
  <c r="J199" i="47"/>
  <c r="S199" i="47"/>
  <c r="P214" i="47"/>
  <c r="K214" i="47"/>
  <c r="J214" i="47"/>
  <c r="O214" i="47"/>
  <c r="N214" i="47"/>
  <c r="L214" i="47" s="1"/>
  <c r="R214" i="47"/>
  <c r="S214" i="47"/>
  <c r="J261" i="47"/>
  <c r="O261" i="47"/>
  <c r="N261" i="47"/>
  <c r="L261" i="47" s="1"/>
  <c r="S305" i="47"/>
  <c r="R305" i="47"/>
  <c r="J305" i="47"/>
  <c r="P305" i="47"/>
  <c r="K305" i="47"/>
  <c r="Q344" i="47"/>
  <c r="T344" i="47"/>
  <c r="U344" i="47"/>
  <c r="K376" i="47"/>
  <c r="R376" i="47"/>
  <c r="J376" i="47"/>
  <c r="S376" i="47"/>
  <c r="R380" i="47"/>
  <c r="J380" i="47"/>
  <c r="P380" i="47"/>
  <c r="K380" i="47"/>
  <c r="S380" i="47"/>
  <c r="K395" i="47"/>
  <c r="P395" i="47"/>
  <c r="J395" i="47"/>
  <c r="O395" i="47"/>
  <c r="N395" i="47"/>
  <c r="L395" i="47" s="1"/>
  <c r="O425" i="47"/>
  <c r="N425" i="47"/>
  <c r="L425" i="47" s="1"/>
  <c r="J433" i="47"/>
  <c r="O433" i="47"/>
  <c r="N433" i="47"/>
  <c r="L433" i="47" s="1"/>
  <c r="S552" i="47"/>
  <c r="R552" i="47"/>
  <c r="K552" i="47"/>
  <c r="P131" i="47"/>
  <c r="K225" i="47"/>
  <c r="J225" i="47"/>
  <c r="O225" i="47"/>
  <c r="N225" i="47"/>
  <c r="L225" i="47" s="1"/>
  <c r="S225" i="47"/>
  <c r="P225" i="47"/>
  <c r="Q225" i="47"/>
  <c r="R225" i="47"/>
  <c r="S526" i="47"/>
  <c r="R526" i="47"/>
  <c r="P526" i="47"/>
  <c r="K526" i="47"/>
  <c r="J526" i="47"/>
  <c r="O526" i="47"/>
  <c r="N526" i="47"/>
  <c r="L526" i="47" s="1"/>
  <c r="P238" i="47"/>
  <c r="R238" i="47"/>
  <c r="K238" i="47"/>
  <c r="S238" i="47"/>
  <c r="J238" i="47"/>
  <c r="J253" i="47"/>
  <c r="S253" i="47"/>
  <c r="R253" i="47"/>
  <c r="P253" i="47"/>
  <c r="K253" i="47"/>
  <c r="P270" i="47"/>
  <c r="S270" i="47"/>
  <c r="R270" i="47"/>
  <c r="K270" i="47"/>
  <c r="O270" i="47"/>
  <c r="N270" i="47"/>
  <c r="L270" i="47" s="1"/>
  <c r="P294" i="47"/>
  <c r="S294" i="47"/>
  <c r="R294" i="47"/>
  <c r="K294" i="47"/>
  <c r="J294" i="47"/>
  <c r="O294" i="47"/>
  <c r="N294" i="47"/>
  <c r="L294" i="47" s="1"/>
  <c r="R310" i="47"/>
  <c r="S310" i="47"/>
  <c r="P310" i="47"/>
  <c r="K310" i="47"/>
  <c r="O310" i="47"/>
  <c r="N310" i="47"/>
  <c r="L310" i="47" s="1"/>
  <c r="J439" i="47"/>
  <c r="O439" i="47"/>
  <c r="N439" i="47"/>
  <c r="L439" i="47" s="1"/>
  <c r="P487" i="47"/>
  <c r="S487" i="47"/>
  <c r="R487" i="47"/>
  <c r="K487" i="47"/>
  <c r="O487" i="47"/>
  <c r="N487" i="47"/>
  <c r="L487" i="47"/>
  <c r="J552" i="47"/>
  <c r="S216" i="47"/>
  <c r="R216" i="47"/>
  <c r="P216" i="47"/>
  <c r="Q216" i="47"/>
  <c r="T216" i="47"/>
  <c r="U216" i="47"/>
  <c r="R237" i="47"/>
  <c r="J237" i="47"/>
  <c r="K237" i="47"/>
  <c r="O258" i="47"/>
  <c r="N258" i="47"/>
  <c r="L258" i="47" s="1"/>
  <c r="I273" i="47"/>
  <c r="K301" i="47"/>
  <c r="S301" i="47"/>
  <c r="R301" i="47"/>
  <c r="P301" i="47"/>
  <c r="J301" i="47"/>
  <c r="P318" i="47"/>
  <c r="J318" i="47"/>
  <c r="O318" i="47"/>
  <c r="N318" i="47"/>
  <c r="L318" i="47" s="1"/>
  <c r="R318" i="47"/>
  <c r="S318" i="47"/>
  <c r="S322" i="47"/>
  <c r="P322" i="47"/>
  <c r="R322" i="47"/>
  <c r="K322" i="47"/>
  <c r="J322" i="47"/>
  <c r="O322" i="47"/>
  <c r="N322" i="47"/>
  <c r="L322" i="47" s="1"/>
  <c r="S353" i="47"/>
  <c r="R353" i="47"/>
  <c r="J353" i="47"/>
  <c r="K353" i="47"/>
  <c r="P432" i="47"/>
  <c r="Q432" i="47"/>
  <c r="S432" i="47"/>
  <c r="R432" i="47"/>
  <c r="K549" i="47"/>
  <c r="J549" i="47"/>
  <c r="P549" i="47"/>
  <c r="S549" i="47"/>
  <c r="R549" i="47"/>
  <c r="S217" i="47"/>
  <c r="R217" i="47"/>
  <c r="P217" i="47"/>
  <c r="K217" i="47"/>
  <c r="J217" i="47"/>
  <c r="O217" i="47"/>
  <c r="N217" i="47"/>
  <c r="L217" i="47" s="1"/>
  <c r="K267" i="47"/>
  <c r="P267" i="47"/>
  <c r="S267" i="47"/>
  <c r="P286" i="47"/>
  <c r="S286" i="47"/>
  <c r="R286" i="47"/>
  <c r="K315" i="47"/>
  <c r="J315" i="47"/>
  <c r="O315" i="47"/>
  <c r="N315" i="47"/>
  <c r="L315" i="47" s="1"/>
  <c r="S315" i="47"/>
  <c r="R315" i="47"/>
  <c r="S337" i="47"/>
  <c r="R337" i="47"/>
  <c r="P337" i="47"/>
  <c r="K337" i="47"/>
  <c r="J337" i="47"/>
  <c r="O337" i="47"/>
  <c r="N337" i="47"/>
  <c r="L337" i="47" s="1"/>
  <c r="P458" i="47"/>
  <c r="S458" i="47"/>
  <c r="R458" i="47"/>
  <c r="K458" i="47"/>
  <c r="S184" i="47"/>
  <c r="R184" i="47"/>
  <c r="P184" i="47"/>
  <c r="K184" i="47"/>
  <c r="J184" i="47"/>
  <c r="O184" i="47"/>
  <c r="N184" i="47"/>
  <c r="L184" i="47" s="1"/>
  <c r="S190" i="47"/>
  <c r="R190" i="47"/>
  <c r="P190" i="47"/>
  <c r="Q190" i="47"/>
  <c r="T190" i="47"/>
  <c r="U190" i="47"/>
  <c r="K209" i="47"/>
  <c r="J209" i="47"/>
  <c r="O209" i="47"/>
  <c r="N209" i="47"/>
  <c r="L209" i="47" s="1"/>
  <c r="P209" i="47"/>
  <c r="S209" i="47"/>
  <c r="R209" i="47"/>
  <c r="J267" i="47"/>
  <c r="O267" i="47"/>
  <c r="N267" i="47"/>
  <c r="L267" i="47" s="1"/>
  <c r="K283" i="47"/>
  <c r="O283" i="47"/>
  <c r="S283" i="47"/>
  <c r="R283" i="47"/>
  <c r="J286" i="47"/>
  <c r="O286" i="47"/>
  <c r="N286" i="47"/>
  <c r="L286" i="47" s="1"/>
  <c r="J458" i="47"/>
  <c r="O458" i="47"/>
  <c r="N458" i="47"/>
  <c r="L458" i="47" s="1"/>
  <c r="S201" i="47"/>
  <c r="K201" i="47"/>
  <c r="J201" i="47"/>
  <c r="O201" i="47"/>
  <c r="N201" i="47"/>
  <c r="L201" i="47" s="1"/>
  <c r="P201" i="47"/>
  <c r="Q201" i="47"/>
  <c r="T201" i="47"/>
  <c r="U201" i="47"/>
  <c r="R267" i="47"/>
  <c r="S348" i="47"/>
  <c r="K348" i="47"/>
  <c r="J348" i="47"/>
  <c r="O348" i="47"/>
  <c r="N348" i="47"/>
  <c r="L348" i="47" s="1"/>
  <c r="R348" i="47"/>
  <c r="P348" i="47"/>
  <c r="I398" i="47"/>
  <c r="R462" i="47"/>
  <c r="K462" i="47"/>
  <c r="P462" i="47"/>
  <c r="R495" i="47"/>
  <c r="S495" i="47"/>
  <c r="P495" i="47"/>
  <c r="J495" i="47"/>
  <c r="O495" i="47"/>
  <c r="N495" i="47"/>
  <c r="L495" i="47" s="1"/>
  <c r="P537" i="47"/>
  <c r="S537" i="47"/>
  <c r="R537" i="47"/>
  <c r="K187" i="47"/>
  <c r="J187" i="47"/>
  <c r="O187" i="47"/>
  <c r="S187" i="47"/>
  <c r="K211" i="47"/>
  <c r="J211" i="47"/>
  <c r="S211" i="47"/>
  <c r="S264" i="47"/>
  <c r="K264" i="47"/>
  <c r="J264" i="47"/>
  <c r="P382" i="47"/>
  <c r="K382" i="47"/>
  <c r="S382" i="47"/>
  <c r="R382" i="47"/>
  <c r="J382" i="47"/>
  <c r="O382" i="47"/>
  <c r="N382" i="47"/>
  <c r="L382" i="47" s="1"/>
  <c r="O462" i="47"/>
  <c r="N462" i="47"/>
  <c r="L462" i="47" s="1"/>
  <c r="J537" i="47"/>
  <c r="O537" i="47"/>
  <c r="N537" i="47"/>
  <c r="L537" i="47" s="1"/>
  <c r="R555" i="47"/>
  <c r="P555" i="47"/>
  <c r="K555" i="47"/>
  <c r="J555" i="47"/>
  <c r="O555" i="47"/>
  <c r="N555" i="47"/>
  <c r="L555" i="47" s="1"/>
  <c r="S555" i="47"/>
  <c r="P568" i="47"/>
  <c r="R568" i="47"/>
  <c r="S568" i="47"/>
  <c r="K568" i="47"/>
  <c r="J568" i="47"/>
  <c r="K195" i="47"/>
  <c r="J195" i="47"/>
  <c r="O195" i="47"/>
  <c r="N195" i="47"/>
  <c r="L195" i="47" s="1"/>
  <c r="S257" i="47"/>
  <c r="R257" i="47"/>
  <c r="J257" i="47"/>
  <c r="S268" i="47"/>
  <c r="R268" i="47"/>
  <c r="P268" i="47"/>
  <c r="J268" i="47"/>
  <c r="K268" i="47"/>
  <c r="K279" i="47"/>
  <c r="J279" i="47"/>
  <c r="O279" i="47"/>
  <c r="N279" i="47"/>
  <c r="L279" i="47" s="1"/>
  <c r="K308" i="47"/>
  <c r="J308" i="47"/>
  <c r="O308" i="47"/>
  <c r="N308" i="47"/>
  <c r="L308" i="47" s="1"/>
  <c r="S308" i="47"/>
  <c r="R308" i="47"/>
  <c r="P308" i="47"/>
  <c r="K330" i="47"/>
  <c r="J330" i="47"/>
  <c r="O330" i="47"/>
  <c r="N330" i="47"/>
  <c r="L330" i="47" s="1"/>
  <c r="S330" i="47"/>
  <c r="N332" i="47"/>
  <c r="L332" i="47" s="1"/>
  <c r="Q332" i="47"/>
  <c r="T332" i="47"/>
  <c r="U332" i="47"/>
  <c r="P340" i="47"/>
  <c r="S340" i="47"/>
  <c r="R340" i="47"/>
  <c r="P357" i="47"/>
  <c r="K357" i="47"/>
  <c r="J357" i="47"/>
  <c r="O357" i="47"/>
  <c r="N357" i="47"/>
  <c r="L357" i="47" s="1"/>
  <c r="S369" i="47"/>
  <c r="R369" i="47"/>
  <c r="K369" i="47"/>
  <c r="J369" i="47"/>
  <c r="O369" i="47"/>
  <c r="N369" i="47"/>
  <c r="L369" i="47" s="1"/>
  <c r="S412" i="47"/>
  <c r="P412" i="47"/>
  <c r="K412" i="47"/>
  <c r="J412" i="47"/>
  <c r="R464" i="47"/>
  <c r="K464" i="47"/>
  <c r="J464" i="47"/>
  <c r="O464" i="47"/>
  <c r="N464" i="47"/>
  <c r="L464" i="47" s="1"/>
  <c r="K469" i="47"/>
  <c r="J469" i="47"/>
  <c r="O469" i="47"/>
  <c r="N469" i="47"/>
  <c r="L469" i="47" s="1"/>
  <c r="S469" i="47"/>
  <c r="R469" i="47"/>
  <c r="P469" i="47"/>
  <c r="Q469" i="47"/>
  <c r="T469" i="47"/>
  <c r="U469" i="47"/>
  <c r="S492" i="47"/>
  <c r="R492" i="47"/>
  <c r="P492" i="47"/>
  <c r="K492" i="47"/>
  <c r="J492" i="47"/>
  <c r="P630" i="47"/>
  <c r="K630" i="47"/>
  <c r="S630" i="47"/>
  <c r="P135" i="47"/>
  <c r="P239" i="47"/>
  <c r="R239" i="47"/>
  <c r="P279" i="47"/>
  <c r="J361" i="47"/>
  <c r="R361" i="47"/>
  <c r="P361" i="47"/>
  <c r="S361" i="47"/>
  <c r="K501" i="47"/>
  <c r="J501" i="47"/>
  <c r="O501" i="47"/>
  <c r="N501" i="47"/>
  <c r="L501" i="47" s="1"/>
  <c r="P501" i="47"/>
  <c r="Q501" i="47"/>
  <c r="R523" i="47"/>
  <c r="S523" i="47"/>
  <c r="P523" i="47"/>
  <c r="S168" i="47"/>
  <c r="P168" i="47"/>
  <c r="S200" i="47"/>
  <c r="R200" i="47"/>
  <c r="P200" i="47"/>
  <c r="S239" i="47"/>
  <c r="S242" i="47"/>
  <c r="R242" i="47"/>
  <c r="P242" i="47"/>
  <c r="Q242" i="47"/>
  <c r="K242" i="47"/>
  <c r="J242" i="47"/>
  <c r="O242" i="47"/>
  <c r="N242" i="47"/>
  <c r="L242" i="47" s="1"/>
  <c r="J245" i="47"/>
  <c r="O245" i="47"/>
  <c r="N245" i="47"/>
  <c r="L245" i="47" s="1"/>
  <c r="K277" i="47"/>
  <c r="J277" i="47"/>
  <c r="O277" i="47"/>
  <c r="N277" i="47"/>
  <c r="L277" i="47" s="1"/>
  <c r="P277" i="47"/>
  <c r="Q277" i="47"/>
  <c r="J295" i="47"/>
  <c r="O295" i="47"/>
  <c r="N295" i="47"/>
  <c r="L295" i="47" s="1"/>
  <c r="R320" i="47"/>
  <c r="J320" i="47"/>
  <c r="K320" i="47"/>
  <c r="S320" i="47"/>
  <c r="K333" i="47"/>
  <c r="J333" i="47"/>
  <c r="O333" i="47"/>
  <c r="N333" i="47"/>
  <c r="L333" i="47" s="1"/>
  <c r="R333" i="47"/>
  <c r="P388" i="47"/>
  <c r="K388" i="47"/>
  <c r="K425" i="47"/>
  <c r="K434" i="47"/>
  <c r="J434" i="47"/>
  <c r="O434" i="47"/>
  <c r="N434" i="47"/>
  <c r="L434" i="47" s="1"/>
  <c r="S434" i="47"/>
  <c r="R434" i="47"/>
  <c r="K437" i="47"/>
  <c r="J437" i="47"/>
  <c r="O437" i="47"/>
  <c r="N437" i="47"/>
  <c r="L437" i="47" s="1"/>
  <c r="P437" i="47"/>
  <c r="Q437" i="47"/>
  <c r="S437" i="47"/>
  <c r="R437" i="47"/>
  <c r="K467" i="47"/>
  <c r="R467" i="47"/>
  <c r="J467" i="47"/>
  <c r="O467" i="47"/>
  <c r="N467" i="47"/>
  <c r="L467" i="47" s="1"/>
  <c r="K470" i="47"/>
  <c r="R470" i="47"/>
  <c r="J470" i="47"/>
  <c r="P470" i="47"/>
  <c r="S470" i="47"/>
  <c r="R501" i="47"/>
  <c r="P521" i="47"/>
  <c r="S521" i="47"/>
  <c r="K523" i="47"/>
  <c r="K591" i="47"/>
  <c r="J591" i="47"/>
  <c r="O591" i="47"/>
  <c r="N591" i="47"/>
  <c r="L591" i="47" s="1"/>
  <c r="S591" i="47"/>
  <c r="P591" i="47"/>
  <c r="Q591" i="47"/>
  <c r="R591" i="47"/>
  <c r="P609" i="47"/>
  <c r="K609" i="47"/>
  <c r="J609" i="47"/>
  <c r="P612" i="47"/>
  <c r="S185" i="47"/>
  <c r="R185" i="47"/>
  <c r="S195" i="47"/>
  <c r="J200" i="47"/>
  <c r="P255" i="47"/>
  <c r="R255" i="47"/>
  <c r="J255" i="47"/>
  <c r="K255" i="47"/>
  <c r="P257" i="47"/>
  <c r="S306" i="47"/>
  <c r="K306" i="47"/>
  <c r="J306" i="47"/>
  <c r="R306" i="47"/>
  <c r="P306" i="47"/>
  <c r="J328" i="47"/>
  <c r="P328" i="47"/>
  <c r="I351" i="47"/>
  <c r="P367" i="47"/>
  <c r="R367" i="47"/>
  <c r="J388" i="47"/>
  <c r="I402" i="47"/>
  <c r="R422" i="47"/>
  <c r="K422" i="47"/>
  <c r="J422" i="47"/>
  <c r="O422" i="47"/>
  <c r="N422" i="47"/>
  <c r="L422" i="47" s="1"/>
  <c r="P422" i="47"/>
  <c r="Q422" i="47"/>
  <c r="T422" i="47"/>
  <c r="U422" i="47"/>
  <c r="S464" i="47"/>
  <c r="Q493" i="47"/>
  <c r="T493" i="47"/>
  <c r="U493" i="47"/>
  <c r="S501" i="47"/>
  <c r="R504" i="47"/>
  <c r="K511" i="47"/>
  <c r="J511" i="47"/>
  <c r="P511" i="47"/>
  <c r="S511" i="47"/>
  <c r="R511" i="47"/>
  <c r="J521" i="47"/>
  <c r="S524" i="47"/>
  <c r="R524" i="47"/>
  <c r="K524" i="47"/>
  <c r="P524" i="47"/>
  <c r="I592" i="47"/>
  <c r="R630" i="47"/>
  <c r="P195" i="47"/>
  <c r="Q195" i="47"/>
  <c r="R279" i="47"/>
  <c r="S295" i="47"/>
  <c r="R295" i="47"/>
  <c r="P295" i="47"/>
  <c r="S357" i="47"/>
  <c r="K361" i="47"/>
  <c r="R412" i="47"/>
  <c r="R427" i="47"/>
  <c r="J427" i="47"/>
  <c r="O427" i="47"/>
  <c r="N427" i="47"/>
  <c r="L427" i="47" s="1"/>
  <c r="S427" i="47"/>
  <c r="P427" i="47"/>
  <c r="Q427" i="47"/>
  <c r="T427" i="47"/>
  <c r="U427" i="47"/>
  <c r="J168" i="47"/>
  <c r="K200" i="47"/>
  <c r="Q202" i="47"/>
  <c r="T202" i="47"/>
  <c r="U202" i="47"/>
  <c r="P213" i="47"/>
  <c r="S213" i="47"/>
  <c r="I215" i="47"/>
  <c r="R243" i="47"/>
  <c r="J243" i="47"/>
  <c r="O243" i="47"/>
  <c r="N243" i="47"/>
  <c r="L243" i="47" s="1"/>
  <c r="K282" i="47"/>
  <c r="J282" i="47"/>
  <c r="S282" i="47"/>
  <c r="R282" i="47"/>
  <c r="P282" i="47"/>
  <c r="P290" i="47"/>
  <c r="K298" i="47"/>
  <c r="J298" i="47"/>
  <c r="O298" i="47"/>
  <c r="N298" i="47"/>
  <c r="L298" i="47" s="1"/>
  <c r="P298" i="47"/>
  <c r="Q298" i="47"/>
  <c r="S298" i="47"/>
  <c r="R298" i="47"/>
  <c r="R330" i="47"/>
  <c r="S341" i="47"/>
  <c r="R341" i="47"/>
  <c r="P341" i="47"/>
  <c r="J341" i="47"/>
  <c r="K341" i="47"/>
  <c r="J367" i="47"/>
  <c r="S422" i="47"/>
  <c r="S425" i="47"/>
  <c r="S431" i="47"/>
  <c r="R431" i="47"/>
  <c r="K431" i="47"/>
  <c r="J431" i="47"/>
  <c r="O431" i="47"/>
  <c r="N431" i="47"/>
  <c r="L431" i="47" s="1"/>
  <c r="P431" i="47"/>
  <c r="Q431" i="47"/>
  <c r="T431" i="47"/>
  <c r="U431" i="47"/>
  <c r="P467" i="47"/>
  <c r="P489" i="47"/>
  <c r="R489" i="47"/>
  <c r="S489" i="47"/>
  <c r="K489" i="47"/>
  <c r="J489" i="47"/>
  <c r="K517" i="47"/>
  <c r="J517" i="47"/>
  <c r="P517" i="47"/>
  <c r="S517" i="47"/>
  <c r="R517" i="47"/>
  <c r="K521" i="47"/>
  <c r="P584" i="47"/>
  <c r="S584" i="47"/>
  <c r="S212" i="47"/>
  <c r="R212" i="47"/>
  <c r="P212" i="47"/>
  <c r="K212" i="47"/>
  <c r="J212" i="47"/>
  <c r="O212" i="47"/>
  <c r="N212" i="47"/>
  <c r="L212" i="47" s="1"/>
  <c r="K257" i="47"/>
  <c r="K340" i="47"/>
  <c r="R357" i="47"/>
  <c r="K455" i="47"/>
  <c r="R455" i="47"/>
  <c r="P455" i="47"/>
  <c r="J455" i="47"/>
  <c r="K566" i="47"/>
  <c r="O566" i="47"/>
  <c r="N566" i="47"/>
  <c r="L566" i="47" s="1"/>
  <c r="P566" i="47"/>
  <c r="S566" i="47"/>
  <c r="R566" i="47"/>
  <c r="J630" i="47"/>
  <c r="O630" i="47"/>
  <c r="N630" i="47"/>
  <c r="L630" i="47" s="1"/>
  <c r="P76" i="47"/>
  <c r="K76" i="47"/>
  <c r="K239" i="47"/>
  <c r="P245" i="47"/>
  <c r="Q245" i="47"/>
  <c r="S245" i="47"/>
  <c r="K410" i="47"/>
  <c r="J410" i="47"/>
  <c r="O410" i="47"/>
  <c r="N410" i="47"/>
  <c r="L410" i="47" s="1"/>
  <c r="S415" i="47"/>
  <c r="K415" i="47"/>
  <c r="J415" i="47"/>
  <c r="O415" i="47"/>
  <c r="N415" i="47"/>
  <c r="L415" i="47" s="1"/>
  <c r="R415" i="47"/>
  <c r="J523" i="47"/>
  <c r="R195" i="47"/>
  <c r="S274" i="47"/>
  <c r="R274" i="47"/>
  <c r="K274" i="47"/>
  <c r="O274" i="47"/>
  <c r="N274" i="47"/>
  <c r="L274" i="47" s="1"/>
  <c r="P274" i="47"/>
  <c r="S279" i="47"/>
  <c r="S317" i="47"/>
  <c r="P317" i="47"/>
  <c r="K317" i="47"/>
  <c r="J317" i="47"/>
  <c r="O317" i="47"/>
  <c r="N317" i="47"/>
  <c r="L317" i="47" s="1"/>
  <c r="K326" i="47"/>
  <c r="J326" i="47"/>
  <c r="O326" i="47"/>
  <c r="N326" i="47"/>
  <c r="L326" i="47" s="1"/>
  <c r="P330" i="47"/>
  <c r="Q330" i="47"/>
  <c r="P369" i="47"/>
  <c r="P464" i="47"/>
  <c r="K168" i="47"/>
  <c r="J185" i="47"/>
  <c r="O185" i="47"/>
  <c r="N185" i="47"/>
  <c r="L185" i="47" s="1"/>
  <c r="K234" i="47"/>
  <c r="J234" i="47"/>
  <c r="O234" i="47"/>
  <c r="N234" i="47"/>
  <c r="L234" i="47" s="1"/>
  <c r="S234" i="47"/>
  <c r="R234" i="47"/>
  <c r="P234" i="47"/>
  <c r="Q234" i="47"/>
  <c r="T234" i="47"/>
  <c r="U234" i="47"/>
  <c r="S255" i="47"/>
  <c r="P263" i="47"/>
  <c r="S263" i="47"/>
  <c r="R263" i="47"/>
  <c r="K275" i="47"/>
  <c r="J275" i="47"/>
  <c r="O275" i="47"/>
  <c r="N275" i="47"/>
  <c r="L275" i="47" s="1"/>
  <c r="S275" i="47"/>
  <c r="R275" i="47"/>
  <c r="P275" i="47"/>
  <c r="Q275" i="47"/>
  <c r="T275" i="47"/>
  <c r="U275" i="47"/>
  <c r="R277" i="47"/>
  <c r="K328" i="47"/>
  <c r="P333" i="47"/>
  <c r="O349" i="47"/>
  <c r="N349" i="47"/>
  <c r="L349" i="47" s="1"/>
  <c r="R352" i="47"/>
  <c r="S352" i="47"/>
  <c r="P352" i="47"/>
  <c r="J352" i="47"/>
  <c r="O352" i="47"/>
  <c r="N352" i="47"/>
  <c r="L352" i="47" s="1"/>
  <c r="P358" i="47"/>
  <c r="J358" i="47"/>
  <c r="K358" i="47"/>
  <c r="S358" i="47"/>
  <c r="R358" i="47"/>
  <c r="J365" i="47"/>
  <c r="O365" i="47"/>
  <c r="N365" i="47"/>
  <c r="L365" i="47"/>
  <c r="K367" i="47"/>
  <c r="S385" i="47"/>
  <c r="R385" i="47"/>
  <c r="P385" i="47"/>
  <c r="K385" i="47"/>
  <c r="J385" i="47"/>
  <c r="O385" i="47"/>
  <c r="N385" i="47"/>
  <c r="L385" i="47" s="1"/>
  <c r="R388" i="47"/>
  <c r="O397" i="47"/>
  <c r="N397" i="47"/>
  <c r="L397" i="47" s="1"/>
  <c r="R410" i="47"/>
  <c r="R413" i="47"/>
  <c r="S413" i="47"/>
  <c r="P413" i="47"/>
  <c r="I419" i="47"/>
  <c r="P434" i="47"/>
  <c r="Q434" i="47"/>
  <c r="S438" i="47"/>
  <c r="P438" i="47"/>
  <c r="K438" i="47"/>
  <c r="R438" i="47"/>
  <c r="J438" i="47"/>
  <c r="O438" i="47"/>
  <c r="N438" i="47"/>
  <c r="L438" i="47" s="1"/>
  <c r="S444" i="47"/>
  <c r="P444" i="47"/>
  <c r="R444" i="47"/>
  <c r="K444" i="47"/>
  <c r="O444" i="47"/>
  <c r="N444" i="47"/>
  <c r="L444" i="47" s="1"/>
  <c r="S450" i="47"/>
  <c r="J450" i="47"/>
  <c r="K450" i="47"/>
  <c r="R450" i="47"/>
  <c r="P450" i="47"/>
  <c r="S467" i="47"/>
  <c r="S508" i="47"/>
  <c r="R508" i="47"/>
  <c r="K508" i="47"/>
  <c r="J508" i="47"/>
  <c r="P508" i="47"/>
  <c r="P512" i="47"/>
  <c r="S512" i="47"/>
  <c r="J524" i="47"/>
  <c r="S527" i="47"/>
  <c r="R527" i="47"/>
  <c r="K527" i="47"/>
  <c r="O527" i="47"/>
  <c r="S544" i="47"/>
  <c r="R544" i="47"/>
  <c r="J544" i="47"/>
  <c r="O544" i="47"/>
  <c r="N544" i="47"/>
  <c r="L544" i="47" s="1"/>
  <c r="P544" i="47"/>
  <c r="S575" i="47"/>
  <c r="K575" i="47"/>
  <c r="J575" i="47"/>
  <c r="O575" i="47"/>
  <c r="N575" i="47"/>
  <c r="L575" i="47" s="1"/>
  <c r="R575" i="47"/>
  <c r="J584" i="47"/>
  <c r="O584" i="47"/>
  <c r="N584" i="47"/>
  <c r="L584" i="47" s="1"/>
  <c r="P624" i="47"/>
  <c r="K624" i="47"/>
  <c r="J624" i="47"/>
  <c r="P635" i="47"/>
  <c r="S635" i="47"/>
  <c r="R635" i="47"/>
  <c r="K635" i="47"/>
  <c r="J635" i="47"/>
  <c r="O635" i="47"/>
  <c r="N635" i="47"/>
  <c r="L635" i="47" s="1"/>
  <c r="R325" i="47"/>
  <c r="S325" i="47"/>
  <c r="P325" i="47"/>
  <c r="K325" i="47"/>
  <c r="J325" i="47"/>
  <c r="O325" i="47"/>
  <c r="N325" i="47"/>
  <c r="L325" i="47" s="1"/>
  <c r="J340" i="47"/>
  <c r="K421" i="47"/>
  <c r="P421" i="47"/>
  <c r="J421" i="47"/>
  <c r="O421" i="47"/>
  <c r="N421" i="47"/>
  <c r="L421" i="47" s="1"/>
  <c r="R421" i="47"/>
  <c r="S421" i="47"/>
  <c r="K534" i="47"/>
  <c r="J534" i="47"/>
  <c r="O534" i="47"/>
  <c r="N534" i="47"/>
  <c r="L534" i="47" s="1"/>
  <c r="S534" i="47"/>
  <c r="R534" i="47"/>
  <c r="P534" i="47"/>
  <c r="S612" i="47"/>
  <c r="R612" i="47"/>
  <c r="K612" i="47"/>
  <c r="O612" i="47"/>
  <c r="N612" i="47"/>
  <c r="L612" i="47" s="1"/>
  <c r="K193" i="47"/>
  <c r="J193" i="47"/>
  <c r="S193" i="47"/>
  <c r="K236" i="47"/>
  <c r="P236" i="47"/>
  <c r="J236" i="47"/>
  <c r="O236" i="47"/>
  <c r="N236" i="47"/>
  <c r="L236" i="47" s="1"/>
  <c r="S236" i="47"/>
  <c r="R236" i="47"/>
  <c r="J239" i="47"/>
  <c r="S290" i="47"/>
  <c r="K290" i="47"/>
  <c r="O290" i="47"/>
  <c r="N290" i="47"/>
  <c r="L290" i="47" s="1"/>
  <c r="S354" i="47"/>
  <c r="J354" i="47"/>
  <c r="P354" i="47"/>
  <c r="R354" i="47"/>
  <c r="K354" i="47"/>
  <c r="R384" i="47"/>
  <c r="K384" i="47"/>
  <c r="J384" i="47"/>
  <c r="O384" i="47"/>
  <c r="N384" i="47"/>
  <c r="L384" i="47" s="1"/>
  <c r="S384" i="47"/>
  <c r="P384" i="47"/>
  <c r="P425" i="47"/>
  <c r="R425" i="47"/>
  <c r="P430" i="47"/>
  <c r="R430" i="47"/>
  <c r="K430" i="47"/>
  <c r="J430" i="47"/>
  <c r="O430" i="47"/>
  <c r="N430" i="47"/>
  <c r="L430" i="47" s="1"/>
  <c r="P504" i="47"/>
  <c r="K504" i="47"/>
  <c r="J504" i="47"/>
  <c r="O504" i="47"/>
  <c r="N504" i="47"/>
  <c r="L504" i="47" s="1"/>
  <c r="P562" i="47"/>
  <c r="K562" i="47"/>
  <c r="S562" i="47"/>
  <c r="R562" i="47"/>
  <c r="J562" i="47"/>
  <c r="J80" i="47"/>
  <c r="P87" i="47"/>
  <c r="P166" i="47"/>
  <c r="R166" i="47"/>
  <c r="K166" i="47"/>
  <c r="J166" i="47"/>
  <c r="O166" i="47" s="1"/>
  <c r="R193" i="47"/>
  <c r="K196" i="47"/>
  <c r="S196" i="47"/>
  <c r="R196" i="47"/>
  <c r="P196" i="47"/>
  <c r="J196" i="47"/>
  <c r="O213" i="47"/>
  <c r="N213" i="47"/>
  <c r="L213" i="47" s="1"/>
  <c r="R240" i="47"/>
  <c r="S240" i="47"/>
  <c r="P240" i="47"/>
  <c r="R245" i="47"/>
  <c r="S277" i="47"/>
  <c r="R288" i="47"/>
  <c r="K288" i="47"/>
  <c r="J288" i="47"/>
  <c r="O288" i="47"/>
  <c r="N288" i="47"/>
  <c r="L288" i="47" s="1"/>
  <c r="P288" i="47"/>
  <c r="R290" i="47"/>
  <c r="R326" i="47"/>
  <c r="S333" i="47"/>
  <c r="R336" i="47"/>
  <c r="K336" i="47"/>
  <c r="J336" i="47"/>
  <c r="O336" i="47"/>
  <c r="N336" i="47"/>
  <c r="L336" i="47" s="1"/>
  <c r="S388" i="47"/>
  <c r="S410" i="47"/>
  <c r="O413" i="47"/>
  <c r="N413" i="47"/>
  <c r="L413" i="47"/>
  <c r="Q416" i="47"/>
  <c r="T416" i="47"/>
  <c r="U416" i="47"/>
  <c r="P441" i="47"/>
  <c r="K441" i="47"/>
  <c r="O441" i="47"/>
  <c r="N441" i="47"/>
  <c r="L441" i="47"/>
  <c r="S441" i="47"/>
  <c r="R441" i="47"/>
  <c r="P457" i="47"/>
  <c r="Q457" i="47"/>
  <c r="S457" i="47"/>
  <c r="R457" i="47"/>
  <c r="R609" i="47"/>
  <c r="P616" i="47"/>
  <c r="S616" i="47"/>
  <c r="K616" i="47"/>
  <c r="O616" i="47"/>
  <c r="N616" i="47"/>
  <c r="L616" i="47" s="1"/>
  <c r="R616" i="47"/>
  <c r="S631" i="47"/>
  <c r="P631" i="47"/>
  <c r="K631" i="47"/>
  <c r="R631" i="47"/>
  <c r="J631" i="47"/>
  <c r="J323" i="47"/>
  <c r="O323" i="47"/>
  <c r="N323" i="47"/>
  <c r="L323" i="47" s="1"/>
  <c r="K550" i="47"/>
  <c r="P550" i="47"/>
  <c r="J550" i="47"/>
  <c r="O550" i="47"/>
  <c r="N550" i="47"/>
  <c r="L550" i="47" s="1"/>
  <c r="J188" i="47"/>
  <c r="S188" i="47"/>
  <c r="R188" i="47"/>
  <c r="P188" i="47"/>
  <c r="J289" i="47"/>
  <c r="O289" i="47"/>
  <c r="N289" i="47"/>
  <c r="L289" i="47" s="1"/>
  <c r="S291" i="47"/>
  <c r="K323" i="47"/>
  <c r="J329" i="47"/>
  <c r="R329" i="47"/>
  <c r="P329" i="47"/>
  <c r="K329" i="47"/>
  <c r="K396" i="47"/>
  <c r="O396" i="47"/>
  <c r="N396" i="47"/>
  <c r="L396" i="47" s="1"/>
  <c r="P405" i="47"/>
  <c r="K407" i="47"/>
  <c r="O407" i="47"/>
  <c r="N407" i="47"/>
  <c r="L407" i="47" s="1"/>
  <c r="P473" i="47"/>
  <c r="K473" i="47"/>
  <c r="O473" i="47"/>
  <c r="N473" i="47"/>
  <c r="L473" i="47" s="1"/>
  <c r="S473" i="47"/>
  <c r="R473" i="47"/>
  <c r="S493" i="47"/>
  <c r="K493" i="47"/>
  <c r="J493" i="47"/>
  <c r="O493" i="47"/>
  <c r="N493" i="47"/>
  <c r="L493" i="47" s="1"/>
  <c r="R493" i="47"/>
  <c r="K542" i="47"/>
  <c r="P542" i="47"/>
  <c r="J542" i="47"/>
  <c r="O542" i="47"/>
  <c r="N542" i="47"/>
  <c r="L542" i="47" s="1"/>
  <c r="S542" i="47"/>
  <c r="R542" i="47"/>
  <c r="K589" i="47"/>
  <c r="J589" i="47"/>
  <c r="S589" i="47"/>
  <c r="R589" i="47"/>
  <c r="P316" i="47"/>
  <c r="S316" i="47"/>
  <c r="R316" i="47"/>
  <c r="K362" i="47"/>
  <c r="J362" i="47"/>
  <c r="O362" i="47"/>
  <c r="N362" i="47"/>
  <c r="L362" i="47" s="1"/>
  <c r="S362" i="47"/>
  <c r="R362" i="47"/>
  <c r="K416" i="47"/>
  <c r="J416" i="47"/>
  <c r="O416" i="47"/>
  <c r="N416" i="47"/>
  <c r="L416" i="47" s="1"/>
  <c r="S416" i="47"/>
  <c r="R416" i="47"/>
  <c r="R539" i="47"/>
  <c r="S539" i="47"/>
  <c r="P539" i="47"/>
  <c r="K545" i="47"/>
  <c r="J545" i="47"/>
  <c r="O545" i="47"/>
  <c r="N545" i="47"/>
  <c r="L545" i="47" s="1"/>
  <c r="S545" i="47"/>
  <c r="J600" i="47"/>
  <c r="K600" i="47"/>
  <c r="R600" i="47"/>
  <c r="P600" i="47"/>
  <c r="S600" i="47"/>
  <c r="K605" i="47"/>
  <c r="J605" i="47"/>
  <c r="R605" i="47"/>
  <c r="S605" i="47"/>
  <c r="P605" i="47"/>
  <c r="K266" i="47"/>
  <c r="J266" i="47"/>
  <c r="O266" i="47"/>
  <c r="N266" i="47"/>
  <c r="L266" i="47"/>
  <c r="P302" i="47"/>
  <c r="J302" i="47"/>
  <c r="S302" i="47"/>
  <c r="J539" i="47"/>
  <c r="O539" i="47"/>
  <c r="N539" i="47"/>
  <c r="L539" i="47" s="1"/>
  <c r="P574" i="47"/>
  <c r="S574" i="47"/>
  <c r="R574" i="47"/>
  <c r="K574" i="47"/>
  <c r="J574" i="47"/>
  <c r="R183" i="47"/>
  <c r="K183" i="47"/>
  <c r="J183" i="47"/>
  <c r="I224" i="47"/>
  <c r="P266" i="47"/>
  <c r="J271" i="47"/>
  <c r="P287" i="47"/>
  <c r="S287" i="47"/>
  <c r="R287" i="47"/>
  <c r="K302" i="47"/>
  <c r="J304" i="47"/>
  <c r="O304" i="47"/>
  <c r="N304" i="47"/>
  <c r="L304" i="47" s="1"/>
  <c r="O399" i="47"/>
  <c r="N399" i="47"/>
  <c r="L399" i="47" s="1"/>
  <c r="S407" i="47"/>
  <c r="S414" i="47"/>
  <c r="P414" i="47"/>
  <c r="O522" i="47"/>
  <c r="N522" i="47"/>
  <c r="L522" i="47" s="1"/>
  <c r="I536" i="47"/>
  <c r="R550" i="47"/>
  <c r="I597" i="47"/>
  <c r="K606" i="47"/>
  <c r="J606" i="47"/>
  <c r="O606" i="47"/>
  <c r="N606" i="47"/>
  <c r="L606" i="47" s="1"/>
  <c r="P606" i="47"/>
  <c r="Q606" i="47"/>
  <c r="S606" i="47"/>
  <c r="R606" i="47"/>
  <c r="I838" i="47"/>
  <c r="J316" i="47"/>
  <c r="O316" i="47"/>
  <c r="N316" i="47"/>
  <c r="L316" i="47" s="1"/>
  <c r="K331" i="47"/>
  <c r="O331" i="47"/>
  <c r="N331" i="47"/>
  <c r="L331" i="47" s="1"/>
  <c r="P331" i="47"/>
  <c r="S164" i="47"/>
  <c r="K188" i="47"/>
  <c r="K226" i="47"/>
  <c r="J226" i="47"/>
  <c r="O226" i="47"/>
  <c r="N226" i="47"/>
  <c r="L226" i="47" s="1"/>
  <c r="R256" i="47"/>
  <c r="P256" i="47"/>
  <c r="S260" i="47"/>
  <c r="R260" i="47"/>
  <c r="K260" i="47"/>
  <c r="J260" i="47"/>
  <c r="R266" i="47"/>
  <c r="K271" i="47"/>
  <c r="P285" i="47"/>
  <c r="K285" i="47"/>
  <c r="J285" i="47"/>
  <c r="S311" i="47"/>
  <c r="R311" i="47"/>
  <c r="P319" i="47"/>
  <c r="S319" i="47"/>
  <c r="R319" i="47"/>
  <c r="K319" i="47"/>
  <c r="J319" i="47"/>
  <c r="O319" i="47"/>
  <c r="N319" i="47"/>
  <c r="L319" i="47" s="1"/>
  <c r="Q327" i="47"/>
  <c r="T327" i="47"/>
  <c r="U327" i="47"/>
  <c r="S329" i="47"/>
  <c r="R331" i="47"/>
  <c r="P335" i="47"/>
  <c r="S335" i="47"/>
  <c r="K378" i="47"/>
  <c r="J378" i="47"/>
  <c r="O378" i="47"/>
  <c r="N378" i="47"/>
  <c r="L378" i="47" s="1"/>
  <c r="S378" i="47"/>
  <c r="R378" i="47"/>
  <c r="P378" i="47"/>
  <c r="Q378" i="47"/>
  <c r="T378" i="47"/>
  <c r="U378" i="47"/>
  <c r="O414" i="47"/>
  <c r="N414" i="47"/>
  <c r="L414" i="47"/>
  <c r="J424" i="47"/>
  <c r="P424" i="47"/>
  <c r="K424" i="47"/>
  <c r="J452" i="47"/>
  <c r="O452" i="47"/>
  <c r="N452" i="47"/>
  <c r="L452" i="47" s="1"/>
  <c r="S452" i="47"/>
  <c r="R452" i="47"/>
  <c r="P452" i="47"/>
  <c r="Q452" i="47"/>
  <c r="S476" i="47"/>
  <c r="R476" i="47"/>
  <c r="K476" i="47"/>
  <c r="J476" i="47"/>
  <c r="O476" i="47"/>
  <c r="N476" i="47"/>
  <c r="L476" i="47" s="1"/>
  <c r="P476" i="47"/>
  <c r="K498" i="47"/>
  <c r="J498" i="47"/>
  <c r="O498" i="47"/>
  <c r="N498" i="47"/>
  <c r="L498" i="47" s="1"/>
  <c r="P498" i="47"/>
  <c r="Q498" i="47"/>
  <c r="R498" i="47"/>
  <c r="P545" i="47"/>
  <c r="S550" i="47"/>
  <c r="P586" i="47"/>
  <c r="K586" i="47"/>
  <c r="S586" i="47"/>
  <c r="R586" i="47"/>
  <c r="S637" i="47"/>
  <c r="R637" i="47"/>
  <c r="P637" i="47"/>
  <c r="K637" i="47"/>
  <c r="J637" i="47"/>
  <c r="O637" i="47"/>
  <c r="N637" i="47"/>
  <c r="L637" i="47" s="1"/>
  <c r="S289" i="47"/>
  <c r="R289" i="47"/>
  <c r="P289" i="47"/>
  <c r="Q289" i="47"/>
  <c r="P291" i="47"/>
  <c r="K291" i="47"/>
  <c r="J291" i="47"/>
  <c r="K387" i="47"/>
  <c r="J387" i="47"/>
  <c r="O387" i="47"/>
  <c r="N387" i="47"/>
  <c r="L387" i="47" s="1"/>
  <c r="P387" i="47"/>
  <c r="S387" i="47"/>
  <c r="S396" i="47"/>
  <c r="R396" i="47"/>
  <c r="P396" i="47"/>
  <c r="K405" i="47"/>
  <c r="J405" i="47"/>
  <c r="O405" i="47"/>
  <c r="N405" i="47"/>
  <c r="L405" i="47" s="1"/>
  <c r="R407" i="47"/>
  <c r="P407" i="47"/>
  <c r="S451" i="47"/>
  <c r="R451" i="47"/>
  <c r="K451" i="47"/>
  <c r="J451" i="47"/>
  <c r="R304" i="47"/>
  <c r="S304" i="47"/>
  <c r="P304" i="47"/>
  <c r="K364" i="47"/>
  <c r="R364" i="47"/>
  <c r="P364" i="47"/>
  <c r="S364" i="47"/>
  <c r="J364" i="47"/>
  <c r="S463" i="47"/>
  <c r="J463" i="47"/>
  <c r="P463" i="47"/>
  <c r="K463" i="47"/>
  <c r="I144" i="47"/>
  <c r="S144" i="47" s="1"/>
  <c r="J221" i="47"/>
  <c r="O221" i="47"/>
  <c r="N221" i="47"/>
  <c r="L221" i="47" s="1"/>
  <c r="K235" i="47"/>
  <c r="O235" i="47"/>
  <c r="N235" i="47"/>
  <c r="L235" i="47" s="1"/>
  <c r="P235" i="47"/>
  <c r="K250" i="47"/>
  <c r="J250" i="47"/>
  <c r="S250" i="47"/>
  <c r="R250" i="47"/>
  <c r="J256" i="47"/>
  <c r="O256" i="47"/>
  <c r="N256" i="47"/>
  <c r="L256" i="47" s="1"/>
  <c r="S258" i="47"/>
  <c r="P258" i="47"/>
  <c r="S266" i="47"/>
  <c r="I269" i="47"/>
  <c r="K287" i="47"/>
  <c r="O287" i="47"/>
  <c r="N287" i="47"/>
  <c r="L287" i="47" s="1"/>
  <c r="J296" i="47"/>
  <c r="O296" i="47"/>
  <c r="N296" i="47"/>
  <c r="L296" i="47" s="1"/>
  <c r="P296" i="47"/>
  <c r="Q296" i="47"/>
  <c r="T296" i="47"/>
  <c r="U296" i="47"/>
  <c r="J311" i="47"/>
  <c r="O311" i="47"/>
  <c r="N311" i="47"/>
  <c r="L311" i="47" s="1"/>
  <c r="S331" i="47"/>
  <c r="J335" i="47"/>
  <c r="O335" i="47"/>
  <c r="N335" i="47"/>
  <c r="L335" i="47" s="1"/>
  <c r="P362" i="47"/>
  <c r="S392" i="47"/>
  <c r="P392" i="47"/>
  <c r="Q392" i="47"/>
  <c r="R392" i="47"/>
  <c r="S397" i="47"/>
  <c r="R397" i="47"/>
  <c r="S405" i="47"/>
  <c r="K414" i="47"/>
  <c r="P490" i="47"/>
  <c r="K490" i="47"/>
  <c r="J490" i="47"/>
  <c r="O490" i="47"/>
  <c r="N490" i="47"/>
  <c r="L490" i="47" s="1"/>
  <c r="R490" i="47"/>
  <c r="Q496" i="47"/>
  <c r="T496" i="47"/>
  <c r="U496" i="47"/>
  <c r="S509" i="47"/>
  <c r="K509" i="47"/>
  <c r="J509" i="47"/>
  <c r="P509" i="47"/>
  <c r="J586" i="47"/>
  <c r="P589" i="47"/>
  <c r="R293" i="47"/>
  <c r="J293" i="47"/>
  <c r="P303" i="47"/>
  <c r="J303" i="47"/>
  <c r="J312" i="47"/>
  <c r="K312" i="47"/>
  <c r="S338" i="47"/>
  <c r="J338" i="47"/>
  <c r="S449" i="47"/>
  <c r="R449" i="47"/>
  <c r="K449" i="47"/>
  <c r="K488" i="47"/>
  <c r="R488" i="47"/>
  <c r="P488" i="47"/>
  <c r="J488" i="47"/>
  <c r="O488" i="47"/>
  <c r="N488" i="47"/>
  <c r="L488" i="47" s="1"/>
  <c r="P585" i="47"/>
  <c r="K585" i="47"/>
  <c r="J585" i="47"/>
  <c r="O585" i="47"/>
  <c r="N585" i="47"/>
  <c r="L585" i="47" s="1"/>
  <c r="R585" i="47"/>
  <c r="I233" i="47"/>
  <c r="S307" i="47"/>
  <c r="R307" i="47"/>
  <c r="P334" i="47"/>
  <c r="K334" i="47"/>
  <c r="J334" i="47"/>
  <c r="O334" i="47"/>
  <c r="N334" i="47"/>
  <c r="L334" i="47" s="1"/>
  <c r="P366" i="47"/>
  <c r="J366" i="47"/>
  <c r="O366" i="47"/>
  <c r="N366" i="47"/>
  <c r="L366" i="47" s="1"/>
  <c r="R366" i="47"/>
  <c r="P447" i="47"/>
  <c r="S447" i="47"/>
  <c r="R447" i="47"/>
  <c r="K447" i="47"/>
  <c r="J447" i="47"/>
  <c r="O447" i="47"/>
  <c r="N447" i="47"/>
  <c r="L447" i="47" s="1"/>
  <c r="J449" i="47"/>
  <c r="S461" i="47"/>
  <c r="K461" i="47"/>
  <c r="J461" i="47"/>
  <c r="O461" i="47"/>
  <c r="S488" i="47"/>
  <c r="K502" i="47"/>
  <c r="S502" i="47"/>
  <c r="R502" i="47"/>
  <c r="P502" i="47"/>
  <c r="J502" i="47"/>
  <c r="O502" i="47"/>
  <c r="N502" i="47"/>
  <c r="L502" i="47" s="1"/>
  <c r="K510" i="47"/>
  <c r="J510" i="47"/>
  <c r="O510" i="47"/>
  <c r="N510" i="47"/>
  <c r="L510" i="47" s="1"/>
  <c r="S510" i="47"/>
  <c r="R510" i="47"/>
  <c r="P510" i="47"/>
  <c r="P513" i="47"/>
  <c r="K513" i="47"/>
  <c r="O513" i="47"/>
  <c r="N513" i="47"/>
  <c r="L513" i="47" s="1"/>
  <c r="S515" i="47"/>
  <c r="P515" i="47"/>
  <c r="K515" i="47"/>
  <c r="O515" i="47"/>
  <c r="N515" i="47"/>
  <c r="L515" i="47"/>
  <c r="R515" i="47"/>
  <c r="P538" i="47"/>
  <c r="S538" i="47"/>
  <c r="R538" i="47"/>
  <c r="K538" i="47"/>
  <c r="J538" i="47"/>
  <c r="O538" i="47"/>
  <c r="N538" i="47"/>
  <c r="L538" i="47" s="1"/>
  <c r="S585" i="47"/>
  <c r="J191" i="47"/>
  <c r="P230" i="47"/>
  <c r="S230" i="47"/>
  <c r="K293" i="47"/>
  <c r="K303" i="47"/>
  <c r="K338" i="47"/>
  <c r="S343" i="47"/>
  <c r="R343" i="47"/>
  <c r="K406" i="47"/>
  <c r="S406" i="47"/>
  <c r="R406" i="47"/>
  <c r="J484" i="47"/>
  <c r="O484" i="47"/>
  <c r="N484" i="47"/>
  <c r="L484" i="47" s="1"/>
  <c r="S484" i="47"/>
  <c r="R484" i="47"/>
  <c r="P503" i="47"/>
  <c r="J503" i="47"/>
  <c r="R535" i="47"/>
  <c r="K535" i="47"/>
  <c r="J535" i="47"/>
  <c r="O535" i="47"/>
  <c r="N535" i="47"/>
  <c r="L535" i="47" s="1"/>
  <c r="P535" i="47"/>
  <c r="Q535" i="47"/>
  <c r="T535" i="47"/>
  <c r="U535" i="47"/>
  <c r="S551" i="47"/>
  <c r="R551" i="47"/>
  <c r="J551" i="47"/>
  <c r="P551" i="47"/>
  <c r="K551" i="47"/>
  <c r="P559" i="47"/>
  <c r="R559" i="47"/>
  <c r="K559" i="47"/>
  <c r="J559" i="47"/>
  <c r="J576" i="47"/>
  <c r="P576" i="47"/>
  <c r="R611" i="47"/>
  <c r="S611" i="47"/>
  <c r="P611" i="47"/>
  <c r="I849" i="47"/>
  <c r="K191" i="47"/>
  <c r="Q198" i="47"/>
  <c r="T198" i="47"/>
  <c r="U198" i="47"/>
  <c r="S241" i="47"/>
  <c r="R241" i="47"/>
  <c r="K241" i="47"/>
  <c r="J241" i="47"/>
  <c r="O241" i="47"/>
  <c r="N241" i="47"/>
  <c r="L241" i="47" s="1"/>
  <c r="S262" i="47"/>
  <c r="K262" i="47"/>
  <c r="J262" i="47"/>
  <c r="K314" i="47"/>
  <c r="J314" i="47"/>
  <c r="S314" i="47"/>
  <c r="R314" i="47"/>
  <c r="S321" i="47"/>
  <c r="R321" i="47"/>
  <c r="P321" i="47"/>
  <c r="J343" i="47"/>
  <c r="O343" i="47"/>
  <c r="N343" i="47"/>
  <c r="L343" i="47" s="1"/>
  <c r="K374" i="47"/>
  <c r="O374" i="47"/>
  <c r="N374" i="47"/>
  <c r="L374" i="47" s="1"/>
  <c r="P374" i="47"/>
  <c r="P399" i="47"/>
  <c r="R399" i="47"/>
  <c r="S399" i="47"/>
  <c r="J406" i="47"/>
  <c r="O426" i="47"/>
  <c r="N426" i="47"/>
  <c r="L426" i="47" s="1"/>
  <c r="R442" i="47"/>
  <c r="P442" i="47"/>
  <c r="K442" i="47"/>
  <c r="O442" i="47"/>
  <c r="N442" i="47"/>
  <c r="L442" i="47" s="1"/>
  <c r="J532" i="47"/>
  <c r="P532" i="47"/>
  <c r="K532" i="47"/>
  <c r="S532" i="47"/>
  <c r="R532" i="47"/>
  <c r="S535" i="47"/>
  <c r="S541" i="47"/>
  <c r="J541" i="47"/>
  <c r="O541" i="47"/>
  <c r="N541" i="47"/>
  <c r="L541" i="47" s="1"/>
  <c r="P541" i="47"/>
  <c r="Q541" i="47"/>
  <c r="T541" i="47"/>
  <c r="U541" i="47"/>
  <c r="P598" i="47"/>
  <c r="R598" i="47"/>
  <c r="S598" i="47"/>
  <c r="K598" i="47"/>
  <c r="J598" i="47"/>
  <c r="O598" i="47"/>
  <c r="N598" i="47"/>
  <c r="L598" i="47" s="1"/>
  <c r="J611" i="47"/>
  <c r="O611" i="47"/>
  <c r="N611" i="47"/>
  <c r="L611" i="47" s="1"/>
  <c r="I765" i="47"/>
  <c r="I1016" i="47"/>
  <c r="N553" i="47"/>
  <c r="L553" i="47" s="1"/>
  <c r="R368" i="47"/>
  <c r="S368" i="47"/>
  <c r="S386" i="47"/>
  <c r="J386" i="47"/>
  <c r="O386" i="47"/>
  <c r="J409" i="47"/>
  <c r="O409" i="47"/>
  <c r="N409" i="47"/>
  <c r="L409" i="47" s="1"/>
  <c r="S409" i="47"/>
  <c r="S440" i="47"/>
  <c r="R440" i="47"/>
  <c r="J454" i="47"/>
  <c r="S454" i="47"/>
  <c r="R454" i="47"/>
  <c r="S477" i="47"/>
  <c r="R477" i="47"/>
  <c r="P477" i="47"/>
  <c r="P479" i="47"/>
  <c r="J479" i="47"/>
  <c r="S479" i="47"/>
  <c r="R479" i="47"/>
  <c r="J500" i="47"/>
  <c r="K500" i="47"/>
  <c r="S500" i="47"/>
  <c r="R500" i="47"/>
  <c r="P505" i="47"/>
  <c r="K505" i="47"/>
  <c r="J505" i="47"/>
  <c r="R507" i="47"/>
  <c r="P507" i="47"/>
  <c r="S507" i="47"/>
  <c r="K507" i="47"/>
  <c r="K567" i="47"/>
  <c r="J567" i="47"/>
  <c r="S567" i="47"/>
  <c r="R567" i="47"/>
  <c r="P610" i="47"/>
  <c r="K610" i="47"/>
  <c r="J610" i="47"/>
  <c r="O610" i="47"/>
  <c r="N610" i="47"/>
  <c r="L610" i="47" s="1"/>
  <c r="S610" i="47"/>
  <c r="R610" i="47"/>
  <c r="J620" i="47"/>
  <c r="S620" i="47"/>
  <c r="K620" i="47"/>
  <c r="P626" i="47"/>
  <c r="S626" i="47"/>
  <c r="R626" i="47"/>
  <c r="J297" i="47"/>
  <c r="O297" i="47"/>
  <c r="N297" i="47"/>
  <c r="L297" i="47" s="1"/>
  <c r="K297" i="47"/>
  <c r="P339" i="47"/>
  <c r="J339" i="47"/>
  <c r="J368" i="47"/>
  <c r="P381" i="47"/>
  <c r="K381" i="47"/>
  <c r="K386" i="47"/>
  <c r="S428" i="47"/>
  <c r="K428" i="47"/>
  <c r="R428" i="47"/>
  <c r="J428" i="47"/>
  <c r="O428" i="47"/>
  <c r="N428" i="47"/>
  <c r="L428" i="47" s="1"/>
  <c r="J440" i="47"/>
  <c r="O440" i="47"/>
  <c r="N440" i="47"/>
  <c r="L440" i="47" s="1"/>
  <c r="K445" i="47"/>
  <c r="J445" i="47"/>
  <c r="S445" i="47"/>
  <c r="R445" i="47"/>
  <c r="J477" i="47"/>
  <c r="K479" i="47"/>
  <c r="J507" i="47"/>
  <c r="O507" i="47"/>
  <c r="N507" i="47"/>
  <c r="L507" i="47" s="1"/>
  <c r="S547" i="47"/>
  <c r="R547" i="47"/>
  <c r="S556" i="47"/>
  <c r="R556" i="47"/>
  <c r="P556" i="47"/>
  <c r="Q556" i="47"/>
  <c r="T556" i="47"/>
  <c r="U556" i="47"/>
  <c r="P570" i="47"/>
  <c r="Q570" i="47"/>
  <c r="R570" i="47"/>
  <c r="K603" i="47"/>
  <c r="J603" i="47"/>
  <c r="O603" i="47"/>
  <c r="N603" i="47"/>
  <c r="L603" i="47" s="1"/>
  <c r="P603" i="47"/>
  <c r="Q603" i="47"/>
  <c r="T603" i="47"/>
  <c r="U603" i="47"/>
  <c r="K622" i="47"/>
  <c r="P622" i="47"/>
  <c r="J622" i="47"/>
  <c r="J626" i="47"/>
  <c r="J632" i="47"/>
  <c r="K632" i="47"/>
  <c r="S632" i="47"/>
  <c r="R632" i="47"/>
  <c r="R272" i="47"/>
  <c r="K272" i="47"/>
  <c r="O272" i="47"/>
  <c r="N272" i="47"/>
  <c r="L272" i="47" s="1"/>
  <c r="J345" i="47"/>
  <c r="K345" i="47"/>
  <c r="K368" i="47"/>
  <c r="I370" i="47"/>
  <c r="O401" i="47"/>
  <c r="N401" i="47"/>
  <c r="L401" i="47" s="1"/>
  <c r="K409" i="47"/>
  <c r="K440" i="47"/>
  <c r="K454" i="47"/>
  <c r="I456" i="47"/>
  <c r="K471" i="47"/>
  <c r="J471" i="47"/>
  <c r="O471" i="47"/>
  <c r="K477" i="47"/>
  <c r="P567" i="47"/>
  <c r="K590" i="47"/>
  <c r="O590" i="47"/>
  <c r="S590" i="47"/>
  <c r="R590" i="47"/>
  <c r="K626" i="47"/>
  <c r="P634" i="47"/>
  <c r="S634" i="47"/>
  <c r="R634" i="47"/>
  <c r="K634" i="47"/>
  <c r="J634" i="47"/>
  <c r="O634" i="47"/>
  <c r="N634" i="47"/>
  <c r="L634" i="47" s="1"/>
  <c r="I721" i="47"/>
  <c r="I732" i="47"/>
  <c r="I744" i="47"/>
  <c r="I750" i="47"/>
  <c r="Q486" i="47"/>
  <c r="P593" i="47"/>
  <c r="S593" i="47"/>
  <c r="J593" i="47"/>
  <c r="O593" i="47"/>
  <c r="N593" i="47"/>
  <c r="L593" i="47" s="1"/>
  <c r="R593" i="47"/>
  <c r="R619" i="47"/>
  <c r="K619" i="47"/>
  <c r="S619" i="47"/>
  <c r="P619" i="47"/>
  <c r="R623" i="47"/>
  <c r="K623" i="47"/>
  <c r="J623" i="47"/>
  <c r="R627" i="47"/>
  <c r="K627" i="47"/>
  <c r="J627" i="47"/>
  <c r="O627" i="47"/>
  <c r="N627" i="47"/>
  <c r="L627" i="47" s="1"/>
  <c r="R459" i="47"/>
  <c r="K459" i="47"/>
  <c r="J459" i="47"/>
  <c r="K494" i="47"/>
  <c r="J494" i="47"/>
  <c r="O494" i="47"/>
  <c r="N494" i="47"/>
  <c r="L494" i="47" s="1"/>
  <c r="S494" i="47"/>
  <c r="K561" i="47"/>
  <c r="J561" i="47"/>
  <c r="O561" i="47"/>
  <c r="N561" i="47"/>
  <c r="L561" i="47" s="1"/>
  <c r="K565" i="47"/>
  <c r="J565" i="47"/>
  <c r="O565" i="47"/>
  <c r="N565" i="47"/>
  <c r="L565" i="47" s="1"/>
  <c r="P565" i="47"/>
  <c r="Q565" i="47"/>
  <c r="T565" i="47"/>
  <c r="U565" i="47"/>
  <c r="P569" i="47"/>
  <c r="S569" i="47"/>
  <c r="J569" i="47"/>
  <c r="O569" i="47"/>
  <c r="N569" i="47"/>
  <c r="L569" i="47" s="1"/>
  <c r="R569" i="47"/>
  <c r="R571" i="47"/>
  <c r="P571" i="47"/>
  <c r="K571" i="47"/>
  <c r="J571" i="47"/>
  <c r="K577" i="47"/>
  <c r="S577" i="47"/>
  <c r="R577" i="47"/>
  <c r="S617" i="47"/>
  <c r="R617" i="47"/>
  <c r="J617" i="47"/>
  <c r="I249" i="47"/>
  <c r="J350" i="47"/>
  <c r="K363" i="47"/>
  <c r="O363" i="47"/>
  <c r="N363" i="47"/>
  <c r="L363" i="47" s="1"/>
  <c r="P363" i="47"/>
  <c r="Q363" i="47"/>
  <c r="T363" i="47"/>
  <c r="U363" i="47"/>
  <c r="J373" i="47"/>
  <c r="O373" i="47"/>
  <c r="N373" i="47"/>
  <c r="L373" i="47" s="1"/>
  <c r="I377" i="47"/>
  <c r="J453" i="47"/>
  <c r="O453" i="47"/>
  <c r="N453" i="47"/>
  <c r="L453" i="47" s="1"/>
  <c r="J468" i="47"/>
  <c r="O468" i="47"/>
  <c r="N468" i="47"/>
  <c r="L468" i="47" s="1"/>
  <c r="P468" i="47"/>
  <c r="Q468" i="47"/>
  <c r="T468" i="47"/>
  <c r="U468" i="47"/>
  <c r="K468" i="47"/>
  <c r="P483" i="47"/>
  <c r="K483" i="47"/>
  <c r="J496" i="47"/>
  <c r="O496" i="47"/>
  <c r="N496" i="47"/>
  <c r="L496" i="47" s="1"/>
  <c r="I520" i="47"/>
  <c r="J563" i="47"/>
  <c r="J577" i="47"/>
  <c r="O577" i="47"/>
  <c r="N577" i="47"/>
  <c r="L577" i="47" s="1"/>
  <c r="K593" i="47"/>
  <c r="S615" i="47"/>
  <c r="R615" i="47"/>
  <c r="K617" i="47"/>
  <c r="J619" i="47"/>
  <c r="Q621" i="47"/>
  <c r="T621" i="47"/>
  <c r="U621" i="47"/>
  <c r="I902" i="47"/>
  <c r="I992" i="47"/>
  <c r="Q280" i="47"/>
  <c r="T280" i="47"/>
  <c r="U280" i="47"/>
  <c r="I284" i="47"/>
  <c r="K350" i="47"/>
  <c r="O391" i="47"/>
  <c r="N391" i="47"/>
  <c r="L391" i="47" s="1"/>
  <c r="S401" i="47"/>
  <c r="R401" i="47"/>
  <c r="P401" i="47"/>
  <c r="Q401" i="47"/>
  <c r="T401" i="47"/>
  <c r="U401" i="47"/>
  <c r="K478" i="47"/>
  <c r="J478" i="47"/>
  <c r="O478" i="47"/>
  <c r="N478" i="47"/>
  <c r="L478" i="47" s="1"/>
  <c r="I480" i="47"/>
  <c r="K485" i="47"/>
  <c r="J485" i="47"/>
  <c r="P494" i="47"/>
  <c r="P522" i="47"/>
  <c r="K522" i="47"/>
  <c r="J529" i="47"/>
  <c r="O529" i="47"/>
  <c r="N529" i="47"/>
  <c r="L529" i="47" s="1"/>
  <c r="S529" i="47"/>
  <c r="K546" i="47"/>
  <c r="J546" i="47"/>
  <c r="O546" i="47"/>
  <c r="P561" i="47"/>
  <c r="Q561" i="47"/>
  <c r="T561" i="47"/>
  <c r="U561" i="47"/>
  <c r="K563" i="47"/>
  <c r="K569" i="47"/>
  <c r="K579" i="47"/>
  <c r="J579" i="47"/>
  <c r="O579" i="47"/>
  <c r="N579" i="47"/>
  <c r="L579" i="47" s="1"/>
  <c r="R579" i="47"/>
  <c r="P579" i="47"/>
  <c r="K581" i="47"/>
  <c r="J581" i="47"/>
  <c r="R581" i="47"/>
  <c r="S583" i="47"/>
  <c r="P583" i="47"/>
  <c r="I587" i="47"/>
  <c r="I596" i="47"/>
  <c r="I607" i="47"/>
  <c r="P623" i="47"/>
  <c r="Q629" i="47"/>
  <c r="T629" i="47"/>
  <c r="U629" i="47"/>
  <c r="R636" i="47"/>
  <c r="P636" i="47"/>
  <c r="K636" i="47"/>
  <c r="O636" i="47"/>
  <c r="N636" i="47"/>
  <c r="L636" i="47" s="1"/>
  <c r="S636" i="47"/>
  <c r="Q638" i="47"/>
  <c r="T638" i="47"/>
  <c r="U638" i="47"/>
  <c r="I753" i="47"/>
  <c r="Q531" i="47"/>
  <c r="T531" i="47"/>
  <c r="U531" i="47"/>
  <c r="P554" i="47"/>
  <c r="J554" i="47"/>
  <c r="I394" i="47"/>
  <c r="K486" i="47"/>
  <c r="J486" i="47"/>
  <c r="O486" i="47"/>
  <c r="N486" i="47"/>
  <c r="L486" i="47" s="1"/>
  <c r="R486" i="47"/>
  <c r="P506" i="47"/>
  <c r="K506" i="47"/>
  <c r="O506" i="47"/>
  <c r="N506" i="47"/>
  <c r="L506" i="47" s="1"/>
  <c r="S525" i="47"/>
  <c r="P525" i="47"/>
  <c r="Q525" i="47"/>
  <c r="T525" i="47"/>
  <c r="U525" i="47"/>
  <c r="S540" i="47"/>
  <c r="R540" i="47"/>
  <c r="K601" i="47"/>
  <c r="J601" i="47"/>
  <c r="O601" i="47"/>
  <c r="S601" i="47"/>
  <c r="R601" i="47"/>
  <c r="J614" i="47"/>
  <c r="S614" i="47"/>
  <c r="S629" i="47"/>
  <c r="R629" i="47"/>
  <c r="J629" i="47"/>
  <c r="O629" i="47"/>
  <c r="N629" i="47"/>
  <c r="L629" i="47" s="1"/>
  <c r="J525" i="47"/>
  <c r="O525" i="47"/>
  <c r="N525" i="47"/>
  <c r="L525" i="47" s="1"/>
  <c r="J531" i="47"/>
  <c r="O531" i="47"/>
  <c r="N531" i="47"/>
  <c r="L531" i="47" s="1"/>
  <c r="J543" i="47"/>
  <c r="O543" i="47"/>
  <c r="K554" i="47"/>
  <c r="S573" i="47"/>
  <c r="K573" i="47"/>
  <c r="J573" i="47"/>
  <c r="O573" i="47"/>
  <c r="J588" i="47"/>
  <c r="K588" i="47"/>
  <c r="I697" i="47"/>
  <c r="J516" i="47"/>
  <c r="O516" i="47"/>
  <c r="N516" i="47"/>
  <c r="L516" i="47" s="1"/>
  <c r="S516" i="47"/>
  <c r="S613" i="47"/>
  <c r="K613" i="47"/>
  <c r="P625" i="47"/>
  <c r="J625" i="47"/>
  <c r="I265" i="47"/>
  <c r="I393" i="47"/>
  <c r="Q514" i="47"/>
  <c r="I564" i="47"/>
  <c r="J613" i="47"/>
  <c r="I670" i="47"/>
  <c r="I518" i="47"/>
  <c r="K530" i="47"/>
  <c r="J530" i="47"/>
  <c r="I435" i="47"/>
  <c r="I604" i="47"/>
  <c r="K633" i="47"/>
  <c r="J633" i="47"/>
  <c r="O633" i="47"/>
  <c r="N633" i="47"/>
  <c r="L633" i="47" s="1"/>
  <c r="I870" i="47"/>
  <c r="S638" i="47"/>
  <c r="R638" i="47"/>
  <c r="K621" i="47"/>
  <c r="J621" i="47"/>
  <c r="O621" i="47"/>
  <c r="N621" i="47"/>
  <c r="L621" i="47" s="1"/>
  <c r="I1014" i="47"/>
  <c r="I710" i="47"/>
  <c r="I720" i="47"/>
  <c r="I918" i="47"/>
  <c r="I927" i="47"/>
  <c r="I758" i="47"/>
  <c r="I966" i="47"/>
  <c r="S228" i="35"/>
  <c r="R228" i="35"/>
  <c r="P228" i="35"/>
  <c r="P148" i="35"/>
  <c r="S267" i="35"/>
  <c r="P267" i="35"/>
  <c r="R267" i="35"/>
  <c r="P562" i="35"/>
  <c r="R562" i="35"/>
  <c r="R506" i="35"/>
  <c r="S506" i="35"/>
  <c r="P506" i="35"/>
  <c r="S444" i="35"/>
  <c r="R444" i="35"/>
  <c r="P444" i="35"/>
  <c r="O444" i="35"/>
  <c r="S316" i="35"/>
  <c r="P316" i="35"/>
  <c r="S292" i="35"/>
  <c r="P292" i="35"/>
  <c r="R292" i="35"/>
  <c r="P260" i="35"/>
  <c r="R260" i="35"/>
  <c r="S260" i="35"/>
  <c r="I938" i="35"/>
  <c r="I914" i="35"/>
  <c r="I874" i="35"/>
  <c r="I789" i="35"/>
  <c r="S601" i="35"/>
  <c r="P601" i="35"/>
  <c r="R601" i="35"/>
  <c r="S617" i="35"/>
  <c r="P617" i="35"/>
  <c r="S458" i="35"/>
  <c r="P458" i="35"/>
  <c r="R458" i="35"/>
  <c r="O464" i="35"/>
  <c r="N464" i="35"/>
  <c r="L464" i="35" s="1"/>
  <c r="P544" i="35"/>
  <c r="R544" i="35"/>
  <c r="S544" i="35"/>
  <c r="S483" i="35"/>
  <c r="P483" i="35"/>
  <c r="R483" i="35"/>
  <c r="R496" i="35"/>
  <c r="P496" i="35"/>
  <c r="S496" i="35"/>
  <c r="S594" i="35"/>
  <c r="P594" i="35"/>
  <c r="R594" i="35"/>
  <c r="R616" i="35"/>
  <c r="S545" i="35"/>
  <c r="P545" i="35"/>
  <c r="R545" i="35"/>
  <c r="P236" i="35"/>
  <c r="P403" i="35"/>
  <c r="R403" i="35"/>
  <c r="S216" i="35"/>
  <c r="P216" i="35"/>
  <c r="R216" i="35"/>
  <c r="R602" i="35"/>
  <c r="P602" i="35"/>
  <c r="S602" i="35"/>
  <c r="R332" i="35"/>
  <c r="S332" i="35"/>
  <c r="P332" i="35"/>
  <c r="P300" i="35"/>
  <c r="S300" i="35"/>
  <c r="R300" i="35"/>
  <c r="R244" i="35"/>
  <c r="R164" i="35"/>
  <c r="R442" i="35"/>
  <c r="S442" i="35"/>
  <c r="P442" i="35"/>
  <c r="I930" i="35"/>
  <c r="I866" i="35"/>
  <c r="I741" i="35"/>
  <c r="R316" i="35"/>
  <c r="P330" i="35"/>
  <c r="S330" i="35"/>
  <c r="R330" i="35"/>
  <c r="S434" i="35"/>
  <c r="P434" i="35"/>
  <c r="R434" i="35"/>
  <c r="S244" i="35"/>
  <c r="S411" i="35"/>
  <c r="P411" i="35"/>
  <c r="R411" i="35"/>
  <c r="P472" i="35"/>
  <c r="S472" i="35"/>
  <c r="R276" i="35"/>
  <c r="P276" i="35"/>
  <c r="S495" i="35"/>
  <c r="P495" i="35"/>
  <c r="S297" i="35"/>
  <c r="P297" i="35"/>
  <c r="R297" i="35"/>
  <c r="S627" i="35"/>
  <c r="P627" i="35"/>
  <c r="R627" i="35"/>
  <c r="S547" i="35"/>
  <c r="P547" i="35"/>
  <c r="R547" i="35"/>
  <c r="R252" i="35"/>
  <c r="S570" i="35"/>
  <c r="P570" i="35"/>
  <c r="R570" i="35"/>
  <c r="O616" i="35"/>
  <c r="P307" i="35"/>
  <c r="R307" i="35"/>
  <c r="S616" i="35"/>
  <c r="R210" i="35"/>
  <c r="S578" i="35"/>
  <c r="R578" i="35"/>
  <c r="P578" i="35"/>
  <c r="S436" i="35"/>
  <c r="P436" i="35"/>
  <c r="R436" i="35"/>
  <c r="S372" i="35"/>
  <c r="P372" i="35"/>
  <c r="R372" i="35"/>
  <c r="O252" i="35"/>
  <c r="S252" i="35"/>
  <c r="S220" i="35"/>
  <c r="P220" i="35"/>
  <c r="R220" i="35"/>
  <c r="I797" i="35"/>
  <c r="R187" i="35"/>
  <c r="S187" i="35"/>
  <c r="P187" i="35"/>
  <c r="R387" i="35"/>
  <c r="S387" i="35"/>
  <c r="P387" i="35"/>
  <c r="S445" i="35"/>
  <c r="P445" i="35"/>
  <c r="R445" i="35"/>
  <c r="R227" i="35"/>
  <c r="S227" i="35"/>
  <c r="P227" i="35"/>
  <c r="S380" i="35"/>
  <c r="P364" i="35"/>
  <c r="P551" i="35"/>
  <c r="R551" i="35"/>
  <c r="S551" i="35"/>
  <c r="S480" i="35"/>
  <c r="R480" i="35"/>
  <c r="P480" i="35"/>
  <c r="S490" i="35"/>
  <c r="P490" i="35"/>
  <c r="R490" i="35"/>
  <c r="R460" i="35"/>
  <c r="S460" i="35"/>
  <c r="S428" i="35"/>
  <c r="P428" i="35"/>
  <c r="R428" i="35"/>
  <c r="O284" i="35"/>
  <c r="S284" i="35"/>
  <c r="P284" i="35"/>
  <c r="R284" i="35"/>
  <c r="O285" i="35"/>
  <c r="P285" i="35"/>
  <c r="R285" i="35"/>
  <c r="I946" i="35"/>
  <c r="I805" i="35"/>
  <c r="I709" i="35"/>
  <c r="S371" i="35"/>
  <c r="P371" i="35"/>
  <c r="R371" i="35"/>
  <c r="S395" i="35"/>
  <c r="P395" i="35"/>
  <c r="R395" i="35"/>
  <c r="S552" i="35"/>
  <c r="P552" i="35"/>
  <c r="R552" i="35"/>
  <c r="R236" i="35"/>
  <c r="S321" i="35"/>
  <c r="R321" i="35"/>
  <c r="P321" i="35"/>
  <c r="P356" i="35"/>
  <c r="S285" i="35"/>
  <c r="S435" i="35"/>
  <c r="P427" i="35"/>
  <c r="S427" i="35"/>
  <c r="R427" i="35"/>
  <c r="I765" i="35"/>
  <c r="I757" i="35"/>
  <c r="I685" i="35"/>
  <c r="I653" i="35"/>
  <c r="I1047" i="35"/>
  <c r="I1039" i="35"/>
  <c r="I1015" i="35"/>
  <c r="I999" i="35"/>
  <c r="I983" i="35"/>
  <c r="I625" i="35"/>
  <c r="S625" i="35"/>
  <c r="I609" i="35"/>
  <c r="I577" i="35"/>
  <c r="I561" i="35"/>
  <c r="I419" i="35"/>
  <c r="I355" i="35"/>
  <c r="I331" i="35"/>
  <c r="I283" i="35"/>
  <c r="I259" i="35"/>
  <c r="R235" i="35"/>
  <c r="I211" i="35"/>
  <c r="I818" i="35"/>
  <c r="I754" i="35"/>
  <c r="I738" i="35"/>
  <c r="I682" i="35"/>
  <c r="I666" i="35"/>
  <c r="I1068" i="35"/>
  <c r="I1052" i="35"/>
  <c r="I972" i="35"/>
  <c r="I839" i="35"/>
  <c r="I642" i="35"/>
  <c r="I608" i="35"/>
  <c r="I600" i="35"/>
  <c r="I592" i="35"/>
  <c r="I584" i="35"/>
  <c r="S584" i="35"/>
  <c r="I568" i="35"/>
  <c r="I536" i="35"/>
  <c r="I528" i="35"/>
  <c r="I520" i="35"/>
  <c r="I512" i="35"/>
  <c r="I504" i="35"/>
  <c r="I426" i="35"/>
  <c r="I418" i="35"/>
  <c r="R418" i="35"/>
  <c r="I410" i="35"/>
  <c r="I402" i="35"/>
  <c r="I394" i="35"/>
  <c r="I386" i="35"/>
  <c r="I378" i="35"/>
  <c r="I370" i="35"/>
  <c r="P370" i="35"/>
  <c r="I362" i="35"/>
  <c r="I354" i="35"/>
  <c r="I346" i="35"/>
  <c r="I338" i="35"/>
  <c r="I322" i="35"/>
  <c r="I314" i="35"/>
  <c r="I306" i="35"/>
  <c r="I298" i="35"/>
  <c r="I290" i="35"/>
  <c r="I282" i="35"/>
  <c r="I274" i="35"/>
  <c r="I266" i="35"/>
  <c r="I258" i="35"/>
  <c r="I250" i="35"/>
  <c r="I242" i="35"/>
  <c r="I234" i="35"/>
  <c r="I106" i="35"/>
  <c r="K106" i="35" s="1"/>
  <c r="I90" i="35"/>
  <c r="K90" i="35" s="1"/>
  <c r="I82" i="35"/>
  <c r="P82" i="35" s="1"/>
  <c r="I379" i="35"/>
  <c r="P598" i="35"/>
  <c r="S615" i="35"/>
  <c r="P615" i="35"/>
  <c r="R615" i="35"/>
  <c r="P384" i="35"/>
  <c r="R384" i="35"/>
  <c r="I948" i="35"/>
  <c r="I940" i="35"/>
  <c r="I924" i="35"/>
  <c r="I916" i="35"/>
  <c r="I892" i="35"/>
  <c r="I876" i="35"/>
  <c r="I815" i="35"/>
  <c r="I807" i="35"/>
  <c r="I791" i="35"/>
  <c r="I783" i="35"/>
  <c r="I775" i="35"/>
  <c r="I767" i="35"/>
  <c r="I759" i="35"/>
  <c r="I751" i="35"/>
  <c r="I743" i="35"/>
  <c r="I735" i="35"/>
  <c r="I727" i="35"/>
  <c r="I719" i="35"/>
  <c r="I711" i="35"/>
  <c r="I703" i="35"/>
  <c r="I695" i="35"/>
  <c r="I687" i="35"/>
  <c r="I671" i="35"/>
  <c r="I663" i="35"/>
  <c r="I655" i="35"/>
  <c r="I647" i="35"/>
  <c r="P305" i="35"/>
  <c r="R305" i="35"/>
  <c r="I781" i="35"/>
  <c r="I773" i="35"/>
  <c r="I749" i="35"/>
  <c r="I717" i="35"/>
  <c r="I693" i="35"/>
  <c r="I677" i="35"/>
  <c r="I669" i="35"/>
  <c r="I661" i="35"/>
  <c r="S263" i="35"/>
  <c r="P263" i="35"/>
  <c r="I1063" i="35"/>
  <c r="I1031" i="35"/>
  <c r="I1023" i="35"/>
  <c r="I1007" i="35"/>
  <c r="I991" i="35"/>
  <c r="I975" i="35"/>
  <c r="I967" i="35"/>
  <c r="I959" i="35"/>
  <c r="I633" i="35"/>
  <c r="I553" i="35"/>
  <c r="I537" i="35"/>
  <c r="R489" i="35"/>
  <c r="I473" i="35"/>
  <c r="I443" i="35"/>
  <c r="S443" i="35"/>
  <c r="I363" i="35"/>
  <c r="I339" i="35"/>
  <c r="I291" i="35"/>
  <c r="I243" i="35"/>
  <c r="P628" i="35"/>
  <c r="S628" i="35"/>
  <c r="I810" i="35"/>
  <c r="I722" i="35"/>
  <c r="I714" i="35"/>
  <c r="I698" i="35"/>
  <c r="I690" i="35"/>
  <c r="I650" i="35"/>
  <c r="S384" i="35"/>
  <c r="P201" i="35"/>
  <c r="S201" i="35"/>
  <c r="R201" i="35"/>
  <c r="I1070" i="35"/>
  <c r="I1001" i="35"/>
  <c r="I631" i="35"/>
  <c r="S631" i="35"/>
  <c r="I575" i="35"/>
  <c r="I527" i="35"/>
  <c r="I417" i="35"/>
  <c r="I409" i="35"/>
  <c r="I329" i="35"/>
  <c r="I273" i="35"/>
  <c r="I113" i="35"/>
  <c r="K113" i="35" s="1"/>
  <c r="I347" i="35"/>
  <c r="I323" i="35"/>
  <c r="I299" i="35"/>
  <c r="I251" i="35"/>
  <c r="I203" i="35"/>
  <c r="S605" i="35"/>
  <c r="I778" i="35"/>
  <c r="I746" i="35"/>
  <c r="I706" i="35"/>
  <c r="R397" i="35"/>
  <c r="O590" i="35"/>
  <c r="S590" i="35"/>
  <c r="P590" i="35"/>
  <c r="R590" i="35"/>
  <c r="S400" i="35"/>
  <c r="I1025" i="35"/>
  <c r="I844" i="35"/>
  <c r="I623" i="35"/>
  <c r="I591" i="35"/>
  <c r="I559" i="35"/>
  <c r="I519" i="35"/>
  <c r="I465" i="35"/>
  <c r="I433" i="35"/>
  <c r="I393" i="35"/>
  <c r="I369" i="35"/>
  <c r="I337" i="35"/>
  <c r="I265" i="35"/>
  <c r="P231" i="35"/>
  <c r="S231" i="35"/>
  <c r="R231" i="35"/>
  <c r="S421" i="35"/>
  <c r="P421" i="35"/>
  <c r="I865" i="35"/>
  <c r="I820" i="35"/>
  <c r="I780" i="35"/>
  <c r="I772" i="35"/>
  <c r="I764" i="35"/>
  <c r="I732" i="35"/>
  <c r="I724" i="35"/>
  <c r="I700" i="35"/>
  <c r="I692" i="35"/>
  <c r="O424" i="35"/>
  <c r="S424" i="35"/>
  <c r="P424" i="35"/>
  <c r="R424" i="35"/>
  <c r="R312" i="35"/>
  <c r="S312" i="35"/>
  <c r="P312" i="35"/>
  <c r="O437" i="35"/>
  <c r="I990" i="35"/>
  <c r="I966" i="35"/>
  <c r="P256" i="35"/>
  <c r="O325" i="35"/>
  <c r="S325" i="35"/>
  <c r="P325" i="35"/>
  <c r="S349" i="35"/>
  <c r="P349" i="35"/>
  <c r="R349" i="35"/>
  <c r="S256" i="35"/>
  <c r="P301" i="35"/>
  <c r="O277" i="35"/>
  <c r="S277" i="35"/>
  <c r="P277" i="35"/>
  <c r="R277" i="35"/>
  <c r="I836" i="35"/>
  <c r="I599" i="35"/>
  <c r="I567" i="35"/>
  <c r="I535" i="35"/>
  <c r="I471" i="35"/>
  <c r="I441" i="35"/>
  <c r="I377" i="35"/>
  <c r="I345" i="35"/>
  <c r="R345" i="35"/>
  <c r="I289" i="35"/>
  <c r="P289" i="35"/>
  <c r="I257" i="35"/>
  <c r="O549" i="35"/>
  <c r="S301" i="35"/>
  <c r="R269" i="35"/>
  <c r="I607" i="35"/>
  <c r="I511" i="35"/>
  <c r="I449" i="35"/>
  <c r="I385" i="35"/>
  <c r="I353" i="35"/>
  <c r="I313" i="35"/>
  <c r="I281" i="35"/>
  <c r="I249" i="35"/>
  <c r="I209" i="35"/>
  <c r="P309" i="35"/>
  <c r="R309" i="35"/>
  <c r="I796" i="35"/>
  <c r="I716" i="35"/>
  <c r="I668" i="35"/>
  <c r="R376" i="35"/>
  <c r="R437" i="35"/>
  <c r="I583" i="35"/>
  <c r="I457" i="35"/>
  <c r="I425" i="35"/>
  <c r="I401" i="35"/>
  <c r="I361" i="35"/>
  <c r="I873" i="35"/>
  <c r="I788" i="35"/>
  <c r="I756" i="35"/>
  <c r="I708" i="35"/>
  <c r="I684" i="35"/>
  <c r="I644" i="35"/>
  <c r="O574" i="35"/>
  <c r="N574" i="35"/>
  <c r="L574" i="35" s="1"/>
  <c r="S440" i="35"/>
  <c r="P440" i="35"/>
  <c r="R440" i="35"/>
  <c r="R360" i="35"/>
  <c r="P360" i="35"/>
  <c r="S288" i="35"/>
  <c r="P288" i="35"/>
  <c r="P582" i="35"/>
  <c r="O213" i="35"/>
  <c r="N213" i="35"/>
  <c r="L213" i="35" s="1"/>
  <c r="S213" i="35"/>
  <c r="S229" i="35"/>
  <c r="P229" i="35"/>
  <c r="R574" i="35"/>
  <c r="R229" i="35"/>
  <c r="P437" i="35"/>
  <c r="O421" i="35"/>
  <c r="N421" i="35"/>
  <c r="L421" i="35" s="1"/>
  <c r="I1038" i="35"/>
  <c r="R365" i="35"/>
  <c r="S365" i="35"/>
  <c r="S359" i="35"/>
  <c r="R359" i="35"/>
  <c r="S351" i="35"/>
  <c r="P351" i="35"/>
  <c r="S367" i="35"/>
  <c r="P367" i="35"/>
  <c r="R367" i="35"/>
  <c r="I1022" i="35"/>
  <c r="I1014" i="35"/>
  <c r="I1006" i="35"/>
  <c r="I982" i="35"/>
  <c r="I958" i="35"/>
  <c r="O557" i="35"/>
  <c r="I1072" i="35"/>
  <c r="I1054" i="35"/>
  <c r="I1030" i="35"/>
  <c r="I974" i="35"/>
  <c r="S373" i="35"/>
  <c r="P373" i="35"/>
  <c r="R373" i="35"/>
  <c r="S429" i="35"/>
  <c r="R429" i="35"/>
  <c r="O405" i="35"/>
  <c r="I819" i="35"/>
  <c r="I811" i="35"/>
  <c r="I803" i="35"/>
  <c r="I787" i="35"/>
  <c r="I771" i="35"/>
  <c r="I763" i="35"/>
  <c r="I755" i="35"/>
  <c r="I747" i="35"/>
  <c r="I739" i="35"/>
  <c r="I1061" i="35"/>
  <c r="I1053" i="35"/>
  <c r="I989" i="35"/>
  <c r="O245" i="35"/>
  <c r="I673" i="35"/>
  <c r="I550" i="35"/>
  <c r="I502" i="35"/>
  <c r="I494" i="35"/>
  <c r="I486" i="35"/>
  <c r="I416" i="35"/>
  <c r="I408" i="35"/>
  <c r="I352" i="35"/>
  <c r="I344" i="35"/>
  <c r="I328" i="35"/>
  <c r="I304" i="35"/>
  <c r="R304" i="35"/>
  <c r="I296" i="35"/>
  <c r="I280" i="35"/>
  <c r="I264" i="35"/>
  <c r="I240" i="35"/>
  <c r="I224" i="35"/>
  <c r="I923" i="35"/>
  <c r="I915" i="35"/>
  <c r="I907" i="35"/>
  <c r="I899" i="35"/>
  <c r="I891" i="35"/>
  <c r="I883" i="35"/>
  <c r="I867" i="35"/>
  <c r="I838" i="35"/>
  <c r="I641" i="35"/>
  <c r="I477" i="35"/>
  <c r="I469" i="35"/>
  <c r="I463" i="35"/>
  <c r="I455" i="35"/>
  <c r="I447" i="35"/>
  <c r="I439" i="35"/>
  <c r="I431" i="35"/>
  <c r="I423" i="35"/>
  <c r="I407" i="35"/>
  <c r="I375" i="35"/>
  <c r="I343" i="35"/>
  <c r="I335" i="35"/>
  <c r="I327" i="35"/>
  <c r="S327" i="35"/>
  <c r="I319" i="35"/>
  <c r="R319" i="35"/>
  <c r="I295" i="35"/>
  <c r="I287" i="35"/>
  <c r="I279" i="35"/>
  <c r="I271" i="35"/>
  <c r="S247" i="35"/>
  <c r="I1040" i="35"/>
  <c r="I1032" i="35"/>
  <c r="I1016" i="35"/>
  <c r="I1008" i="35"/>
  <c r="I992" i="35"/>
  <c r="I976" i="35"/>
  <c r="I968" i="35"/>
  <c r="I880" i="35"/>
  <c r="I822" i="35"/>
  <c r="I774" i="35"/>
  <c r="I766" i="35"/>
  <c r="I734" i="35"/>
  <c r="I726" i="35"/>
  <c r="I710" i="35"/>
  <c r="I694" i="35"/>
  <c r="I670" i="35"/>
  <c r="I654" i="35"/>
  <c r="I646" i="35"/>
  <c r="I604" i="35"/>
  <c r="I596" i="35"/>
  <c r="R596" i="35"/>
  <c r="I516" i="35"/>
  <c r="S516" i="35"/>
  <c r="I318" i="35"/>
  <c r="O318" i="35"/>
  <c r="N318" i="35"/>
  <c r="L318" i="35" s="1"/>
  <c r="I294" i="35"/>
  <c r="I286" i="35"/>
  <c r="I262" i="35"/>
  <c r="I238" i="35"/>
  <c r="I230" i="35"/>
  <c r="S230" i="35"/>
  <c r="R222" i="35"/>
  <c r="I214" i="35"/>
  <c r="I1071" i="35"/>
  <c r="I1050" i="35"/>
  <c r="I925" i="35"/>
  <c r="I917" i="35"/>
  <c r="I909" i="35"/>
  <c r="I901" i="35"/>
  <c r="I893" i="35"/>
  <c r="I885" i="35"/>
  <c r="I877" i="35"/>
  <c r="I861" i="35"/>
  <c r="I840" i="35"/>
  <c r="I800" i="35"/>
  <c r="I792" i="35"/>
  <c r="I768" i="35"/>
  <c r="I760" i="35"/>
  <c r="I744" i="35"/>
  <c r="I117" i="35"/>
  <c r="R117" i="35" s="1"/>
  <c r="R516" i="35"/>
  <c r="S318" i="35"/>
  <c r="R318" i="35"/>
  <c r="P595" i="35"/>
  <c r="P533" i="35"/>
  <c r="P621" i="35"/>
  <c r="R621" i="35"/>
  <c r="S212" i="35"/>
  <c r="P212" i="35"/>
  <c r="R212" i="35"/>
  <c r="S579" i="35"/>
  <c r="P579" i="35"/>
  <c r="R579" i="35"/>
  <c r="P625" i="35"/>
  <c r="R625" i="35"/>
  <c r="S581" i="35"/>
  <c r="R581" i="35"/>
  <c r="P629" i="35"/>
  <c r="R629" i="35"/>
  <c r="S629" i="35"/>
  <c r="O311" i="35"/>
  <c r="N311" i="35"/>
  <c r="L311" i="35" s="1"/>
  <c r="S311" i="35"/>
  <c r="O320" i="35"/>
  <c r="N320" i="35"/>
  <c r="L320" i="35" s="1"/>
  <c r="P320" i="35"/>
  <c r="R294" i="35"/>
  <c r="O294" i="35"/>
  <c r="S286" i="35"/>
  <c r="R262" i="35"/>
  <c r="S262" i="35"/>
  <c r="P262" i="35"/>
  <c r="O230" i="35"/>
  <c r="S222" i="35"/>
  <c r="P222" i="35"/>
  <c r="O222" i="35"/>
  <c r="N222" i="35"/>
  <c r="L222" i="35" s="1"/>
  <c r="R214" i="35"/>
  <c r="S210" i="35"/>
  <c r="S566" i="35"/>
  <c r="P566" i="35"/>
  <c r="R566" i="35"/>
  <c r="S638" i="35"/>
  <c r="P638" i="35"/>
  <c r="R638" i="35"/>
  <c r="S320" i="35"/>
  <c r="S255" i="35"/>
  <c r="P255" i="35"/>
  <c r="R255" i="35"/>
  <c r="O317" i="35"/>
  <c r="N317" i="35"/>
  <c r="L317" i="35" s="1"/>
  <c r="S317" i="35"/>
  <c r="P317" i="35"/>
  <c r="Q317" i="35"/>
  <c r="T317" i="35"/>
  <c r="U317" i="35"/>
  <c r="P467" i="35"/>
  <c r="R467" i="35"/>
  <c r="S467" i="35"/>
  <c r="O303" i="35"/>
  <c r="S303" i="35"/>
  <c r="P303" i="35"/>
  <c r="R303" i="35"/>
  <c r="S205" i="35"/>
  <c r="P205" i="35"/>
  <c r="R205" i="35"/>
  <c r="I636" i="35"/>
  <c r="I620" i="35"/>
  <c r="I612" i="35"/>
  <c r="I588" i="35"/>
  <c r="I580" i="35"/>
  <c r="I564" i="35"/>
  <c r="I556" i="35"/>
  <c r="I548" i="35"/>
  <c r="I540" i="35"/>
  <c r="I508" i="35"/>
  <c r="I500" i="35"/>
  <c r="I484" i="35"/>
  <c r="I476" i="35"/>
  <c r="I462" i="35"/>
  <c r="I438" i="35"/>
  <c r="I430" i="35"/>
  <c r="I422" i="35"/>
  <c r="I414" i="35"/>
  <c r="I406" i="35"/>
  <c r="I398" i="35"/>
  <c r="S591" i="35"/>
  <c r="P591" i="35"/>
  <c r="R591" i="35"/>
  <c r="S542" i="35"/>
  <c r="P542" i="35"/>
  <c r="R542" i="35"/>
  <c r="R532" i="35"/>
  <c r="S532" i="35"/>
  <c r="P532" i="35"/>
  <c r="S156" i="35"/>
  <c r="P186" i="35"/>
  <c r="R186" i="35"/>
  <c r="S186" i="35"/>
  <c r="O626" i="35"/>
  <c r="P626" i="35"/>
  <c r="S626" i="35"/>
  <c r="R626" i="35"/>
  <c r="S465" i="35"/>
  <c r="P465" i="35"/>
  <c r="P190" i="35"/>
  <c r="R190" i="35"/>
  <c r="S630" i="35"/>
  <c r="R630" i="35"/>
  <c r="P630" i="35"/>
  <c r="R451" i="35"/>
  <c r="P451" i="35"/>
  <c r="S451" i="35"/>
  <c r="S511" i="35"/>
  <c r="P511" i="35"/>
  <c r="R511" i="35"/>
  <c r="R275" i="35"/>
  <c r="O372" i="35"/>
  <c r="S464" i="35"/>
  <c r="P464" i="35"/>
  <c r="R464" i="35"/>
  <c r="P459" i="35"/>
  <c r="R459" i="35"/>
  <c r="R541" i="35"/>
  <c r="P237" i="35"/>
  <c r="S237" i="35"/>
  <c r="R237" i="35"/>
  <c r="P603" i="35"/>
  <c r="R603" i="35"/>
  <c r="S563" i="35"/>
  <c r="P563" i="35"/>
  <c r="R563" i="35"/>
  <c r="P515" i="35"/>
  <c r="R515" i="35"/>
  <c r="S515" i="35"/>
  <c r="O499" i="35"/>
  <c r="S499" i="35"/>
  <c r="P499" i="35"/>
  <c r="R499" i="35"/>
  <c r="P541" i="35"/>
  <c r="R198" i="35"/>
  <c r="R524" i="35"/>
  <c r="P275" i="35"/>
  <c r="R391" i="35"/>
  <c r="P391" i="35"/>
  <c r="O391" i="35"/>
  <c r="S331" i="35"/>
  <c r="P331" i="35"/>
  <c r="R331" i="35"/>
  <c r="P530" i="35"/>
  <c r="R628" i="35"/>
  <c r="P543" i="35"/>
  <c r="R543" i="35"/>
  <c r="S543" i="35"/>
  <c r="S218" i="35"/>
  <c r="P218" i="35"/>
  <c r="R218" i="35"/>
  <c r="P198" i="35"/>
  <c r="P524" i="35"/>
  <c r="S603" i="35"/>
  <c r="S275" i="35"/>
  <c r="S168" i="35"/>
  <c r="S404" i="35"/>
  <c r="R404" i="35"/>
  <c r="P404" i="35"/>
  <c r="S345" i="35"/>
  <c r="P345" i="35"/>
  <c r="S520" i="35"/>
  <c r="P520" i="35"/>
  <c r="R520" i="35"/>
  <c r="P539" i="35"/>
  <c r="R539" i="35"/>
  <c r="S539" i="35"/>
  <c r="P631" i="35"/>
  <c r="R631" i="35"/>
  <c r="S624" i="35"/>
  <c r="R624" i="35"/>
  <c r="P624" i="35"/>
  <c r="P618" i="35"/>
  <c r="R618" i="35"/>
  <c r="S122" i="35"/>
  <c r="S546" i="35"/>
  <c r="P546" i="35"/>
  <c r="R546" i="35"/>
  <c r="S622" i="35"/>
  <c r="P622" i="35"/>
  <c r="R622" i="35"/>
  <c r="S554" i="35"/>
  <c r="P554" i="35"/>
  <c r="S623" i="35"/>
  <c r="P623" i="35"/>
  <c r="R623" i="35"/>
  <c r="O623" i="35"/>
  <c r="N623" i="35"/>
  <c r="L623" i="35" s="1"/>
  <c r="S268" i="35"/>
  <c r="P268" i="35"/>
  <c r="R268" i="35"/>
  <c r="P456" i="35"/>
  <c r="R456" i="35"/>
  <c r="S191" i="35"/>
  <c r="P191" i="35"/>
  <c r="R191" i="35"/>
  <c r="S223" i="35"/>
  <c r="P223" i="35"/>
  <c r="R223" i="35"/>
  <c r="R308" i="35"/>
  <c r="S308" i="35"/>
  <c r="P308" i="35"/>
  <c r="R530" i="35"/>
  <c r="S489" i="35"/>
  <c r="O475" i="35"/>
  <c r="P475" i="35"/>
  <c r="R475" i="35"/>
  <c r="R313" i="35"/>
  <c r="S555" i="35"/>
  <c r="P555" i="35"/>
  <c r="R555" i="35"/>
  <c r="R523" i="35"/>
  <c r="S523" i="35"/>
  <c r="P523" i="35"/>
  <c r="R507" i="35"/>
  <c r="S507" i="35"/>
  <c r="P507" i="35"/>
  <c r="R533" i="35"/>
  <c r="R238" i="35"/>
  <c r="S198" i="35"/>
  <c r="S524" i="35"/>
  <c r="S529" i="35"/>
  <c r="R529" i="35"/>
  <c r="P529" i="35"/>
  <c r="O573" i="35"/>
  <c r="N573" i="35"/>
  <c r="L573" i="35" s="1"/>
  <c r="S573" i="35"/>
  <c r="P573" i="35"/>
  <c r="Q573" i="35"/>
  <c r="R573" i="35"/>
  <c r="R617" i="35"/>
  <c r="R586" i="35"/>
  <c r="S586" i="35"/>
  <c r="P586" i="35"/>
  <c r="O520" i="35"/>
  <c r="S614" i="35"/>
  <c r="R614" i="35"/>
  <c r="P614" i="35"/>
  <c r="R493" i="35"/>
  <c r="S635" i="35"/>
  <c r="P635" i="35"/>
  <c r="S452" i="35"/>
  <c r="P452" i="35"/>
  <c r="S533" i="35"/>
  <c r="P238" i="35"/>
  <c r="R595" i="35"/>
  <c r="S531" i="35"/>
  <c r="R531" i="35"/>
  <c r="P531" i="35"/>
  <c r="P575" i="35"/>
  <c r="S575" i="35"/>
  <c r="R575" i="35"/>
  <c r="S619" i="35"/>
  <c r="S388" i="35"/>
  <c r="I1058" i="35"/>
  <c r="P396" i="35"/>
  <c r="O292" i="35"/>
  <c r="Q292" i="35"/>
  <c r="T292" i="35"/>
  <c r="U292" i="35"/>
  <c r="S510" i="35"/>
  <c r="R510" i="35"/>
  <c r="P510" i="35"/>
  <c r="O215" i="35"/>
  <c r="S215" i="35"/>
  <c r="R215" i="35"/>
  <c r="R388" i="35"/>
  <c r="P357" i="35"/>
  <c r="R336" i="35"/>
  <c r="O336" i="35"/>
  <c r="N336" i="35"/>
  <c r="L336" i="35" s="1"/>
  <c r="P336" i="35"/>
  <c r="O449" i="35"/>
  <c r="O429" i="35"/>
  <c r="Q429" i="35"/>
  <c r="T429" i="35"/>
  <c r="U429" i="35"/>
  <c r="I927" i="35"/>
  <c r="I919" i="35"/>
  <c r="I911" i="35"/>
  <c r="I903" i="35"/>
  <c r="I895" i="35"/>
  <c r="I887" i="35"/>
  <c r="I879" i="35"/>
  <c r="I847" i="35"/>
  <c r="I834" i="35"/>
  <c r="O253" i="35"/>
  <c r="N253" i="35"/>
  <c r="L253" i="35" s="1"/>
  <c r="S514" i="35"/>
  <c r="P514" i="35"/>
  <c r="R514" i="35"/>
  <c r="P388" i="35"/>
  <c r="S450" i="35"/>
  <c r="S361" i="35"/>
  <c r="P361" i="35"/>
  <c r="P461" i="35"/>
  <c r="R461" i="35"/>
  <c r="I1044" i="35"/>
  <c r="I1036" i="35"/>
  <c r="I1020" i="35"/>
  <c r="I1012" i="35"/>
  <c r="I1004" i="35"/>
  <c r="I996" i="35"/>
  <c r="I988" i="35"/>
  <c r="I964" i="35"/>
  <c r="I932" i="35"/>
  <c r="I884" i="35"/>
  <c r="P518" i="35"/>
  <c r="R518" i="35"/>
  <c r="S504" i="35"/>
  <c r="S192" i="35"/>
  <c r="P192" i="35"/>
  <c r="O227" i="35"/>
  <c r="P611" i="35"/>
  <c r="S611" i="35"/>
  <c r="S78" i="35"/>
  <c r="R364" i="35"/>
  <c r="S293" i="35"/>
  <c r="P293" i="35"/>
  <c r="R293" i="35"/>
  <c r="O293" i="35"/>
  <c r="N293" i="35"/>
  <c r="L293" i="35" s="1"/>
  <c r="S392" i="35"/>
  <c r="R392" i="35"/>
  <c r="P383" i="35"/>
  <c r="R383" i="35"/>
  <c r="S538" i="35"/>
  <c r="R538" i="35"/>
  <c r="R443" i="35"/>
  <c r="R632" i="35"/>
  <c r="O199" i="35"/>
  <c r="Q199" i="35"/>
  <c r="T199" i="35"/>
  <c r="U199" i="35"/>
  <c r="I1066" i="35"/>
  <c r="I824" i="35"/>
  <c r="R560" i="35"/>
  <c r="S560" i="35"/>
  <c r="P560" i="35"/>
  <c r="S420" i="35"/>
  <c r="P420" i="35"/>
  <c r="R420" i="35"/>
  <c r="S340" i="35"/>
  <c r="R340" i="35"/>
  <c r="R368" i="35"/>
  <c r="I821" i="35"/>
  <c r="S632" i="35"/>
  <c r="P522" i="35"/>
  <c r="S522" i="35"/>
  <c r="S606" i="35"/>
  <c r="R606" i="35"/>
  <c r="S196" i="35"/>
  <c r="P196" i="35"/>
  <c r="R196" i="35"/>
  <c r="O231" i="35"/>
  <c r="S525" i="35"/>
  <c r="R525" i="35"/>
  <c r="P525" i="35"/>
  <c r="P432" i="35"/>
  <c r="O204" i="35"/>
  <c r="S204" i="35"/>
  <c r="P204" i="35"/>
  <c r="S299" i="35"/>
  <c r="P299" i="35"/>
  <c r="R299" i="35"/>
  <c r="S415" i="35"/>
  <c r="S448" i="35"/>
  <c r="P315" i="35"/>
  <c r="S315" i="35"/>
  <c r="R315" i="35"/>
  <c r="I1065" i="35"/>
  <c r="I1049" i="35"/>
  <c r="I1033" i="35"/>
  <c r="I1017" i="35"/>
  <c r="I993" i="35"/>
  <c r="I985" i="35"/>
  <c r="I977" i="35"/>
  <c r="I969" i="35"/>
  <c r="I961" i="35"/>
  <c r="I953" i="35"/>
  <c r="O383" i="35"/>
  <c r="O272" i="35"/>
  <c r="S396" i="35"/>
  <c r="P185" i="35"/>
  <c r="R185" i="35"/>
  <c r="S185" i="35"/>
  <c r="O312" i="35"/>
  <c r="O185" i="35"/>
  <c r="P632" i="35"/>
  <c r="R599" i="35"/>
  <c r="R199" i="35"/>
  <c r="P485" i="35"/>
  <c r="S485" i="35"/>
  <c r="O526" i="35"/>
  <c r="Q526" i="35"/>
  <c r="T526" i="35"/>
  <c r="U526" i="35"/>
  <c r="S526" i="35"/>
  <c r="R526" i="35"/>
  <c r="O610" i="35"/>
  <c r="P610" i="35"/>
  <c r="R610" i="35"/>
  <c r="O512" i="35"/>
  <c r="R584" i="35"/>
  <c r="P571" i="35"/>
  <c r="R571" i="35"/>
  <c r="O615" i="35"/>
  <c r="S432" i="35"/>
  <c r="S217" i="35"/>
  <c r="P217" i="35"/>
  <c r="R217" i="35"/>
  <c r="P491" i="35"/>
  <c r="R491" i="35"/>
  <c r="P460" i="35"/>
  <c r="S418" i="35"/>
  <c r="P418" i="35"/>
  <c r="R263" i="35"/>
  <c r="O330" i="35"/>
  <c r="Q330" i="35"/>
  <c r="I858" i="35"/>
  <c r="I837" i="35"/>
  <c r="I829" i="35"/>
  <c r="O587" i="35"/>
  <c r="N587" i="35"/>
  <c r="L587" i="35" s="1"/>
  <c r="R587" i="35"/>
  <c r="O562" i="35"/>
  <c r="O634" i="35"/>
  <c r="O597" i="35"/>
  <c r="P322" i="35"/>
  <c r="O324" i="35"/>
  <c r="N324" i="35"/>
  <c r="L324" i="35" s="1"/>
  <c r="O297" i="35"/>
  <c r="O316" i="35"/>
  <c r="Q316" i="35"/>
  <c r="T316" i="35"/>
  <c r="U316" i="35"/>
  <c r="P633" i="35"/>
  <c r="R478" i="35"/>
  <c r="S587" i="35"/>
  <c r="S470" i="35"/>
  <c r="R400" i="35"/>
  <c r="O321" i="35"/>
  <c r="Q321" i="35"/>
  <c r="T321" i="35"/>
  <c r="U321" i="35"/>
  <c r="O552" i="35"/>
  <c r="O367" i="35"/>
  <c r="P478" i="35"/>
  <c r="R324" i="35"/>
  <c r="R412" i="35"/>
  <c r="P400" i="35"/>
  <c r="O339" i="35"/>
  <c r="O352" i="35"/>
  <c r="S304" i="35"/>
  <c r="P304" i="35"/>
  <c r="P296" i="35"/>
  <c r="R296" i="35"/>
  <c r="O478" i="35"/>
  <c r="O189" i="35"/>
  <c r="O633" i="35"/>
  <c r="N633" i="35"/>
  <c r="L633" i="35" s="1"/>
  <c r="S634" i="35"/>
  <c r="O329" i="35"/>
  <c r="R208" i="35"/>
  <c r="P324" i="35"/>
  <c r="Q324" i="35"/>
  <c r="T324" i="35"/>
  <c r="U324" i="35"/>
  <c r="P412" i="35"/>
  <c r="S259" i="35"/>
  <c r="R435" i="35"/>
  <c r="O395" i="35"/>
  <c r="R380" i="35"/>
  <c r="S403" i="35"/>
  <c r="I920" i="35"/>
  <c r="I912" i="35"/>
  <c r="I904" i="35"/>
  <c r="I896" i="35"/>
  <c r="I888" i="35"/>
  <c r="I806" i="35"/>
  <c r="I721" i="35"/>
  <c r="I713" i="35"/>
  <c r="I705" i="35"/>
  <c r="I697" i="35"/>
  <c r="S307" i="35"/>
  <c r="P359" i="35"/>
  <c r="P634" i="35"/>
  <c r="P208" i="35"/>
  <c r="R472" i="35"/>
  <c r="O582" i="35"/>
  <c r="Q582" i="35"/>
  <c r="T582" i="35"/>
  <c r="U582" i="35"/>
  <c r="S324" i="35"/>
  <c r="P348" i="35"/>
  <c r="R348" i="35"/>
  <c r="I853" i="35"/>
  <c r="I702" i="35"/>
  <c r="S477" i="35"/>
  <c r="P477" i="35"/>
  <c r="O469" i="35"/>
  <c r="S455" i="35"/>
  <c r="R455" i="35"/>
  <c r="O439" i="35"/>
  <c r="N439" i="35"/>
  <c r="L439" i="35" s="1"/>
  <c r="P247" i="35"/>
  <c r="R247" i="35"/>
  <c r="O412" i="35"/>
  <c r="O260" i="35"/>
  <c r="O229" i="35"/>
  <c r="I854" i="35"/>
  <c r="O333" i="35"/>
  <c r="S333" i="35"/>
  <c r="P333" i="35"/>
  <c r="O401" i="35"/>
  <c r="I1062" i="35"/>
  <c r="I921" i="35"/>
  <c r="I905" i="35"/>
  <c r="I889" i="35"/>
  <c r="I881" i="35"/>
  <c r="I180" i="35"/>
  <c r="S180" i="35" s="1"/>
  <c r="I1043" i="35"/>
  <c r="I950" i="35"/>
  <c r="I942" i="35"/>
  <c r="I857" i="35"/>
  <c r="I947" i="35"/>
  <c r="I939" i="35"/>
  <c r="I1013" i="35"/>
  <c r="I965" i="35"/>
  <c r="I941" i="35"/>
  <c r="I833" i="35"/>
  <c r="I802" i="35"/>
  <c r="I730" i="35"/>
  <c r="I674" i="35"/>
  <c r="I593" i="35"/>
  <c r="I569" i="35"/>
  <c r="I521" i="35"/>
  <c r="O269" i="35"/>
  <c r="O483" i="35"/>
  <c r="I1034" i="35"/>
  <c r="I882" i="35"/>
  <c r="I830" i="35"/>
  <c r="I488" i="35"/>
  <c r="I1060" i="35"/>
  <c r="I639" i="35"/>
  <c r="O242" i="35"/>
  <c r="N242" i="35"/>
  <c r="L242" i="35" s="1"/>
  <c r="I390" i="35"/>
  <c r="I382" i="35"/>
  <c r="I374" i="35"/>
  <c r="I366" i="35"/>
  <c r="I358" i="35"/>
  <c r="I350" i="35"/>
  <c r="I342" i="35"/>
  <c r="I334" i="35"/>
  <c r="I326" i="35"/>
  <c r="I310" i="35"/>
  <c r="I302" i="35"/>
  <c r="I278" i="35"/>
  <c r="I270" i="35"/>
  <c r="I254" i="35"/>
  <c r="I776" i="35"/>
  <c r="I261" i="35"/>
  <c r="I645" i="35"/>
  <c r="I498" i="35"/>
  <c r="I482" i="35"/>
  <c r="I474" i="35"/>
  <c r="N255" i="35"/>
  <c r="L255" i="35" s="1"/>
  <c r="Q255" i="35"/>
  <c r="T255" i="35"/>
  <c r="U255" i="35"/>
  <c r="N215" i="35"/>
  <c r="L215" i="35" s="1"/>
  <c r="Q215" i="35"/>
  <c r="O305" i="35"/>
  <c r="O496" i="35"/>
  <c r="N496" i="35"/>
  <c r="L496" i="35" s="1"/>
  <c r="O448" i="35"/>
  <c r="O216" i="35"/>
  <c r="N216" i="35"/>
  <c r="L216" i="35" s="1"/>
  <c r="O192" i="35"/>
  <c r="N192" i="35"/>
  <c r="L192" i="35" s="1"/>
  <c r="O544" i="35"/>
  <c r="O495" i="35"/>
  <c r="Q495" i="35"/>
  <c r="T495" i="35"/>
  <c r="U495" i="35"/>
  <c r="O359" i="35"/>
  <c r="N359" i="35"/>
  <c r="L359" i="35" s="1"/>
  <c r="O601" i="35"/>
  <c r="O529" i="35"/>
  <c r="O560" i="35"/>
  <c r="N560" i="35"/>
  <c r="L560" i="35" s="1"/>
  <c r="Q221" i="35"/>
  <c r="O400" i="35"/>
  <c r="N400" i="35"/>
  <c r="L400" i="35" s="1"/>
  <c r="O376" i="35"/>
  <c r="N376" i="35"/>
  <c r="L376" i="35" s="1"/>
  <c r="O535" i="35"/>
  <c r="O479" i="35"/>
  <c r="O630" i="35"/>
  <c r="O566" i="35"/>
  <c r="O541" i="35"/>
  <c r="O461" i="35"/>
  <c r="O397" i="35"/>
  <c r="O373" i="35"/>
  <c r="Q373" i="35"/>
  <c r="T373" i="35"/>
  <c r="U373" i="35"/>
  <c r="O349" i="35"/>
  <c r="N349" i="35"/>
  <c r="L349" i="35" s="1"/>
  <c r="O542" i="35"/>
  <c r="N542" i="35"/>
  <c r="L542" i="35" s="1"/>
  <c r="O581" i="35"/>
  <c r="N581" i="35"/>
  <c r="L581" i="35" s="1"/>
  <c r="O413" i="35"/>
  <c r="Q413" i="35"/>
  <c r="T413" i="35"/>
  <c r="U413" i="35"/>
  <c r="O381" i="35"/>
  <c r="N381" i="35"/>
  <c r="L381" i="35" s="1"/>
  <c r="O357" i="35"/>
  <c r="N330" i="35"/>
  <c r="L330" i="35" s="1"/>
  <c r="O399" i="35"/>
  <c r="O351" i="35"/>
  <c r="O613" i="35"/>
  <c r="Q560" i="35"/>
  <c r="T560" i="35"/>
  <c r="U560" i="35"/>
  <c r="O637" i="35"/>
  <c r="O341" i="35"/>
  <c r="O218" i="35"/>
  <c r="N453" i="35"/>
  <c r="L453" i="35" s="1"/>
  <c r="Q453" i="35"/>
  <c r="T453" i="35"/>
  <c r="U453" i="35"/>
  <c r="N312" i="35"/>
  <c r="L312" i="35" s="1"/>
  <c r="Q312" i="35"/>
  <c r="T312" i="35"/>
  <c r="U312" i="35"/>
  <c r="O603" i="35"/>
  <c r="O547" i="35"/>
  <c r="N547" i="35"/>
  <c r="L547" i="35" s="1"/>
  <c r="O518" i="35"/>
  <c r="O614" i="35"/>
  <c r="O244" i="35"/>
  <c r="N549" i="35"/>
  <c r="L549" i="35" s="1"/>
  <c r="Q549" i="35"/>
  <c r="T549" i="35"/>
  <c r="U549" i="35"/>
  <c r="N444" i="35"/>
  <c r="L444" i="35" s="1"/>
  <c r="Q444" i="35"/>
  <c r="T444" i="35"/>
  <c r="U444" i="35"/>
  <c r="O268" i="35"/>
  <c r="O551" i="35"/>
  <c r="O591" i="35"/>
  <c r="N591" i="35"/>
  <c r="L591" i="35" s="1"/>
  <c r="O223" i="35"/>
  <c r="N223" i="35"/>
  <c r="L223" i="35" s="1"/>
  <c r="O631" i="35"/>
  <c r="N631" i="35"/>
  <c r="L631" i="35" s="1"/>
  <c r="O470" i="35"/>
  <c r="O635" i="35"/>
  <c r="N635" i="35"/>
  <c r="L635" i="35" s="1"/>
  <c r="O559" i="35"/>
  <c r="O196" i="35"/>
  <c r="O605" i="35"/>
  <c r="S129" i="53"/>
  <c r="I129" i="53"/>
  <c r="R129" i="53"/>
  <c r="R152" i="53"/>
  <c r="S152" i="53"/>
  <c r="I152" i="53"/>
  <c r="T52" i="53"/>
  <c r="U52" i="53" s="1"/>
  <c r="W52" i="53" s="1"/>
  <c r="T221" i="35"/>
  <c r="U221" i="35"/>
  <c r="S340" i="53"/>
  <c r="R340" i="53"/>
  <c r="R315" i="53"/>
  <c r="S315" i="53"/>
  <c r="S386" i="53"/>
  <c r="R386" i="53"/>
  <c r="O387" i="35"/>
  <c r="I869" i="35"/>
  <c r="I651" i="35"/>
  <c r="I649" i="35"/>
  <c r="R403" i="53"/>
  <c r="S403" i="53"/>
  <c r="I246" i="35"/>
  <c r="I850" i="35"/>
  <c r="T60" i="56"/>
  <c r="U60" i="56"/>
  <c r="W60" i="56"/>
  <c r="I813" i="35"/>
  <c r="I435" i="53"/>
  <c r="S435" i="53"/>
  <c r="I849" i="35"/>
  <c r="I492" i="35"/>
  <c r="S56" i="56"/>
  <c r="S80" i="56"/>
  <c r="I96" i="56"/>
  <c r="S112" i="56"/>
  <c r="S140" i="56"/>
  <c r="I148" i="56"/>
  <c r="S156" i="56"/>
  <c r="I164" i="56"/>
  <c r="S172" i="56"/>
  <c r="I180" i="56"/>
  <c r="S188" i="56"/>
  <c r="I196" i="56"/>
  <c r="S204" i="56"/>
  <c r="I212" i="56"/>
  <c r="S220" i="56"/>
  <c r="R227" i="56"/>
  <c r="R232" i="56"/>
  <c r="I247" i="56"/>
  <c r="S267" i="56"/>
  <c r="I295" i="56"/>
  <c r="S331" i="56"/>
  <c r="S365" i="56"/>
  <c r="S375" i="56"/>
  <c r="R412" i="56"/>
  <c r="I412" i="56"/>
  <c r="R469" i="56"/>
  <c r="S515" i="56"/>
  <c r="I303" i="56"/>
  <c r="S303" i="56"/>
  <c r="R511" i="56"/>
  <c r="S52" i="56"/>
  <c r="T52" i="56"/>
  <c r="U52" i="56"/>
  <c r="W52" i="56"/>
  <c r="S71" i="56"/>
  <c r="R102" i="56"/>
  <c r="S224" i="56"/>
  <c r="I255" i="56"/>
  <c r="I311" i="56"/>
  <c r="S454" i="56"/>
  <c r="R507" i="56"/>
  <c r="N50" i="56"/>
  <c r="J50" i="56" s="1"/>
  <c r="I60" i="56"/>
  <c r="R70" i="56"/>
  <c r="T70" i="56"/>
  <c r="U70" i="56"/>
  <c r="W70" i="56"/>
  <c r="S319" i="56"/>
  <c r="I319" i="56"/>
  <c r="S357" i="56"/>
  <c r="I357" i="56"/>
  <c r="S366" i="56"/>
  <c r="R371" i="56"/>
  <c r="I376" i="56"/>
  <c r="I420" i="56"/>
  <c r="R420" i="56"/>
  <c r="R503" i="56"/>
  <c r="S503" i="56"/>
  <c r="I525" i="56"/>
  <c r="P53" i="56"/>
  <c r="Q53" i="56"/>
  <c r="T53" i="56"/>
  <c r="U53" i="56"/>
  <c r="W53" i="56"/>
  <c r="P71" i="56"/>
  <c r="Q71" i="56"/>
  <c r="I90" i="56"/>
  <c r="I122" i="56"/>
  <c r="I281" i="56"/>
  <c r="R499" i="56"/>
  <c r="S499" i="56"/>
  <c r="S543" i="56"/>
  <c r="P58" i="56"/>
  <c r="Q58" i="56"/>
  <c r="P67" i="56"/>
  <c r="Q67" i="56"/>
  <c r="T67" i="56"/>
  <c r="U67" i="56"/>
  <c r="W67" i="56"/>
  <c r="I108" i="56"/>
  <c r="I162" i="56"/>
  <c r="I178" i="56"/>
  <c r="I194" i="56"/>
  <c r="I210" i="56"/>
  <c r="I263" i="56"/>
  <c r="I289" i="56"/>
  <c r="I293" i="56"/>
  <c r="I503" i="56"/>
  <c r="S539" i="56"/>
  <c r="S58" i="56"/>
  <c r="S78" i="56"/>
  <c r="I80" i="56"/>
  <c r="I94" i="56"/>
  <c r="S110" i="56"/>
  <c r="I126" i="56"/>
  <c r="I225" i="56"/>
  <c r="I240" i="56"/>
  <c r="S265" i="56"/>
  <c r="I267" i="56"/>
  <c r="R295" i="56"/>
  <c r="I327" i="56"/>
  <c r="S329" i="56"/>
  <c r="I380" i="56"/>
  <c r="S408" i="56"/>
  <c r="S446" i="56"/>
  <c r="R479" i="56"/>
  <c r="S483" i="56"/>
  <c r="I483" i="56"/>
  <c r="R483" i="56"/>
  <c r="I491" i="56"/>
  <c r="I499" i="56"/>
  <c r="R62" i="56"/>
  <c r="T62" i="56"/>
  <c r="U62" i="56"/>
  <c r="W62" i="56"/>
  <c r="I112" i="56"/>
  <c r="I140" i="56"/>
  <c r="I172" i="56"/>
  <c r="I188" i="56"/>
  <c r="I204" i="56"/>
  <c r="I220" i="56"/>
  <c r="I331" i="56"/>
  <c r="I335" i="56"/>
  <c r="I370" i="56"/>
  <c r="S370" i="56"/>
  <c r="R428" i="56"/>
  <c r="I428" i="56"/>
  <c r="R471" i="56"/>
  <c r="S471" i="56"/>
  <c r="I495" i="56"/>
  <c r="R303" i="56"/>
  <c r="I343" i="56"/>
  <c r="I396" i="56"/>
  <c r="S396" i="56"/>
  <c r="S469" i="56"/>
  <c r="R58" i="56"/>
  <c r="R86" i="56"/>
  <c r="R118" i="56"/>
  <c r="I454" i="56"/>
  <c r="S351" i="56"/>
  <c r="I351" i="56"/>
  <c r="I462" i="56"/>
  <c r="S462" i="56"/>
  <c r="R54" i="56"/>
  <c r="T64" i="56"/>
  <c r="U64" i="56"/>
  <c r="W64" i="56"/>
  <c r="R72" i="56"/>
  <c r="T72" i="56"/>
  <c r="U72" i="56"/>
  <c r="W72" i="56"/>
  <c r="R90" i="56"/>
  <c r="R122" i="56"/>
  <c r="R238" i="56"/>
  <c r="I257" i="56"/>
  <c r="S281" i="56"/>
  <c r="I313" i="56"/>
  <c r="R319" i="56"/>
  <c r="I404" i="56"/>
  <c r="R404" i="56"/>
  <c r="S420" i="56"/>
  <c r="I436" i="56"/>
  <c r="R436" i="56"/>
  <c r="R108" i="56"/>
  <c r="R146" i="56"/>
  <c r="R162" i="56"/>
  <c r="R178" i="56"/>
  <c r="R194" i="56"/>
  <c r="R210" i="56"/>
  <c r="R263" i="56"/>
  <c r="R285" i="56"/>
  <c r="I287" i="56"/>
  <c r="S289" i="56"/>
  <c r="I321" i="56"/>
  <c r="R406" i="56"/>
  <c r="S438" i="56"/>
  <c r="I523" i="56"/>
  <c r="R523" i="56"/>
  <c r="S523" i="56"/>
  <c r="R94" i="56"/>
  <c r="R126" i="56"/>
  <c r="S240" i="56"/>
  <c r="R293" i="56"/>
  <c r="R327" i="56"/>
  <c r="S491" i="56"/>
  <c r="I238" i="56"/>
  <c r="R363" i="56"/>
  <c r="R444" i="56"/>
  <c r="I444" i="56"/>
  <c r="I485" i="56"/>
  <c r="I517" i="56"/>
  <c r="I549" i="56"/>
  <c r="S527" i="56"/>
  <c r="R547" i="56"/>
  <c r="S531" i="56"/>
  <c r="I547" i="56"/>
  <c r="S535" i="56"/>
  <c r="R531" i="56"/>
  <c r="T59" i="56"/>
  <c r="U59" i="56"/>
  <c r="W59" i="56"/>
  <c r="T54" i="56"/>
  <c r="U54" i="56"/>
  <c r="W54" i="56"/>
  <c r="T56" i="56"/>
  <c r="U56" i="56"/>
  <c r="W56" i="56"/>
  <c r="T65" i="56"/>
  <c r="U65" i="56"/>
  <c r="W65" i="56"/>
  <c r="T69" i="56"/>
  <c r="U69" i="56"/>
  <c r="W69" i="56"/>
  <c r="T57" i="56"/>
  <c r="U57" i="56"/>
  <c r="W57" i="56"/>
  <c r="T66" i="56"/>
  <c r="U66" i="56"/>
  <c r="W66" i="56"/>
  <c r="T58" i="56"/>
  <c r="U58" i="56"/>
  <c r="W58" i="56"/>
  <c r="R80" i="47"/>
  <c r="P80" i="47"/>
  <c r="P159" i="47"/>
  <c r="N608" i="47"/>
  <c r="L608" i="47" s="1"/>
  <c r="Q608" i="47"/>
  <c r="T608" i="47"/>
  <c r="U608" i="47"/>
  <c r="N375" i="47"/>
  <c r="L375" i="47" s="1"/>
  <c r="Q375" i="47"/>
  <c r="T375" i="47"/>
  <c r="U375" i="47"/>
  <c r="N527" i="47"/>
  <c r="L527" i="47" s="1"/>
  <c r="Q527" i="47"/>
  <c r="T527" i="47"/>
  <c r="U527" i="47"/>
  <c r="O239" i="47"/>
  <c r="N239" i="47"/>
  <c r="L239" i="47" s="1"/>
  <c r="O232" i="47"/>
  <c r="N232" i="47"/>
  <c r="L232" i="47" s="1"/>
  <c r="Q482" i="47"/>
  <c r="T482" i="47"/>
  <c r="U482" i="47"/>
  <c r="Q414" i="47"/>
  <c r="T414" i="47"/>
  <c r="U414" i="47"/>
  <c r="Q539" i="47"/>
  <c r="T539" i="47"/>
  <c r="U539" i="47"/>
  <c r="Q227" i="47"/>
  <c r="T227" i="47"/>
  <c r="U227" i="47"/>
  <c r="T540" i="47"/>
  <c r="U540" i="47"/>
  <c r="O548" i="47"/>
  <c r="N548" i="47"/>
  <c r="L548" i="47" s="1"/>
  <c r="O342" i="47"/>
  <c r="N342" i="47"/>
  <c r="L342" i="47" s="1"/>
  <c r="Q230" i="47"/>
  <c r="Q558" i="47"/>
  <c r="T558" i="47"/>
  <c r="U558" i="47"/>
  <c r="T330" i="47"/>
  <c r="U330" i="47"/>
  <c r="Q594" i="47"/>
  <c r="Q583" i="47"/>
  <c r="T583" i="47"/>
  <c r="U583" i="47"/>
  <c r="O339" i="47"/>
  <c r="N339" i="47"/>
  <c r="L339" i="47" s="1"/>
  <c r="O576" i="47"/>
  <c r="N576" i="47"/>
  <c r="L576" i="47" s="1"/>
  <c r="O451" i="47"/>
  <c r="N451" i="47"/>
  <c r="L451" i="47" s="1"/>
  <c r="Q335" i="47"/>
  <c r="T335" i="47"/>
  <c r="U335" i="47"/>
  <c r="O260" i="47"/>
  <c r="O508" i="47"/>
  <c r="N508" i="47"/>
  <c r="L508" i="47"/>
  <c r="Q282" i="47"/>
  <c r="T282" i="47"/>
  <c r="U282" i="47"/>
  <c r="O194" i="47"/>
  <c r="N194" i="47"/>
  <c r="L194" i="47" s="1"/>
  <c r="O560" i="47"/>
  <c r="N560" i="47"/>
  <c r="L560" i="47"/>
  <c r="O408" i="47"/>
  <c r="Q540" i="47"/>
  <c r="Q206" i="47"/>
  <c r="T206" i="47"/>
  <c r="U206" i="47"/>
  <c r="O208" i="47"/>
  <c r="N208" i="47"/>
  <c r="L208" i="47" s="1"/>
  <c r="O578" i="47"/>
  <c r="O388" i="47"/>
  <c r="N388" i="47"/>
  <c r="L388" i="47" s="1"/>
  <c r="O614" i="47"/>
  <c r="O632" i="47"/>
  <c r="Q595" i="47"/>
  <c r="O206" i="47"/>
  <c r="N206" i="47"/>
  <c r="L206" i="47" s="1"/>
  <c r="O443" i="47"/>
  <c r="Q465" i="47"/>
  <c r="T465" i="47"/>
  <c r="U465" i="47"/>
  <c r="Q311" i="47"/>
  <c r="T311" i="47"/>
  <c r="U311" i="47"/>
  <c r="Q472" i="47"/>
  <c r="T472" i="47"/>
  <c r="U472" i="47"/>
  <c r="T195" i="47"/>
  <c r="U195" i="47"/>
  <c r="O600" i="47"/>
  <c r="N600" i="47"/>
  <c r="L600" i="47" s="1"/>
  <c r="T501" i="47"/>
  <c r="U501" i="47"/>
  <c r="O625" i="47"/>
  <c r="N625" i="47"/>
  <c r="L625" i="47" s="1"/>
  <c r="O240" i="47"/>
  <c r="N240" i="47"/>
  <c r="L240" i="47" s="1"/>
  <c r="Q433" i="47"/>
  <c r="T433" i="47"/>
  <c r="U433" i="47"/>
  <c r="Q404" i="47"/>
  <c r="T404" i="47"/>
  <c r="U404" i="47"/>
  <c r="Q499" i="47"/>
  <c r="T499" i="47"/>
  <c r="U499" i="47"/>
  <c r="Q321" i="47"/>
  <c r="T321" i="47"/>
  <c r="U321" i="47"/>
  <c r="O547" i="47"/>
  <c r="Q300" i="47"/>
  <c r="T300" i="47"/>
  <c r="U300" i="47"/>
  <c r="T289" i="47"/>
  <c r="U289" i="47"/>
  <c r="T452" i="47"/>
  <c r="U452" i="47"/>
  <c r="Q214" i="47"/>
  <c r="T214" i="47"/>
  <c r="U214" i="47"/>
  <c r="O309" i="47"/>
  <c r="N309" i="47"/>
  <c r="L309" i="47" s="1"/>
  <c r="Q315" i="47"/>
  <c r="T315" i="47"/>
  <c r="U315" i="47"/>
  <c r="O448" i="47"/>
  <c r="N448" i="47"/>
  <c r="L448" i="47" s="1"/>
  <c r="O528" i="47"/>
  <c r="N528" i="47"/>
  <c r="L528" i="47" s="1"/>
  <c r="Q252" i="47"/>
  <c r="T252" i="47"/>
  <c r="U252" i="47"/>
  <c r="T261" i="47"/>
  <c r="U261" i="47"/>
  <c r="Q440" i="47"/>
  <c r="T440" i="47"/>
  <c r="U440" i="47"/>
  <c r="O503" i="47"/>
  <c r="N503" i="47"/>
  <c r="L503" i="47" s="1"/>
  <c r="Q512" i="47"/>
  <c r="T512" i="47"/>
  <c r="U512" i="47"/>
  <c r="T243" i="47"/>
  <c r="U243" i="47"/>
  <c r="O530" i="47"/>
  <c r="N530" i="47"/>
  <c r="L530" i="47" s="1"/>
  <c r="T514" i="47"/>
  <c r="U514" i="47"/>
  <c r="O581" i="47"/>
  <c r="O485" i="47"/>
  <c r="O483" i="47"/>
  <c r="N483" i="47"/>
  <c r="L483" i="47" s="1"/>
  <c r="Q507" i="47"/>
  <c r="T507" i="47"/>
  <c r="U507" i="47"/>
  <c r="O314" i="47"/>
  <c r="O449" i="47"/>
  <c r="N449" i="47"/>
  <c r="L449" i="47" s="1"/>
  <c r="O586" i="47"/>
  <c r="N586" i="47"/>
  <c r="L586" i="47"/>
  <c r="O250" i="47"/>
  <c r="N250" i="47"/>
  <c r="L250" i="47" s="1"/>
  <c r="O574" i="47"/>
  <c r="N574" i="47"/>
  <c r="L574" i="47" s="1"/>
  <c r="Q516" i="47"/>
  <c r="T516" i="47"/>
  <c r="U516" i="47"/>
  <c r="T434" i="47"/>
  <c r="U434" i="47"/>
  <c r="O517" i="47"/>
  <c r="N517" i="47"/>
  <c r="L517" i="47" s="1"/>
  <c r="O282" i="47"/>
  <c r="N282" i="47"/>
  <c r="L282" i="47" s="1"/>
  <c r="O211" i="47"/>
  <c r="N211" i="47"/>
  <c r="L211" i="47" s="1"/>
  <c r="Q336" i="47"/>
  <c r="T336" i="47"/>
  <c r="U336" i="47"/>
  <c r="O346" i="47"/>
  <c r="N346" i="47"/>
  <c r="L346" i="47" s="1"/>
  <c r="O533" i="47"/>
  <c r="N533" i="47"/>
  <c r="L533" i="47" s="1"/>
  <c r="O557" i="47"/>
  <c r="N557" i="47"/>
  <c r="L557" i="47" s="1"/>
  <c r="Q244" i="47"/>
  <c r="T244" i="47"/>
  <c r="U244" i="47"/>
  <c r="Q400" i="47"/>
  <c r="T400" i="47"/>
  <c r="U400" i="47"/>
  <c r="Q278" i="47"/>
  <c r="O205" i="47"/>
  <c r="N205" i="47"/>
  <c r="L205" i="47" s="1"/>
  <c r="O355" i="47"/>
  <c r="N355" i="47"/>
  <c r="L355" i="47" s="1"/>
  <c r="Q207" i="47"/>
  <c r="T207" i="47"/>
  <c r="U207" i="47"/>
  <c r="Q362" i="47"/>
  <c r="T362" i="47"/>
  <c r="U362" i="47"/>
  <c r="Q407" i="47"/>
  <c r="T407" i="47"/>
  <c r="U407" i="47"/>
  <c r="O470" i="47"/>
  <c r="N470" i="47"/>
  <c r="L470" i="47" s="1"/>
  <c r="T242" i="47"/>
  <c r="U242" i="47"/>
  <c r="Q267" i="47"/>
  <c r="T267" i="47"/>
  <c r="U267" i="47"/>
  <c r="O376" i="47"/>
  <c r="O199" i="47"/>
  <c r="N199" i="47"/>
  <c r="L199" i="47"/>
  <c r="O292" i="47"/>
  <c r="N292" i="47"/>
  <c r="L292" i="47" s="1"/>
  <c r="O445" i="47"/>
  <c r="Q445" i="47"/>
  <c r="T445" i="47"/>
  <c r="U445" i="47"/>
  <c r="O505" i="47"/>
  <c r="N505" i="47"/>
  <c r="L505" i="47" s="1"/>
  <c r="O454" i="47"/>
  <c r="N454" i="47"/>
  <c r="L454" i="47" s="1"/>
  <c r="O262" i="47"/>
  <c r="N262" i="47"/>
  <c r="L262" i="47" s="1"/>
  <c r="Q510" i="47"/>
  <c r="T510" i="47"/>
  <c r="U510" i="47"/>
  <c r="O338" i="47"/>
  <c r="N338" i="47"/>
  <c r="L338" i="47" s="1"/>
  <c r="O509" i="47"/>
  <c r="N509" i="47"/>
  <c r="L509" i="47" s="1"/>
  <c r="Q343" i="47"/>
  <c r="T343" i="47"/>
  <c r="U343" i="47"/>
  <c r="O364" i="47"/>
  <c r="N364" i="47"/>
  <c r="L364" i="47" s="1"/>
  <c r="O605" i="47"/>
  <c r="N605" i="47"/>
  <c r="L605" i="47" s="1"/>
  <c r="Q288" i="47"/>
  <c r="T288" i="47"/>
  <c r="U288" i="47"/>
  <c r="Q544" i="47"/>
  <c r="T544" i="47"/>
  <c r="U544" i="47"/>
  <c r="Q577" i="47"/>
  <c r="T577" i="47"/>
  <c r="U577" i="47"/>
  <c r="O489" i="47"/>
  <c r="N489" i="47"/>
  <c r="L489" i="47" s="1"/>
  <c r="T248" i="47"/>
  <c r="U248" i="47"/>
  <c r="O446" i="47"/>
  <c r="N446" i="47"/>
  <c r="L446" i="47" s="1"/>
  <c r="O281" i="47"/>
  <c r="N281" i="47"/>
  <c r="L281" i="47" s="1"/>
  <c r="O400" i="47"/>
  <c r="N400" i="47"/>
  <c r="L400" i="47" s="1"/>
  <c r="O379" i="47"/>
  <c r="N379" i="47"/>
  <c r="L379" i="47" s="1"/>
  <c r="O186" i="47"/>
  <c r="Q312" i="46"/>
  <c r="T312" i="46"/>
  <c r="U312" i="46"/>
  <c r="Q295" i="46"/>
  <c r="T295" i="46"/>
  <c r="U295" i="46"/>
  <c r="N295" i="46"/>
  <c r="L295" i="46" s="1"/>
  <c r="N247" i="46"/>
  <c r="L247" i="46" s="1"/>
  <c r="Q247" i="46"/>
  <c r="T247" i="46"/>
  <c r="U247" i="46"/>
  <c r="Q392" i="46"/>
  <c r="T392" i="46"/>
  <c r="U392" i="46"/>
  <c r="O629" i="46"/>
  <c r="N629" i="46"/>
  <c r="L629" i="46" s="1"/>
  <c r="Q340" i="46"/>
  <c r="T340" i="46"/>
  <c r="U340" i="46"/>
  <c r="Q378" i="46"/>
  <c r="T378" i="46"/>
  <c r="U378" i="46"/>
  <c r="Q325" i="46"/>
  <c r="T325" i="46"/>
  <c r="U325" i="46"/>
  <c r="T539" i="46"/>
  <c r="U539" i="46"/>
  <c r="O626" i="46"/>
  <c r="N626" i="46"/>
  <c r="L626" i="46" s="1"/>
  <c r="Q603" i="46"/>
  <c r="T603" i="46"/>
  <c r="U603" i="46"/>
  <c r="Q436" i="46"/>
  <c r="O497" i="46"/>
  <c r="N497" i="46"/>
  <c r="L497" i="46"/>
  <c r="Q554" i="46"/>
  <c r="T554" i="46"/>
  <c r="U554" i="46"/>
  <c r="O424" i="46"/>
  <c r="N424" i="46"/>
  <c r="L424" i="46" s="1"/>
  <c r="O279" i="46"/>
  <c r="N279" i="46"/>
  <c r="L279" i="46" s="1"/>
  <c r="Q389" i="46"/>
  <c r="T389" i="46"/>
  <c r="U389" i="46"/>
  <c r="Q433" i="46"/>
  <c r="T433" i="46"/>
  <c r="U433" i="46"/>
  <c r="O189" i="46"/>
  <c r="N189" i="46"/>
  <c r="L189" i="46" s="1"/>
  <c r="Q397" i="46"/>
  <c r="T397" i="46"/>
  <c r="U397" i="46"/>
  <c r="Q341" i="46"/>
  <c r="T341" i="46"/>
  <c r="U341" i="46"/>
  <c r="Q184" i="46"/>
  <c r="T184" i="46"/>
  <c r="U184" i="46"/>
  <c r="O222" i="46"/>
  <c r="O612" i="46"/>
  <c r="N612" i="46"/>
  <c r="L612" i="46" s="1"/>
  <c r="Q460" i="46"/>
  <c r="T460" i="46"/>
  <c r="U460" i="46"/>
  <c r="Q577" i="46"/>
  <c r="T577" i="46"/>
  <c r="U577" i="46"/>
  <c r="Q593" i="46"/>
  <c r="T593" i="46"/>
  <c r="U593" i="46"/>
  <c r="O536" i="46"/>
  <c r="N536" i="46"/>
  <c r="L536" i="46" s="1"/>
  <c r="O491" i="46"/>
  <c r="N491" i="46"/>
  <c r="L491" i="46" s="1"/>
  <c r="Q553" i="46"/>
  <c r="T553" i="46"/>
  <c r="U553" i="46"/>
  <c r="O446" i="46"/>
  <c r="N446" i="46"/>
  <c r="L446" i="46" s="1"/>
  <c r="O455" i="46"/>
  <c r="N455" i="46"/>
  <c r="L455" i="46" s="1"/>
  <c r="O472" i="46"/>
  <c r="N472" i="46"/>
  <c r="L472" i="46" s="1"/>
  <c r="Q275" i="46"/>
  <c r="T275" i="46"/>
  <c r="U275" i="46"/>
  <c r="Q307" i="46"/>
  <c r="T307" i="46"/>
  <c r="U307" i="46"/>
  <c r="Q261" i="46"/>
  <c r="T261" i="46"/>
  <c r="U261" i="46"/>
  <c r="O208" i="46"/>
  <c r="N208" i="46"/>
  <c r="L208" i="46" s="1"/>
  <c r="Q484" i="46"/>
  <c r="T484" i="46"/>
  <c r="U484" i="46"/>
  <c r="O388" i="46"/>
  <c r="N388" i="46"/>
  <c r="L388" i="46" s="1"/>
  <c r="O188" i="46"/>
  <c r="N188" i="46"/>
  <c r="L188" i="46" s="1"/>
  <c r="O231" i="46"/>
  <c r="N231" i="46"/>
  <c r="L231" i="46" s="1"/>
  <c r="O479" i="46"/>
  <c r="N479" i="46"/>
  <c r="L479" i="46" s="1"/>
  <c r="Q384" i="46"/>
  <c r="T384" i="46"/>
  <c r="U384" i="46"/>
  <c r="Q328" i="46"/>
  <c r="T328" i="46"/>
  <c r="U328" i="46"/>
  <c r="O489" i="46"/>
  <c r="N489" i="46"/>
  <c r="L489" i="46" s="1"/>
  <c r="Q628" i="46"/>
  <c r="T628" i="46"/>
  <c r="U628" i="46"/>
  <c r="Q311" i="46"/>
  <c r="T311" i="46"/>
  <c r="U311" i="46"/>
  <c r="N311" i="46"/>
  <c r="L311" i="46" s="1"/>
  <c r="Q520" i="46"/>
  <c r="O603" i="46"/>
  <c r="N603" i="46"/>
  <c r="L603" i="46" s="1"/>
  <c r="O197" i="46"/>
  <c r="N197" i="46"/>
  <c r="L197" i="46" s="1"/>
  <c r="Q221" i="46"/>
  <c r="T221" i="46"/>
  <c r="U221" i="46"/>
  <c r="Q201" i="46"/>
  <c r="T201" i="46"/>
  <c r="U201" i="46"/>
  <c r="O622" i="46"/>
  <c r="N622" i="46"/>
  <c r="L622" i="46" s="1"/>
  <c r="Q240" i="46"/>
  <c r="T240" i="46"/>
  <c r="U240" i="46"/>
  <c r="Q219" i="46"/>
  <c r="T219" i="46"/>
  <c r="U219" i="46"/>
  <c r="Q197" i="46"/>
  <c r="T197" i="46"/>
  <c r="U197" i="46"/>
  <c r="Q612" i="46"/>
  <c r="T612" i="46"/>
  <c r="U612" i="46"/>
  <c r="Q488" i="46"/>
  <c r="O389" i="46"/>
  <c r="N389" i="46"/>
  <c r="L389" i="46" s="1"/>
  <c r="Q443" i="46"/>
  <c r="T443" i="46"/>
  <c r="U443" i="46"/>
  <c r="Q241" i="46"/>
  <c r="T241" i="46"/>
  <c r="U241" i="46"/>
  <c r="T588" i="46"/>
  <c r="U588" i="46"/>
  <c r="Q457" i="46"/>
  <c r="T457" i="46"/>
  <c r="U457" i="46"/>
  <c r="Q428" i="46"/>
  <c r="T428" i="46"/>
  <c r="U428" i="46"/>
  <c r="N308" i="46"/>
  <c r="L308" i="46" s="1"/>
  <c r="Q601" i="46"/>
  <c r="T601" i="46"/>
  <c r="U601" i="46"/>
  <c r="Q585" i="46"/>
  <c r="T585" i="46"/>
  <c r="U585" i="46"/>
  <c r="O500" i="46"/>
  <c r="N500" i="46"/>
  <c r="L500" i="46" s="1"/>
  <c r="Q558" i="46"/>
  <c r="T558" i="46"/>
  <c r="U558" i="46"/>
  <c r="T501" i="46"/>
  <c r="U501" i="46"/>
  <c r="O278" i="46"/>
  <c r="N278" i="46"/>
  <c r="L278" i="46" s="1"/>
  <c r="T306" i="46"/>
  <c r="U306" i="46"/>
  <c r="O532" i="46"/>
  <c r="N532" i="46"/>
  <c r="L532" i="46" s="1"/>
  <c r="Q324" i="46"/>
  <c r="T324" i="46"/>
  <c r="U324" i="46"/>
  <c r="O413" i="46"/>
  <c r="N413" i="46"/>
  <c r="L413" i="46" s="1"/>
  <c r="T556" i="46"/>
  <c r="U556" i="46"/>
  <c r="Q344" i="46"/>
  <c r="T344" i="46"/>
  <c r="U344" i="46"/>
  <c r="T420" i="46"/>
  <c r="U420" i="46"/>
  <c r="Q224" i="46"/>
  <c r="T224" i="46"/>
  <c r="U224" i="46"/>
  <c r="O206" i="46"/>
  <c r="O187" i="46"/>
  <c r="N187" i="46"/>
  <c r="L187" i="46" s="1"/>
  <c r="Q565" i="46"/>
  <c r="O476" i="46"/>
  <c r="N476" i="46"/>
  <c r="L476" i="46" s="1"/>
  <c r="Q335" i="46"/>
  <c r="T335" i="46"/>
  <c r="U335" i="46"/>
  <c r="Q629" i="46"/>
  <c r="O508" i="46"/>
  <c r="O597" i="46"/>
  <c r="O482" i="46"/>
  <c r="O460" i="46"/>
  <c r="N460" i="46"/>
  <c r="L460" i="46" s="1"/>
  <c r="Q580" i="46"/>
  <c r="T580" i="46"/>
  <c r="U580" i="46"/>
  <c r="O579" i="46"/>
  <c r="N579" i="46"/>
  <c r="L579" i="46" s="1"/>
  <c r="O467" i="46"/>
  <c r="N467" i="46"/>
  <c r="L467" i="46" s="1"/>
  <c r="Q550" i="46"/>
  <c r="T550" i="46"/>
  <c r="U550" i="46"/>
  <c r="Q246" i="46"/>
  <c r="T246" i="46"/>
  <c r="U246" i="46"/>
  <c r="O393" i="46"/>
  <c r="N393" i="46"/>
  <c r="L393" i="46" s="1"/>
  <c r="O468" i="46"/>
  <c r="N468" i="46"/>
  <c r="L468" i="46" s="1"/>
  <c r="Q439" i="46"/>
  <c r="Q234" i="46"/>
  <c r="T234" i="46"/>
  <c r="U234" i="46"/>
  <c r="O236" i="46"/>
  <c r="N236" i="46"/>
  <c r="L236" i="46" s="1"/>
  <c r="Q254" i="46"/>
  <c r="T254" i="46"/>
  <c r="U254" i="46"/>
  <c r="O321" i="46"/>
  <c r="N321" i="46"/>
  <c r="L321" i="46" s="1"/>
  <c r="Q282" i="46"/>
  <c r="T282" i="46"/>
  <c r="U282" i="46"/>
  <c r="O591" i="46"/>
  <c r="N591" i="46"/>
  <c r="L591" i="46" s="1"/>
  <c r="Q190" i="46"/>
  <c r="T190" i="46"/>
  <c r="U190" i="46"/>
  <c r="O440" i="46"/>
  <c r="N440" i="46"/>
  <c r="L440" i="46" s="1"/>
  <c r="Q296" i="46"/>
  <c r="T296" i="46"/>
  <c r="U296" i="46"/>
  <c r="N296" i="46"/>
  <c r="L296" i="46" s="1"/>
  <c r="Q385" i="46"/>
  <c r="T385" i="46"/>
  <c r="U385" i="46"/>
  <c r="O312" i="46"/>
  <c r="N312" i="46"/>
  <c r="L312" i="46" s="1"/>
  <c r="O343" i="46"/>
  <c r="Q187" i="46"/>
  <c r="T187" i="46"/>
  <c r="U187" i="46"/>
  <c r="O514" i="46"/>
  <c r="N514" i="46"/>
  <c r="L514" i="46" s="1"/>
  <c r="Q487" i="46"/>
  <c r="T487" i="46"/>
  <c r="U487" i="46"/>
  <c r="T264" i="46"/>
  <c r="U264" i="46"/>
  <c r="O595" i="46"/>
  <c r="N595" i="46"/>
  <c r="L595" i="46" s="1"/>
  <c r="O362" i="46"/>
  <c r="N362" i="46"/>
  <c r="L362" i="46" s="1"/>
  <c r="O496" i="46"/>
  <c r="N496" i="46"/>
  <c r="L496" i="46" s="1"/>
  <c r="O498" i="46"/>
  <c r="N498" i="46"/>
  <c r="L498" i="46" s="1"/>
  <c r="O613" i="46"/>
  <c r="N613" i="46"/>
  <c r="L613" i="46" s="1"/>
  <c r="Q233" i="46"/>
  <c r="T233" i="46"/>
  <c r="U233" i="46"/>
  <c r="Q528" i="46"/>
  <c r="T528" i="46"/>
  <c r="U528" i="46"/>
  <c r="Q598" i="46"/>
  <c r="T598" i="46"/>
  <c r="U598" i="46"/>
  <c r="Q315" i="46"/>
  <c r="T315" i="46"/>
  <c r="U315" i="46"/>
  <c r="O596" i="46"/>
  <c r="N596" i="46"/>
  <c r="L596" i="46" s="1"/>
  <c r="O608" i="46"/>
  <c r="N608" i="46"/>
  <c r="L608" i="46" s="1"/>
  <c r="Q572" i="46"/>
  <c r="T572" i="46"/>
  <c r="U572" i="46"/>
  <c r="Q490" i="46"/>
  <c r="T490" i="46"/>
  <c r="U490" i="46"/>
  <c r="O558" i="46"/>
  <c r="N558" i="46"/>
  <c r="L558" i="46" s="1"/>
  <c r="O544" i="46"/>
  <c r="N544" i="46"/>
  <c r="L544" i="46" s="1"/>
  <c r="O521" i="46"/>
  <c r="Q512" i="46"/>
  <c r="T512" i="46"/>
  <c r="U512" i="46"/>
  <c r="O374" i="46"/>
  <c r="O353" i="46"/>
  <c r="N353" i="46"/>
  <c r="L353" i="46" s="1"/>
  <c r="O439" i="46"/>
  <c r="N439" i="46"/>
  <c r="L439" i="46"/>
  <c r="O378" i="46"/>
  <c r="N378" i="46"/>
  <c r="L378" i="46" s="1"/>
  <c r="Q584" i="46"/>
  <c r="T584" i="46"/>
  <c r="U584" i="46"/>
  <c r="Q560" i="46"/>
  <c r="T560" i="46"/>
  <c r="U560" i="46"/>
  <c r="O262" i="46"/>
  <c r="N262" i="46"/>
  <c r="L262" i="46" s="1"/>
  <c r="O377" i="46"/>
  <c r="N377" i="46"/>
  <c r="L377" i="46" s="1"/>
  <c r="Q277" i="46"/>
  <c r="T277" i="46"/>
  <c r="U277" i="46"/>
  <c r="Q338" i="46"/>
  <c r="T338" i="46"/>
  <c r="U338" i="46"/>
  <c r="O511" i="46"/>
  <c r="N511" i="46"/>
  <c r="L511" i="46" s="1"/>
  <c r="Q225" i="46"/>
  <c r="T225" i="46"/>
  <c r="U225" i="46"/>
  <c r="Q348" i="46"/>
  <c r="T348" i="46"/>
  <c r="U348" i="46"/>
  <c r="Q327" i="46"/>
  <c r="T327" i="46"/>
  <c r="U327" i="46"/>
  <c r="N619" i="46"/>
  <c r="L619" i="46"/>
  <c r="Q619" i="46"/>
  <c r="T619" i="46"/>
  <c r="U619" i="46"/>
  <c r="Q349" i="46"/>
  <c r="T349" i="46"/>
  <c r="U349" i="46"/>
  <c r="Q256" i="46"/>
  <c r="T256" i="46"/>
  <c r="U256" i="46"/>
  <c r="O285" i="46"/>
  <c r="N285" i="46"/>
  <c r="L285" i="46" s="1"/>
  <c r="Q421" i="46"/>
  <c r="T421" i="46"/>
  <c r="U421" i="46"/>
  <c r="O399" i="46"/>
  <c r="N399" i="46"/>
  <c r="L399" i="46" s="1"/>
  <c r="Q618" i="46"/>
  <c r="T618" i="46"/>
  <c r="U618" i="46"/>
  <c r="O617" i="46"/>
  <c r="N617" i="46"/>
  <c r="L617" i="46" s="1"/>
  <c r="Q497" i="46"/>
  <c r="T497" i="46"/>
  <c r="U497" i="46"/>
  <c r="O408" i="46"/>
  <c r="N408" i="46"/>
  <c r="L408" i="46" s="1"/>
  <c r="Q463" i="46"/>
  <c r="T463" i="46"/>
  <c r="U463" i="46"/>
  <c r="Q329" i="46"/>
  <c r="T329" i="46"/>
  <c r="U329" i="46"/>
  <c r="Q238" i="46"/>
  <c r="T238" i="46"/>
  <c r="U238" i="46"/>
  <c r="N238" i="46"/>
  <c r="L238" i="46" s="1"/>
  <c r="S581" i="46"/>
  <c r="R581" i="46"/>
  <c r="P581" i="46"/>
  <c r="K581" i="46"/>
  <c r="J581" i="46"/>
  <c r="O581" i="46"/>
  <c r="N581" i="46"/>
  <c r="L581" i="46" s="1"/>
  <c r="O557" i="46"/>
  <c r="N557" i="46"/>
  <c r="L557" i="46" s="1"/>
  <c r="O546" i="46"/>
  <c r="N546" i="46"/>
  <c r="L546" i="46" s="1"/>
  <c r="Q543" i="46"/>
  <c r="T543" i="46"/>
  <c r="U543" i="46"/>
  <c r="T590" i="46"/>
  <c r="U590" i="46"/>
  <c r="Q391" i="46"/>
  <c r="T391" i="46"/>
  <c r="U391" i="46"/>
  <c r="N391" i="46"/>
  <c r="L391" i="46" s="1"/>
  <c r="Q317" i="46"/>
  <c r="T317" i="46"/>
  <c r="U317" i="46"/>
  <c r="O402" i="46"/>
  <c r="N402" i="46"/>
  <c r="L402" i="46" s="1"/>
  <c r="Q216" i="46"/>
  <c r="T216" i="46"/>
  <c r="U216" i="46"/>
  <c r="Q627" i="46"/>
  <c r="T627" i="46"/>
  <c r="U627" i="46"/>
  <c r="N575" i="46"/>
  <c r="L575" i="46" s="1"/>
  <c r="Q575" i="46"/>
  <c r="T575" i="46"/>
  <c r="U575" i="46"/>
  <c r="T520" i="46"/>
  <c r="U520" i="46"/>
  <c r="O559" i="46"/>
  <c r="O518" i="46"/>
  <c r="O620" i="46"/>
  <c r="N620" i="46"/>
  <c r="L620" i="46" s="1"/>
  <c r="Q571" i="46"/>
  <c r="T571" i="46"/>
  <c r="U571" i="46"/>
  <c r="O607" i="46"/>
  <c r="N607" i="46"/>
  <c r="L607" i="46" s="1"/>
  <c r="O541" i="46"/>
  <c r="N541" i="46"/>
  <c r="L541" i="46" s="1"/>
  <c r="O530" i="46"/>
  <c r="N530" i="46"/>
  <c r="L530" i="46" s="1"/>
  <c r="N374" i="46"/>
  <c r="L374" i="46" s="1"/>
  <c r="Q374" i="46"/>
  <c r="T374" i="46"/>
  <c r="U374" i="46"/>
  <c r="S411" i="46"/>
  <c r="P411" i="46"/>
  <c r="K411" i="46"/>
  <c r="J411" i="46"/>
  <c r="O411" i="46"/>
  <c r="N411" i="46"/>
  <c r="L411" i="46" s="1"/>
  <c r="R411" i="46"/>
  <c r="Q319" i="46"/>
  <c r="T319" i="46"/>
  <c r="U319" i="46"/>
  <c r="O265" i="46"/>
  <c r="T629" i="46"/>
  <c r="U629" i="46"/>
  <c r="O502" i="46"/>
  <c r="N502" i="46"/>
  <c r="L502" i="46" s="1"/>
  <c r="Q334" i="46"/>
  <c r="T334" i="46"/>
  <c r="U334" i="46"/>
  <c r="Q298" i="46"/>
  <c r="T298" i="46"/>
  <c r="U298" i="46"/>
  <c r="O294" i="46"/>
  <c r="N294" i="46"/>
  <c r="L294" i="46" s="1"/>
  <c r="O198" i="46"/>
  <c r="N198" i="46"/>
  <c r="L198" i="46" s="1"/>
  <c r="Q207" i="46"/>
  <c r="T207" i="46"/>
  <c r="U207" i="46"/>
  <c r="Q263" i="46"/>
  <c r="T263" i="46"/>
  <c r="U263" i="46"/>
  <c r="Q472" i="46"/>
  <c r="T472" i="46"/>
  <c r="U472" i="46"/>
  <c r="Q373" i="46"/>
  <c r="T373" i="46"/>
  <c r="U373" i="46"/>
  <c r="N373" i="46"/>
  <c r="L373" i="46" s="1"/>
  <c r="Q568" i="46"/>
  <c r="T568" i="46"/>
  <c r="U568" i="46"/>
  <c r="O289" i="46"/>
  <c r="N289" i="46"/>
  <c r="L289" i="46" s="1"/>
  <c r="Q368" i="46"/>
  <c r="T368" i="46"/>
  <c r="U368" i="46"/>
  <c r="Q485" i="46"/>
  <c r="T485" i="46"/>
  <c r="U485" i="46"/>
  <c r="Q253" i="46"/>
  <c r="T253" i="46"/>
  <c r="U253" i="46"/>
  <c r="O215" i="46"/>
  <c r="N215" i="46"/>
  <c r="L215" i="46" s="1"/>
  <c r="Q195" i="46"/>
  <c r="T195" i="46"/>
  <c r="U195" i="46"/>
  <c r="Q232" i="46"/>
  <c r="T232" i="46"/>
  <c r="U232" i="46"/>
  <c r="O235" i="46"/>
  <c r="N235" i="46"/>
  <c r="L235" i="46" s="1"/>
  <c r="O302" i="46"/>
  <c r="N302" i="46"/>
  <c r="L302" i="46" s="1"/>
  <c r="O462" i="46"/>
  <c r="N462" i="46"/>
  <c r="L462" i="46" s="1"/>
  <c r="Q243" i="46"/>
  <c r="T243" i="46"/>
  <c r="U243" i="46"/>
  <c r="Q360" i="46"/>
  <c r="T360" i="46"/>
  <c r="U360" i="46"/>
  <c r="Q350" i="46"/>
  <c r="T350" i="46"/>
  <c r="U350" i="46"/>
  <c r="P519" i="46"/>
  <c r="K519" i="46"/>
  <c r="J519" i="46"/>
  <c r="R519" i="46"/>
  <c r="S519" i="46"/>
  <c r="P318" i="46"/>
  <c r="S318" i="46"/>
  <c r="R318" i="46"/>
  <c r="K318" i="46"/>
  <c r="J318" i="46"/>
  <c r="O318" i="46"/>
  <c r="N318" i="46"/>
  <c r="L318" i="46" s="1"/>
  <c r="R464" i="46"/>
  <c r="K464" i="46"/>
  <c r="S464" i="46"/>
  <c r="P464" i="46"/>
  <c r="J464" i="46"/>
  <c r="Q290" i="46"/>
  <c r="T290" i="46"/>
  <c r="U290" i="46"/>
  <c r="T636" i="46"/>
  <c r="U636" i="46"/>
  <c r="K370" i="46"/>
  <c r="S370" i="46"/>
  <c r="R370" i="46"/>
  <c r="P370" i="46"/>
  <c r="J370" i="46"/>
  <c r="O229" i="46"/>
  <c r="N229" i="46"/>
  <c r="L229" i="46" s="1"/>
  <c r="N570" i="46"/>
  <c r="L570" i="46" s="1"/>
  <c r="Q570" i="46"/>
  <c r="T570" i="46"/>
  <c r="U570" i="46"/>
  <c r="Q599" i="46"/>
  <c r="T599" i="46"/>
  <c r="U599" i="46"/>
  <c r="Q503" i="46"/>
  <c r="T503" i="46"/>
  <c r="U503" i="46"/>
  <c r="N503" i="46"/>
  <c r="L503" i="46" s="1"/>
  <c r="N470" i="46"/>
  <c r="L470" i="46" s="1"/>
  <c r="Q470" i="46"/>
  <c r="T470" i="46"/>
  <c r="U470" i="46"/>
  <c r="Q196" i="46"/>
  <c r="T196" i="46"/>
  <c r="U196" i="46"/>
  <c r="Q536" i="46"/>
  <c r="T536" i="46"/>
  <c r="U536" i="46"/>
  <c r="Q280" i="46"/>
  <c r="T280" i="46"/>
  <c r="U280" i="46"/>
  <c r="Q480" i="46"/>
  <c r="T480" i="46"/>
  <c r="U480" i="46"/>
  <c r="O422" i="46"/>
  <c r="N422" i="46"/>
  <c r="L422" i="46" s="1"/>
  <c r="Q191" i="46"/>
  <c r="T191" i="46"/>
  <c r="U191" i="46"/>
  <c r="Q412" i="46"/>
  <c r="T412" i="46"/>
  <c r="U412" i="46"/>
  <c r="P107" i="46"/>
  <c r="O599" i="46"/>
  <c r="N599" i="46"/>
  <c r="L599" i="46" s="1"/>
  <c r="Q605" i="46"/>
  <c r="T605" i="46"/>
  <c r="U605" i="46"/>
  <c r="J155" i="46"/>
  <c r="P155" i="46"/>
  <c r="Q323" i="46"/>
  <c r="T323" i="46"/>
  <c r="U323" i="46"/>
  <c r="O310" i="46"/>
  <c r="N310" i="46"/>
  <c r="L310" i="46" s="1"/>
  <c r="Q372" i="46"/>
  <c r="T372" i="46"/>
  <c r="U372" i="46"/>
  <c r="T565" i="46"/>
  <c r="U565" i="46"/>
  <c r="Q616" i="46"/>
  <c r="T616" i="46"/>
  <c r="U616" i="46"/>
  <c r="S513" i="46"/>
  <c r="K513" i="46"/>
  <c r="J513" i="46"/>
  <c r="R513" i="46"/>
  <c r="P513" i="46"/>
  <c r="S533" i="46"/>
  <c r="R533" i="46"/>
  <c r="J533" i="46"/>
  <c r="P533" i="46"/>
  <c r="K533" i="46"/>
  <c r="O592" i="46"/>
  <c r="N592" i="46"/>
  <c r="L592" i="46" s="1"/>
  <c r="J431" i="46"/>
  <c r="R431" i="46"/>
  <c r="K431" i="46"/>
  <c r="S431" i="46"/>
  <c r="P431" i="46"/>
  <c r="Q523" i="46"/>
  <c r="T523" i="46"/>
  <c r="U523" i="46"/>
  <c r="O604" i="46"/>
  <c r="Q467" i="46"/>
  <c r="T467" i="46"/>
  <c r="U467" i="46"/>
  <c r="O417" i="46"/>
  <c r="N417" i="46"/>
  <c r="L417" i="46" s="1"/>
  <c r="O381" i="46"/>
  <c r="Q322" i="46"/>
  <c r="T322" i="46"/>
  <c r="U322" i="46"/>
  <c r="O447" i="46"/>
  <c r="N447" i="46"/>
  <c r="L447" i="46" s="1"/>
  <c r="O441" i="46"/>
  <c r="N441" i="46"/>
  <c r="L441" i="46" s="1"/>
  <c r="O452" i="46"/>
  <c r="N452" i="46"/>
  <c r="L452" i="46" s="1"/>
  <c r="T273" i="46"/>
  <c r="U273" i="46"/>
  <c r="O292" i="46"/>
  <c r="O244" i="46"/>
  <c r="N244" i="46"/>
  <c r="L244" i="46" s="1"/>
  <c r="O404" i="46"/>
  <c r="N404" i="46"/>
  <c r="L404" i="46" s="1"/>
  <c r="Q387" i="46"/>
  <c r="T387" i="46"/>
  <c r="U387" i="46"/>
  <c r="O230" i="46"/>
  <c r="N230" i="46"/>
  <c r="L230" i="46" s="1"/>
  <c r="Q363" i="46"/>
  <c r="T363" i="46"/>
  <c r="U363" i="46"/>
  <c r="O419" i="46"/>
  <c r="N419" i="46"/>
  <c r="L419" i="46" s="1"/>
  <c r="O365" i="46"/>
  <c r="N365" i="46"/>
  <c r="L365" i="46" s="1"/>
  <c r="Q424" i="46"/>
  <c r="T424" i="46"/>
  <c r="U424" i="46"/>
  <c r="O449" i="46"/>
  <c r="N449" i="46"/>
  <c r="L449" i="46" s="1"/>
  <c r="Q286" i="46"/>
  <c r="T286" i="46"/>
  <c r="U286" i="46"/>
  <c r="Q375" i="46"/>
  <c r="T375" i="46"/>
  <c r="U375" i="46"/>
  <c r="Q481" i="46"/>
  <c r="T481" i="46"/>
  <c r="U481" i="46"/>
  <c r="Q339" i="46"/>
  <c r="T339" i="46"/>
  <c r="U339" i="46"/>
  <c r="Q268" i="46"/>
  <c r="T268" i="46"/>
  <c r="U268" i="46"/>
  <c r="O562" i="46"/>
  <c r="N562" i="46"/>
  <c r="L562" i="46" s="1"/>
  <c r="Q386" i="46"/>
  <c r="T386" i="46"/>
  <c r="U386" i="46"/>
  <c r="Q551" i="46"/>
  <c r="T551" i="46"/>
  <c r="U551" i="46"/>
  <c r="O618" i="46"/>
  <c r="N618" i="46"/>
  <c r="L618" i="46" s="1"/>
  <c r="Q620" i="46"/>
  <c r="T620" i="46"/>
  <c r="U620" i="46"/>
  <c r="Q260" i="46"/>
  <c r="T260" i="46"/>
  <c r="U260" i="46"/>
  <c r="O337" i="46"/>
  <c r="N337" i="46"/>
  <c r="L337" i="46" s="1"/>
  <c r="R516" i="46"/>
  <c r="S516" i="46"/>
  <c r="P516" i="46"/>
  <c r="J516" i="46"/>
  <c r="K516" i="46"/>
  <c r="Q406" i="46"/>
  <c r="T406" i="46"/>
  <c r="U406" i="46"/>
  <c r="Q262" i="46"/>
  <c r="T262" i="46"/>
  <c r="U262" i="46"/>
  <c r="Q300" i="46"/>
  <c r="T300" i="46"/>
  <c r="U300" i="46"/>
  <c r="O471" i="46"/>
  <c r="N471" i="46"/>
  <c r="L471" i="46" s="1"/>
  <c r="S367" i="46"/>
  <c r="K367" i="46"/>
  <c r="J367" i="46"/>
  <c r="O367" i="46"/>
  <c r="N367" i="46"/>
  <c r="L367" i="46" s="1"/>
  <c r="P367" i="46"/>
  <c r="Q367" i="46"/>
  <c r="R367" i="46"/>
  <c r="P176" i="46"/>
  <c r="Q245" i="46"/>
  <c r="T245" i="46"/>
  <c r="U245" i="46"/>
  <c r="O401" i="46"/>
  <c r="N401" i="46"/>
  <c r="L401" i="46" s="1"/>
  <c r="P499" i="46"/>
  <c r="K499" i="46"/>
  <c r="S499" i="46"/>
  <c r="R499" i="46"/>
  <c r="J499" i="46"/>
  <c r="O499" i="46"/>
  <c r="N499" i="46"/>
  <c r="L499" i="46" s="1"/>
  <c r="Q625" i="46"/>
  <c r="T625" i="46"/>
  <c r="U625" i="46"/>
  <c r="Q380" i="46"/>
  <c r="T380" i="46"/>
  <c r="U380" i="46"/>
  <c r="O199" i="46"/>
  <c r="N199" i="46"/>
  <c r="L199" i="46" s="1"/>
  <c r="K432" i="46"/>
  <c r="J432" i="46"/>
  <c r="O432" i="46"/>
  <c r="N432" i="46"/>
  <c r="L432" i="46" s="1"/>
  <c r="S432" i="46"/>
  <c r="R432" i="46"/>
  <c r="P432" i="46"/>
  <c r="Q555" i="46"/>
  <c r="T555" i="46"/>
  <c r="U555" i="46"/>
  <c r="Q250" i="46"/>
  <c r="T250" i="46"/>
  <c r="U250" i="46"/>
  <c r="Q288" i="46"/>
  <c r="T288" i="46"/>
  <c r="U288" i="46"/>
  <c r="Q226" i="46"/>
  <c r="T226" i="46"/>
  <c r="U226" i="46"/>
  <c r="O542" i="46"/>
  <c r="N542" i="46"/>
  <c r="L542" i="46" s="1"/>
  <c r="Q509" i="46"/>
  <c r="T509" i="46"/>
  <c r="U509" i="46"/>
  <c r="O515" i="46"/>
  <c r="N515" i="46"/>
  <c r="L515" i="46"/>
  <c r="Q583" i="46"/>
  <c r="T583" i="46"/>
  <c r="U583" i="46"/>
  <c r="Q569" i="46"/>
  <c r="T569" i="46"/>
  <c r="U569" i="46"/>
  <c r="T564" i="46"/>
  <c r="U564" i="46"/>
  <c r="Q382" i="46"/>
  <c r="T382" i="46"/>
  <c r="U382" i="46"/>
  <c r="Q303" i="46"/>
  <c r="T303" i="46"/>
  <c r="U303" i="46"/>
  <c r="O450" i="46"/>
  <c r="N450" i="46"/>
  <c r="L450" i="46" s="1"/>
  <c r="O635" i="46"/>
  <c r="N635" i="46"/>
  <c r="L635" i="46" s="1"/>
  <c r="O535" i="46"/>
  <c r="N535" i="46"/>
  <c r="L535" i="46" s="1"/>
  <c r="Q566" i="46"/>
  <c r="T566" i="46"/>
  <c r="U566" i="46"/>
  <c r="Q609" i="46"/>
  <c r="T609" i="46"/>
  <c r="U609" i="46"/>
  <c r="Q364" i="46"/>
  <c r="T364" i="46"/>
  <c r="U364" i="46"/>
  <c r="Q284" i="46"/>
  <c r="T284" i="46"/>
  <c r="U284" i="46"/>
  <c r="O359" i="46"/>
  <c r="N359" i="46"/>
  <c r="L359" i="46" s="1"/>
  <c r="O209" i="46"/>
  <c r="N209" i="46"/>
  <c r="L209" i="46" s="1"/>
  <c r="O351" i="46"/>
  <c r="N351" i="46"/>
  <c r="L351" i="46"/>
  <c r="Q333" i="46"/>
  <c r="T333" i="46"/>
  <c r="U333" i="46"/>
  <c r="Q218" i="46"/>
  <c r="T218" i="46"/>
  <c r="U218" i="46"/>
  <c r="O291" i="46"/>
  <c r="N291" i="46"/>
  <c r="L291" i="46" s="1"/>
  <c r="O211" i="46"/>
  <c r="N211" i="46"/>
  <c r="L211" i="46" s="1"/>
  <c r="O251" i="46"/>
  <c r="N251" i="46"/>
  <c r="L251" i="46" s="1"/>
  <c r="O210" i="46"/>
  <c r="N210" i="46"/>
  <c r="L210" i="46" s="1"/>
  <c r="O276" i="46"/>
  <c r="N276" i="46"/>
  <c r="L276" i="46" s="1"/>
  <c r="Q235" i="46"/>
  <c r="T235" i="46"/>
  <c r="U235" i="46"/>
  <c r="Q252" i="46"/>
  <c r="T252" i="46"/>
  <c r="U252" i="46"/>
  <c r="P634" i="46"/>
  <c r="J634" i="46"/>
  <c r="S634" i="46"/>
  <c r="R634" i="46"/>
  <c r="K634" i="46"/>
  <c r="Q622" i="46"/>
  <c r="T622" i="46"/>
  <c r="U622" i="46"/>
  <c r="O586" i="46"/>
  <c r="N586" i="46"/>
  <c r="L586" i="46" s="1"/>
  <c r="O357" i="46"/>
  <c r="N357" i="46"/>
  <c r="L357" i="46" s="1"/>
  <c r="K267" i="46"/>
  <c r="J267" i="46"/>
  <c r="O267" i="46"/>
  <c r="N267" i="46"/>
  <c r="L267" i="46" s="1"/>
  <c r="P267" i="46"/>
  <c r="S267" i="46"/>
  <c r="R267" i="46"/>
  <c r="J192" i="46"/>
  <c r="S192" i="46"/>
  <c r="P192" i="46"/>
  <c r="R192" i="46"/>
  <c r="K192" i="46"/>
  <c r="Q304" i="46"/>
  <c r="T304" i="46"/>
  <c r="U304" i="46"/>
  <c r="T436" i="46"/>
  <c r="U436" i="46"/>
  <c r="Q336" i="46"/>
  <c r="T336" i="46"/>
  <c r="U336" i="46"/>
  <c r="Q471" i="46"/>
  <c r="T471" i="46"/>
  <c r="U471" i="46"/>
  <c r="Q435" i="46"/>
  <c r="T435" i="46"/>
  <c r="U435" i="46"/>
  <c r="Q495" i="46"/>
  <c r="T495" i="46"/>
  <c r="U495" i="46"/>
  <c r="Q413" i="46"/>
  <c r="T413" i="46"/>
  <c r="U413" i="46"/>
  <c r="Q361" i="46"/>
  <c r="T361" i="46"/>
  <c r="U361" i="46"/>
  <c r="O386" i="46"/>
  <c r="N386" i="46"/>
  <c r="L386" i="46" s="1"/>
  <c r="Q537" i="46"/>
  <c r="T537" i="46"/>
  <c r="U537" i="46"/>
  <c r="Q448" i="46"/>
  <c r="T448" i="46"/>
  <c r="U448" i="46"/>
  <c r="Q506" i="46"/>
  <c r="T506" i="46"/>
  <c r="U506" i="46"/>
  <c r="O610" i="46"/>
  <c r="N610" i="46"/>
  <c r="L610" i="46" s="1"/>
  <c r="O380" i="46"/>
  <c r="N380" i="46"/>
  <c r="L380" i="46" s="1"/>
  <c r="Q549" i="46"/>
  <c r="T549" i="46"/>
  <c r="U549" i="46"/>
  <c r="Q365" i="46"/>
  <c r="T365" i="46"/>
  <c r="U365" i="46"/>
  <c r="O492" i="46"/>
  <c r="N492" i="46"/>
  <c r="L492" i="46" s="1"/>
  <c r="Q486" i="46"/>
  <c r="T486" i="46"/>
  <c r="U486" i="46"/>
  <c r="O430" i="46"/>
  <c r="Q545" i="46"/>
  <c r="T545" i="46"/>
  <c r="U545" i="46"/>
  <c r="Q251" i="46"/>
  <c r="T251" i="46"/>
  <c r="U251" i="46"/>
  <c r="Q223" i="46"/>
  <c r="T223" i="46"/>
  <c r="U223" i="46"/>
  <c r="K630" i="46"/>
  <c r="J630" i="46"/>
  <c r="R630" i="46"/>
  <c r="S630" i="46"/>
  <c r="P630" i="46"/>
  <c r="Q498" i="46"/>
  <c r="T498" i="46"/>
  <c r="U498" i="46"/>
  <c r="J477" i="46"/>
  <c r="P477" i="46"/>
  <c r="K477" i="46"/>
  <c r="S477" i="46"/>
  <c r="R477" i="46"/>
  <c r="Q578" i="46"/>
  <c r="T578" i="46"/>
  <c r="U578" i="46"/>
  <c r="Q626" i="46"/>
  <c r="T626" i="46"/>
  <c r="U626" i="46"/>
  <c r="Q465" i="46"/>
  <c r="T465" i="46"/>
  <c r="U465" i="46"/>
  <c r="T540" i="46"/>
  <c r="U540" i="46"/>
  <c r="S358" i="46"/>
  <c r="R358" i="46"/>
  <c r="P358" i="46"/>
  <c r="K358" i="46"/>
  <c r="J358" i="46"/>
  <c r="T439" i="46"/>
  <c r="U439" i="46"/>
  <c r="Q287" i="46"/>
  <c r="T287" i="46"/>
  <c r="U287" i="46"/>
  <c r="Q450" i="46"/>
  <c r="T450" i="46"/>
  <c r="U450" i="46"/>
  <c r="Q438" i="46"/>
  <c r="T438" i="46"/>
  <c r="U438" i="46"/>
  <c r="P376" i="46"/>
  <c r="K376" i="46"/>
  <c r="S376" i="46"/>
  <c r="R376" i="46"/>
  <c r="J376" i="46"/>
  <c r="Q394" i="46"/>
  <c r="T394" i="46"/>
  <c r="U394" i="46"/>
  <c r="J371" i="46"/>
  <c r="R371" i="46"/>
  <c r="P371" i="46"/>
  <c r="K371" i="46"/>
  <c r="S371" i="46"/>
  <c r="Q330" i="46"/>
  <c r="T330" i="46"/>
  <c r="U330" i="46"/>
  <c r="Q408" i="46"/>
  <c r="T408" i="46"/>
  <c r="U408" i="46"/>
  <c r="K194" i="46"/>
  <c r="S194" i="46"/>
  <c r="R194" i="46"/>
  <c r="P194" i="46"/>
  <c r="J194" i="46"/>
  <c r="Q596" i="46"/>
  <c r="T596" i="46"/>
  <c r="U596" i="46"/>
  <c r="Q188" i="46"/>
  <c r="T188" i="46"/>
  <c r="U188" i="46"/>
  <c r="Q208" i="46"/>
  <c r="T208" i="46"/>
  <c r="U208" i="46"/>
  <c r="O522" i="46"/>
  <c r="N522" i="46"/>
  <c r="L522" i="46" s="1"/>
  <c r="Q617" i="46"/>
  <c r="T617" i="46"/>
  <c r="U617" i="46"/>
  <c r="Q299" i="46"/>
  <c r="T299" i="46"/>
  <c r="U299" i="46"/>
  <c r="O415" i="46"/>
  <c r="N415" i="46"/>
  <c r="L415" i="46" s="1"/>
  <c r="R354" i="46"/>
  <c r="P354" i="46"/>
  <c r="J354" i="46"/>
  <c r="K354" i="46"/>
  <c r="S354" i="46"/>
  <c r="N227" i="46"/>
  <c r="L227" i="46" s="1"/>
  <c r="Q227" i="46"/>
  <c r="T227" i="46"/>
  <c r="U227" i="46"/>
  <c r="O390" i="46"/>
  <c r="N390" i="46"/>
  <c r="L390" i="46" s="1"/>
  <c r="O409" i="46"/>
  <c r="Q272" i="46"/>
  <c r="T272" i="46"/>
  <c r="U272" i="46"/>
  <c r="T529" i="46"/>
  <c r="U529" i="46"/>
  <c r="Q534" i="46"/>
  <c r="T534" i="46"/>
  <c r="U534" i="46"/>
  <c r="Q614" i="46"/>
  <c r="T614" i="46"/>
  <c r="U614" i="46"/>
  <c r="Q576" i="46"/>
  <c r="T576" i="46"/>
  <c r="U576" i="46"/>
  <c r="P453" i="46"/>
  <c r="K453" i="46"/>
  <c r="J453" i="46"/>
  <c r="O453" i="46"/>
  <c r="N453" i="46"/>
  <c r="L453" i="46" s="1"/>
  <c r="S453" i="46"/>
  <c r="R453" i="46"/>
  <c r="S456" i="46"/>
  <c r="R456" i="46"/>
  <c r="P456" i="46"/>
  <c r="K456" i="46"/>
  <c r="J456" i="46"/>
  <c r="P228" i="46"/>
  <c r="S228" i="46"/>
  <c r="R228" i="46"/>
  <c r="K228" i="46"/>
  <c r="J228" i="46"/>
  <c r="O228" i="46"/>
  <c r="N228" i="46"/>
  <c r="L228" i="46" s="1"/>
  <c r="Q210" i="46"/>
  <c r="T210" i="46"/>
  <c r="U210" i="46"/>
  <c r="S621" i="46"/>
  <c r="R621" i="46"/>
  <c r="J621" i="46"/>
  <c r="P621" i="46"/>
  <c r="K621" i="46"/>
  <c r="J493" i="46"/>
  <c r="S493" i="46"/>
  <c r="R493" i="46"/>
  <c r="P493" i="46"/>
  <c r="K493" i="46"/>
  <c r="Q510" i="46"/>
  <c r="T510" i="46"/>
  <c r="U510" i="46"/>
  <c r="Q587" i="46"/>
  <c r="T587" i="46"/>
  <c r="U587" i="46"/>
  <c r="Q504" i="46"/>
  <c r="T504" i="46"/>
  <c r="U504" i="46"/>
  <c r="O531" i="46"/>
  <c r="N531" i="46"/>
  <c r="L531" i="46" s="1"/>
  <c r="K552" i="46"/>
  <c r="J552" i="46"/>
  <c r="S552" i="46"/>
  <c r="P552" i="46"/>
  <c r="R552" i="46"/>
  <c r="Q476" i="46"/>
  <c r="T476" i="46"/>
  <c r="U476" i="46"/>
  <c r="Q454" i="46"/>
  <c r="T454" i="46"/>
  <c r="U454" i="46"/>
  <c r="Q524" i="46"/>
  <c r="T524" i="46"/>
  <c r="U524" i="46"/>
  <c r="Q425" i="46"/>
  <c r="T425" i="46"/>
  <c r="U425" i="46"/>
  <c r="N332" i="46"/>
  <c r="L332" i="46" s="1"/>
  <c r="Q332" i="46"/>
  <c r="T332" i="46"/>
  <c r="U332" i="46"/>
  <c r="K356" i="46"/>
  <c r="J356" i="46"/>
  <c r="S356" i="46"/>
  <c r="R356" i="46"/>
  <c r="P356" i="46"/>
  <c r="O429" i="46"/>
  <c r="N429" i="46"/>
  <c r="L429" i="46" s="1"/>
  <c r="O526" i="46"/>
  <c r="N526" i="46"/>
  <c r="L526" i="46" s="1"/>
  <c r="Q589" i="46"/>
  <c r="T589" i="46"/>
  <c r="U589" i="46"/>
  <c r="Q635" i="46"/>
  <c r="T635" i="46"/>
  <c r="U635" i="46"/>
  <c r="O458" i="46"/>
  <c r="N458" i="46"/>
  <c r="L458" i="46" s="1"/>
  <c r="O326" i="46"/>
  <c r="N326" i="46"/>
  <c r="L326" i="46" s="1"/>
  <c r="Q405" i="46"/>
  <c r="T405" i="46"/>
  <c r="U405" i="46"/>
  <c r="O582" i="46"/>
  <c r="N582" i="46"/>
  <c r="L582" i="46" s="1"/>
  <c r="O379" i="46"/>
  <c r="N379" i="46"/>
  <c r="L379" i="46" s="1"/>
  <c r="O355" i="46"/>
  <c r="N355" i="46"/>
  <c r="L355" i="46" s="1"/>
  <c r="Q600" i="46"/>
  <c r="T600" i="46"/>
  <c r="U600" i="46"/>
  <c r="Q193" i="46"/>
  <c r="T193" i="46"/>
  <c r="U193" i="46"/>
  <c r="Q331" i="46"/>
  <c r="T331" i="46"/>
  <c r="U331" i="46"/>
  <c r="Q313" i="46"/>
  <c r="T313" i="46"/>
  <c r="U313" i="46"/>
  <c r="O212" i="46"/>
  <c r="N212" i="46"/>
  <c r="L212" i="46" s="1"/>
  <c r="N602" i="46"/>
  <c r="L602" i="46" s="1"/>
  <c r="Q602" i="46"/>
  <c r="T602" i="46"/>
  <c r="U602" i="46"/>
  <c r="Q220" i="46"/>
  <c r="T220" i="46"/>
  <c r="U220" i="46"/>
  <c r="Q623" i="46"/>
  <c r="T623" i="46"/>
  <c r="U623" i="46"/>
  <c r="Q337" i="46"/>
  <c r="T337" i="46"/>
  <c r="U337" i="46"/>
  <c r="O202" i="46"/>
  <c r="N202" i="46"/>
  <c r="L202" i="46"/>
  <c r="Q606" i="46"/>
  <c r="T606" i="46"/>
  <c r="U606" i="46"/>
  <c r="O442" i="46"/>
  <c r="N442" i="46"/>
  <c r="L442" i="46" s="1"/>
  <c r="Q511" i="46"/>
  <c r="T511" i="46"/>
  <c r="U511" i="46"/>
  <c r="Q239" i="46"/>
  <c r="T239" i="46"/>
  <c r="U239" i="46"/>
  <c r="P403" i="46"/>
  <c r="S403" i="46"/>
  <c r="R403" i="46"/>
  <c r="K403" i="46"/>
  <c r="J403" i="46"/>
  <c r="Q434" i="46"/>
  <c r="T434" i="46"/>
  <c r="U434" i="46"/>
  <c r="Q229" i="46"/>
  <c r="T229" i="46"/>
  <c r="U229" i="46"/>
  <c r="N451" i="46"/>
  <c r="L451" i="46" s="1"/>
  <c r="Q451" i="46"/>
  <c r="T451" i="46"/>
  <c r="U451" i="46"/>
  <c r="Q594" i="46"/>
  <c r="T594" i="46"/>
  <c r="U594" i="46"/>
  <c r="Q632" i="46"/>
  <c r="T632" i="46"/>
  <c r="U632" i="46"/>
  <c r="Q281" i="46"/>
  <c r="T281" i="46"/>
  <c r="U281" i="46"/>
  <c r="N281" i="46"/>
  <c r="L281" i="46" s="1"/>
  <c r="Q423" i="46"/>
  <c r="T423" i="46"/>
  <c r="U423" i="46"/>
  <c r="O217" i="46"/>
  <c r="Q214" i="46"/>
  <c r="T214" i="46"/>
  <c r="U214" i="46"/>
  <c r="K633" i="46"/>
  <c r="J633" i="46"/>
  <c r="R633" i="46"/>
  <c r="P633" i="46"/>
  <c r="S633" i="46"/>
  <c r="O567" i="46"/>
  <c r="N567" i="46"/>
  <c r="L567" i="46"/>
  <c r="O469" i="46"/>
  <c r="K461" i="46"/>
  <c r="J461" i="46"/>
  <c r="R461" i="46"/>
  <c r="S461" i="46"/>
  <c r="P461" i="46"/>
  <c r="Q441" i="46"/>
  <c r="T441" i="46"/>
  <c r="U441" i="46"/>
  <c r="Q320" i="46"/>
  <c r="T320" i="46"/>
  <c r="U320" i="46"/>
  <c r="Q270" i="46"/>
  <c r="T270" i="46"/>
  <c r="U270" i="46"/>
  <c r="Q410" i="46"/>
  <c r="T410" i="46"/>
  <c r="U410" i="46"/>
  <c r="Q637" i="46"/>
  <c r="T637" i="46"/>
  <c r="U637" i="46"/>
  <c r="Q482" i="46"/>
  <c r="T482" i="46"/>
  <c r="U482" i="46"/>
  <c r="N482" i="46"/>
  <c r="L482" i="46" s="1"/>
  <c r="Q631" i="46"/>
  <c r="T631" i="46"/>
  <c r="U631" i="46"/>
  <c r="O574" i="46"/>
  <c r="T488" i="46"/>
  <c r="U488" i="46"/>
  <c r="O483" i="46"/>
  <c r="N483" i="46"/>
  <c r="L483" i="46" s="1"/>
  <c r="O538" i="46"/>
  <c r="N538" i="46"/>
  <c r="L538" i="46" s="1"/>
  <c r="J418" i="46"/>
  <c r="O418" i="46"/>
  <c r="N418" i="46"/>
  <c r="L418" i="46"/>
  <c r="S418" i="46"/>
  <c r="R418" i="46"/>
  <c r="P418" i="46"/>
  <c r="K418" i="46"/>
  <c r="O517" i="46"/>
  <c r="Q271" i="46"/>
  <c r="T271" i="46"/>
  <c r="U271" i="46"/>
  <c r="O345" i="46"/>
  <c r="Q548" i="46"/>
  <c r="T548" i="46"/>
  <c r="U548" i="46"/>
  <c r="O438" i="46"/>
  <c r="N438" i="46"/>
  <c r="L438" i="46" s="1"/>
  <c r="Q352" i="46"/>
  <c r="T352" i="46"/>
  <c r="U352" i="46"/>
  <c r="Q314" i="46"/>
  <c r="T314" i="46"/>
  <c r="U314" i="46"/>
  <c r="Q535" i="46"/>
  <c r="T535" i="46"/>
  <c r="U535" i="46"/>
  <c r="O383" i="46"/>
  <c r="N383" i="46"/>
  <c r="L383" i="46" s="1"/>
  <c r="O293" i="46"/>
  <c r="O396" i="46"/>
  <c r="N396" i="46"/>
  <c r="L396" i="46" s="1"/>
  <c r="O507" i="46"/>
  <c r="N507" i="46"/>
  <c r="L507" i="46"/>
  <c r="O347" i="46"/>
  <c r="N347" i="46"/>
  <c r="L347" i="46" s="1"/>
  <c r="O256" i="46"/>
  <c r="N256" i="46"/>
  <c r="L256" i="46" s="1"/>
  <c r="Q561" i="46"/>
  <c r="T561" i="46"/>
  <c r="U561" i="46"/>
  <c r="Q204" i="46"/>
  <c r="T204" i="46"/>
  <c r="U204" i="46"/>
  <c r="Q346" i="46"/>
  <c r="T346" i="46"/>
  <c r="U346" i="46"/>
  <c r="O547" i="46"/>
  <c r="N547" i="46"/>
  <c r="L547" i="46"/>
  <c r="T366" i="46"/>
  <c r="U366" i="46"/>
  <c r="O360" i="46"/>
  <c r="N360" i="46"/>
  <c r="L360" i="46" s="1"/>
  <c r="Q563" i="46"/>
  <c r="T563" i="46"/>
  <c r="U563" i="46"/>
  <c r="Q283" i="46"/>
  <c r="T283" i="46"/>
  <c r="U283" i="46"/>
  <c r="Q309" i="46"/>
  <c r="T309" i="46"/>
  <c r="U309" i="46"/>
  <c r="Q305" i="46"/>
  <c r="T305" i="46"/>
  <c r="U305" i="46"/>
  <c r="Q269" i="46"/>
  <c r="T269" i="46"/>
  <c r="U269" i="46"/>
  <c r="Q236" i="46"/>
  <c r="T236" i="46"/>
  <c r="U236" i="46"/>
  <c r="Q377" i="46"/>
  <c r="T377" i="46"/>
  <c r="U377" i="46"/>
  <c r="O400" i="46"/>
  <c r="N400" i="46"/>
  <c r="L400" i="46" s="1"/>
  <c r="Q301" i="46"/>
  <c r="T301" i="46"/>
  <c r="U301" i="46"/>
  <c r="Q316" i="46"/>
  <c r="T316" i="46"/>
  <c r="U316" i="46"/>
  <c r="Q185" i="46"/>
  <c r="T185" i="46"/>
  <c r="U185" i="46"/>
  <c r="Q231" i="46"/>
  <c r="T231" i="46"/>
  <c r="U231" i="46"/>
  <c r="N590" i="47"/>
  <c r="L590" i="47" s="1"/>
  <c r="Q590" i="47"/>
  <c r="T590" i="47"/>
  <c r="U590" i="47"/>
  <c r="Q442" i="47"/>
  <c r="T442" i="47"/>
  <c r="U442" i="47"/>
  <c r="T457" i="47"/>
  <c r="U457" i="47"/>
  <c r="T432" i="47"/>
  <c r="U432" i="47"/>
  <c r="T594" i="47"/>
  <c r="U594" i="47"/>
  <c r="T298" i="47"/>
  <c r="U298" i="47"/>
  <c r="Q337" i="47"/>
  <c r="T337" i="47"/>
  <c r="U337" i="47"/>
  <c r="Q636" i="47"/>
  <c r="T636" i="47"/>
  <c r="U636" i="47"/>
  <c r="J377" i="47"/>
  <c r="P377" i="47"/>
  <c r="S377" i="47"/>
  <c r="R377" i="47"/>
  <c r="K377" i="47"/>
  <c r="Q504" i="47"/>
  <c r="T504" i="47"/>
  <c r="U504" i="47"/>
  <c r="O255" i="47"/>
  <c r="N255" i="47"/>
  <c r="L255" i="47" s="1"/>
  <c r="O320" i="47"/>
  <c r="Q294" i="47"/>
  <c r="T294" i="47"/>
  <c r="U294" i="47"/>
  <c r="Q309" i="47"/>
  <c r="T309" i="47"/>
  <c r="U309" i="47"/>
  <c r="Q598" i="47"/>
  <c r="T598" i="47"/>
  <c r="U598" i="47"/>
  <c r="O329" i="47"/>
  <c r="N329" i="47"/>
  <c r="L329" i="47" s="1"/>
  <c r="Q491" i="47"/>
  <c r="T491" i="47"/>
  <c r="U491" i="47"/>
  <c r="Q623" i="47"/>
  <c r="T623" i="47"/>
  <c r="U623" i="47"/>
  <c r="Q537" i="47"/>
  <c r="T537" i="47"/>
  <c r="U537" i="47"/>
  <c r="Q449" i="47"/>
  <c r="T449" i="47"/>
  <c r="U449" i="47"/>
  <c r="Q618" i="47"/>
  <c r="T618" i="47"/>
  <c r="U618" i="47"/>
  <c r="O420" i="47"/>
  <c r="Q625" i="47"/>
  <c r="T625" i="47"/>
  <c r="U625" i="47"/>
  <c r="Q616" i="47"/>
  <c r="T616" i="47"/>
  <c r="U616" i="47"/>
  <c r="Q184" i="47"/>
  <c r="T184" i="47"/>
  <c r="U184" i="47"/>
  <c r="Q474" i="47"/>
  <c r="T474" i="47"/>
  <c r="U474" i="47"/>
  <c r="Q270" i="47"/>
  <c r="T270" i="47"/>
  <c r="U270" i="47"/>
  <c r="O475" i="47"/>
  <c r="N475" i="47"/>
  <c r="L475" i="47" s="1"/>
  <c r="O293" i="47"/>
  <c r="O563" i="47"/>
  <c r="T606" i="47"/>
  <c r="U606" i="47"/>
  <c r="O450" i="47"/>
  <c r="N450" i="47"/>
  <c r="L450" i="47" s="1"/>
  <c r="Q352" i="47"/>
  <c r="T352" i="47"/>
  <c r="U352" i="47"/>
  <c r="P351" i="47"/>
  <c r="K351" i="47"/>
  <c r="J351" i="47"/>
  <c r="O351" i="47"/>
  <c r="N351" i="47"/>
  <c r="L351" i="47" s="1"/>
  <c r="S351" i="47"/>
  <c r="R351" i="47"/>
  <c r="Q487" i="47"/>
  <c r="T487" i="47"/>
  <c r="U487" i="47"/>
  <c r="Q253" i="47"/>
  <c r="T253" i="47"/>
  <c r="U253" i="47"/>
  <c r="Q395" i="47"/>
  <c r="T395" i="47"/>
  <c r="U395" i="47"/>
  <c r="Q415" i="47"/>
  <c r="T415" i="47"/>
  <c r="U415" i="47"/>
  <c r="O599" i="47"/>
  <c r="N599" i="47"/>
  <c r="L599" i="47" s="1"/>
  <c r="Q448" i="47"/>
  <c r="T448" i="47"/>
  <c r="U448" i="47"/>
  <c r="Q251" i="47"/>
  <c r="T251" i="47"/>
  <c r="U251" i="47"/>
  <c r="Q211" i="47"/>
  <c r="T211" i="47"/>
  <c r="U211" i="47"/>
  <c r="J536" i="47"/>
  <c r="P536" i="47"/>
  <c r="K536" i="47"/>
  <c r="S536" i="47"/>
  <c r="R536" i="47"/>
  <c r="Q550" i="47"/>
  <c r="T550" i="47"/>
  <c r="U550" i="47"/>
  <c r="O436" i="47"/>
  <c r="N436" i="47"/>
  <c r="L436" i="47" s="1"/>
  <c r="Q438" i="47"/>
  <c r="T438" i="47"/>
  <c r="U438" i="47"/>
  <c r="P592" i="47"/>
  <c r="K592" i="47"/>
  <c r="J592" i="47"/>
  <c r="S592" i="47"/>
  <c r="R592" i="47"/>
  <c r="O406" i="47"/>
  <c r="S273" i="47"/>
  <c r="R273" i="47"/>
  <c r="P273" i="47"/>
  <c r="K273" i="47"/>
  <c r="J273" i="47"/>
  <c r="O273" i="47"/>
  <c r="N273" i="47"/>
  <c r="L273" i="47" s="1"/>
  <c r="Q326" i="47"/>
  <c r="T326" i="47"/>
  <c r="U326" i="47"/>
  <c r="Q441" i="47"/>
  <c r="T441" i="47"/>
  <c r="U441" i="47"/>
  <c r="T486" i="47"/>
  <c r="U486" i="47"/>
  <c r="Q447" i="47"/>
  <c r="T447" i="47"/>
  <c r="U447" i="47"/>
  <c r="Q212" i="47"/>
  <c r="T212" i="47"/>
  <c r="U212" i="47"/>
  <c r="Q357" i="47"/>
  <c r="T357" i="47"/>
  <c r="U357" i="47"/>
  <c r="O552" i="47"/>
  <c r="Q254" i="47"/>
  <c r="T254" i="47"/>
  <c r="U254" i="47"/>
  <c r="S607" i="47"/>
  <c r="R607" i="47"/>
  <c r="J607" i="47"/>
  <c r="P607" i="47"/>
  <c r="K607" i="47"/>
  <c r="Q399" i="47"/>
  <c r="T399" i="47"/>
  <c r="U399" i="47"/>
  <c r="Q364" i="47"/>
  <c r="T364" i="47"/>
  <c r="U364" i="47"/>
  <c r="T277" i="47"/>
  <c r="U277" i="47"/>
  <c r="O359" i="47"/>
  <c r="N359" i="47"/>
  <c r="L359" i="47" s="1"/>
  <c r="T245" i="47"/>
  <c r="U245" i="47"/>
  <c r="O521" i="47"/>
  <c r="N521" i="47"/>
  <c r="L521" i="47" s="1"/>
  <c r="Q502" i="47"/>
  <c r="T502" i="47"/>
  <c r="U502" i="47"/>
  <c r="Q221" i="47"/>
  <c r="T221" i="47"/>
  <c r="U221" i="47"/>
  <c r="O367" i="47"/>
  <c r="N367" i="47"/>
  <c r="L367" i="47" s="1"/>
  <c r="T230" i="47"/>
  <c r="U230" i="47"/>
  <c r="K144" i="47"/>
  <c r="Q287" i="47"/>
  <c r="T287" i="47"/>
  <c r="U287" i="47"/>
  <c r="Q373" i="47"/>
  <c r="T373" i="47"/>
  <c r="U373" i="47"/>
  <c r="Q425" i="47"/>
  <c r="T425" i="47"/>
  <c r="U425" i="47"/>
  <c r="Q529" i="47"/>
  <c r="T529" i="47"/>
  <c r="U529" i="47"/>
  <c r="O613" i="47"/>
  <c r="Q522" i="47"/>
  <c r="T522" i="47"/>
  <c r="U522" i="47"/>
  <c r="S520" i="47"/>
  <c r="R520" i="47"/>
  <c r="P520" i="47"/>
  <c r="K520" i="47"/>
  <c r="J520" i="47"/>
  <c r="O520" i="47"/>
  <c r="N520" i="47"/>
  <c r="L520" i="47" s="1"/>
  <c r="O623" i="47"/>
  <c r="N623" i="47"/>
  <c r="L623" i="47" s="1"/>
  <c r="Q530" i="47"/>
  <c r="T530" i="47"/>
  <c r="U530" i="47"/>
  <c r="Q381" i="47"/>
  <c r="T381" i="47"/>
  <c r="U381" i="47"/>
  <c r="O479" i="47"/>
  <c r="N479" i="47"/>
  <c r="L479" i="47" s="1"/>
  <c r="O191" i="47"/>
  <c r="Q488" i="47"/>
  <c r="T488" i="47"/>
  <c r="U488" i="47"/>
  <c r="Q490" i="47"/>
  <c r="T490" i="47"/>
  <c r="U490" i="47"/>
  <c r="Q272" i="47"/>
  <c r="T272" i="47"/>
  <c r="U272" i="47"/>
  <c r="Q574" i="47"/>
  <c r="T574" i="47"/>
  <c r="U574" i="47"/>
  <c r="Q384" i="47"/>
  <c r="T384" i="47"/>
  <c r="U384" i="47"/>
  <c r="Q236" i="47"/>
  <c r="T236" i="47"/>
  <c r="U236" i="47"/>
  <c r="Q325" i="47"/>
  <c r="T325" i="47"/>
  <c r="U325" i="47"/>
  <c r="Q566" i="47"/>
  <c r="T566" i="47"/>
  <c r="U566" i="47"/>
  <c r="O341" i="47"/>
  <c r="N341" i="47"/>
  <c r="L341" i="47" s="1"/>
  <c r="Q295" i="47"/>
  <c r="T295" i="47"/>
  <c r="U295" i="47"/>
  <c r="O361" i="47"/>
  <c r="N361" i="47"/>
  <c r="L361" i="47" s="1"/>
  <c r="O257" i="47"/>
  <c r="N257" i="47"/>
  <c r="L257" i="47" s="1"/>
  <c r="O568" i="47"/>
  <c r="N568" i="47"/>
  <c r="L568" i="47" s="1"/>
  <c r="Q462" i="47"/>
  <c r="T462" i="47"/>
  <c r="U462" i="47"/>
  <c r="Q286" i="47"/>
  <c r="T286" i="47"/>
  <c r="U286" i="47"/>
  <c r="O189" i="47"/>
  <c r="N189" i="47"/>
  <c r="L189" i="47" s="1"/>
  <c r="Q197" i="47"/>
  <c r="T197" i="47"/>
  <c r="U197" i="47"/>
  <c r="O228" i="47"/>
  <c r="N228" i="47"/>
  <c r="L228" i="47" s="1"/>
  <c r="O389" i="47"/>
  <c r="N389" i="47"/>
  <c r="L389" i="47" s="1"/>
  <c r="Q391" i="47"/>
  <c r="T391" i="47"/>
  <c r="U391" i="47"/>
  <c r="Q291" i="47"/>
  <c r="T291" i="47"/>
  <c r="U291" i="47"/>
  <c r="Q609" i="47"/>
  <c r="T609" i="47"/>
  <c r="U609" i="47"/>
  <c r="Q210" i="47"/>
  <c r="T210" i="47"/>
  <c r="U210" i="47"/>
  <c r="Q513" i="47"/>
  <c r="T513" i="47"/>
  <c r="U513" i="47"/>
  <c r="T392" i="47"/>
  <c r="U392" i="47"/>
  <c r="Q584" i="47"/>
  <c r="T584" i="47"/>
  <c r="U584" i="47"/>
  <c r="Q569" i="47"/>
  <c r="T569" i="47"/>
  <c r="U569" i="47"/>
  <c r="O463" i="47"/>
  <c r="N463" i="47"/>
  <c r="L463" i="47" s="1"/>
  <c r="Q555" i="47"/>
  <c r="T555" i="47"/>
  <c r="U555" i="47"/>
  <c r="Q194" i="47"/>
  <c r="T194" i="47"/>
  <c r="U194" i="47"/>
  <c r="O619" i="47"/>
  <c r="N619" i="47"/>
  <c r="L619" i="47" s="1"/>
  <c r="Q506" i="47"/>
  <c r="T506" i="47"/>
  <c r="U506" i="47"/>
  <c r="R456" i="47"/>
  <c r="S456" i="47"/>
  <c r="P456" i="47"/>
  <c r="K456" i="47"/>
  <c r="J456" i="47"/>
  <c r="O456" i="47"/>
  <c r="N456" i="47"/>
  <c r="L456" i="47" s="1"/>
  <c r="Q256" i="47"/>
  <c r="T256" i="47"/>
  <c r="U256" i="47"/>
  <c r="Q421" i="47"/>
  <c r="T421" i="47"/>
  <c r="U421" i="47"/>
  <c r="Q241" i="47"/>
  <c r="T241" i="47"/>
  <c r="U241" i="47"/>
  <c r="N546" i="47"/>
  <c r="L546" i="47" s="1"/>
  <c r="Q546" i="47"/>
  <c r="T546" i="47"/>
  <c r="U546" i="47"/>
  <c r="S402" i="47"/>
  <c r="R402" i="47"/>
  <c r="P402" i="47"/>
  <c r="K402" i="47"/>
  <c r="J402" i="47"/>
  <c r="O402" i="47"/>
  <c r="N402" i="47"/>
  <c r="L402" i="47" s="1"/>
  <c r="N187" i="47"/>
  <c r="L187" i="47" s="1"/>
  <c r="Q187" i="47"/>
  <c r="T187" i="47"/>
  <c r="U187" i="47"/>
  <c r="Q292" i="47"/>
  <c r="T292" i="47"/>
  <c r="U292" i="47"/>
  <c r="Q386" i="47"/>
  <c r="T386" i="47"/>
  <c r="U386" i="47"/>
  <c r="N386" i="47"/>
  <c r="L386" i="47" s="1"/>
  <c r="O303" i="47"/>
  <c r="N303" i="47"/>
  <c r="L303" i="47" s="1"/>
  <c r="Q545" i="47"/>
  <c r="T545" i="47"/>
  <c r="U545" i="47"/>
  <c r="O358" i="47"/>
  <c r="N358" i="47"/>
  <c r="L358" i="47" s="1"/>
  <c r="Q409" i="47"/>
  <c r="T409" i="47"/>
  <c r="U409" i="47"/>
  <c r="S596" i="47"/>
  <c r="R596" i="47"/>
  <c r="J596" i="47"/>
  <c r="P596" i="47"/>
  <c r="K596" i="47"/>
  <c r="Q396" i="47"/>
  <c r="T396" i="47"/>
  <c r="U396" i="47"/>
  <c r="Q274" i="47"/>
  <c r="T274" i="47"/>
  <c r="U274" i="47"/>
  <c r="Q231" i="47"/>
  <c r="T231" i="47"/>
  <c r="U231" i="47"/>
  <c r="Q203" i="47"/>
  <c r="T203" i="47"/>
  <c r="U203" i="47"/>
  <c r="Q628" i="47"/>
  <c r="T628" i="47"/>
  <c r="U628" i="47"/>
  <c r="Q543" i="47"/>
  <c r="T543" i="47"/>
  <c r="U543" i="47"/>
  <c r="N543" i="47"/>
  <c r="L543" i="47" s="1"/>
  <c r="S587" i="47"/>
  <c r="R587" i="47"/>
  <c r="P587" i="47"/>
  <c r="J587" i="47"/>
  <c r="K587" i="47"/>
  <c r="Q366" i="47"/>
  <c r="T366" i="47"/>
  <c r="U366" i="47"/>
  <c r="Q484" i="47"/>
  <c r="T484" i="47"/>
  <c r="U484" i="47"/>
  <c r="Q304" i="47"/>
  <c r="T304" i="47"/>
  <c r="U304" i="47"/>
  <c r="J564" i="47"/>
  <c r="S564" i="47"/>
  <c r="R564" i="47"/>
  <c r="P564" i="47"/>
  <c r="K564" i="47"/>
  <c r="Q494" i="47"/>
  <c r="T494" i="47"/>
  <c r="U494" i="47"/>
  <c r="O571" i="47"/>
  <c r="N571" i="47"/>
  <c r="L571" i="47" s="1"/>
  <c r="O459" i="47"/>
  <c r="Q634" i="47"/>
  <c r="T634" i="47"/>
  <c r="U634" i="47"/>
  <c r="S370" i="47"/>
  <c r="J370" i="47"/>
  <c r="K370" i="47"/>
  <c r="R370" i="47"/>
  <c r="P370" i="47"/>
  <c r="O368" i="47"/>
  <c r="O567" i="47"/>
  <c r="N567" i="47"/>
  <c r="L567" i="47" s="1"/>
  <c r="Q479" i="47"/>
  <c r="T479" i="47"/>
  <c r="U479" i="47"/>
  <c r="Q538" i="47"/>
  <c r="T538" i="47"/>
  <c r="U538" i="47"/>
  <c r="Q334" i="47"/>
  <c r="T334" i="47"/>
  <c r="U334" i="47"/>
  <c r="Q428" i="47"/>
  <c r="T428" i="47"/>
  <c r="U428" i="47"/>
  <c r="K269" i="47"/>
  <c r="J269" i="47"/>
  <c r="S269" i="47"/>
  <c r="P269" i="47"/>
  <c r="R269" i="47"/>
  <c r="Q387" i="47"/>
  <c r="T387" i="47"/>
  <c r="U387" i="47"/>
  <c r="Q476" i="47"/>
  <c r="T476" i="47"/>
  <c r="U476" i="47"/>
  <c r="O285" i="47"/>
  <c r="N285" i="47"/>
  <c r="L285" i="47" s="1"/>
  <c r="O271" i="47"/>
  <c r="O188" i="47"/>
  <c r="N188" i="47"/>
  <c r="L188" i="47" s="1"/>
  <c r="O562" i="47"/>
  <c r="N562" i="47"/>
  <c r="L562" i="47" s="1"/>
  <c r="Q341" i="47"/>
  <c r="T341" i="47"/>
  <c r="U341" i="47"/>
  <c r="O511" i="47"/>
  <c r="N511" i="47"/>
  <c r="L511" i="47" s="1"/>
  <c r="O328" i="47"/>
  <c r="N328" i="47"/>
  <c r="L328" i="47"/>
  <c r="Q470" i="47"/>
  <c r="T470" i="47"/>
  <c r="U470" i="47"/>
  <c r="Q297" i="47"/>
  <c r="T297" i="47"/>
  <c r="U297" i="47"/>
  <c r="Q630" i="47"/>
  <c r="T630" i="47"/>
  <c r="U630" i="47"/>
  <c r="O412" i="47"/>
  <c r="N412" i="47"/>
  <c r="L412" i="47" s="1"/>
  <c r="Q382" i="47"/>
  <c r="T382" i="47"/>
  <c r="U382" i="47"/>
  <c r="O549" i="47"/>
  <c r="N549" i="47"/>
  <c r="L549" i="47" s="1"/>
  <c r="Q204" i="47"/>
  <c r="T204" i="47"/>
  <c r="U204" i="47"/>
  <c r="O229" i="47"/>
  <c r="N229" i="47"/>
  <c r="L229" i="47" s="1"/>
  <c r="O313" i="47"/>
  <c r="N313" i="47"/>
  <c r="L313" i="47" s="1"/>
  <c r="Q390" i="47"/>
  <c r="T390" i="47"/>
  <c r="U390" i="47"/>
  <c r="O220" i="47"/>
  <c r="N220" i="47"/>
  <c r="L220" i="47" s="1"/>
  <c r="O223" i="47"/>
  <c r="N223" i="47"/>
  <c r="L223" i="47" s="1"/>
  <c r="O519" i="47"/>
  <c r="N519" i="47"/>
  <c r="L519" i="47" s="1"/>
  <c r="O383" i="47"/>
  <c r="N383" i="47"/>
  <c r="L383" i="47" s="1"/>
  <c r="O423" i="47"/>
  <c r="N423" i="47"/>
  <c r="L423" i="47" s="1"/>
  <c r="T278" i="47"/>
  <c r="U278" i="47"/>
  <c r="N445" i="47"/>
  <c r="L445" i="47" s="1"/>
  <c r="N471" i="47"/>
  <c r="L471" i="47" s="1"/>
  <c r="Q471" i="47"/>
  <c r="T471" i="47"/>
  <c r="U471" i="47"/>
  <c r="O353" i="47"/>
  <c r="O620" i="47"/>
  <c r="T570" i="47"/>
  <c r="U570" i="47"/>
  <c r="Q235" i="47"/>
  <c r="T235" i="47"/>
  <c r="U235" i="47"/>
  <c r="T437" i="47"/>
  <c r="U437" i="47"/>
  <c r="O617" i="47"/>
  <c r="O312" i="47"/>
  <c r="J604" i="47"/>
  <c r="R604" i="47"/>
  <c r="S604" i="47"/>
  <c r="P604" i="47"/>
  <c r="K604" i="47"/>
  <c r="J356" i="47"/>
  <c r="P356" i="47"/>
  <c r="S356" i="47"/>
  <c r="R356" i="47"/>
  <c r="K356" i="47"/>
  <c r="Q413" i="47"/>
  <c r="T413" i="47"/>
  <c r="U413" i="47"/>
  <c r="O268" i="47"/>
  <c r="N268" i="47"/>
  <c r="L268" i="47" s="1"/>
  <c r="O237" i="47"/>
  <c r="R435" i="47"/>
  <c r="P435" i="47"/>
  <c r="J435" i="47"/>
  <c r="S435" i="47"/>
  <c r="K435" i="47"/>
  <c r="Q374" i="47"/>
  <c r="T374" i="47"/>
  <c r="U374" i="47"/>
  <c r="Q319" i="47"/>
  <c r="T319" i="47"/>
  <c r="U319" i="47"/>
  <c r="O340" i="47"/>
  <c r="N340" i="47"/>
  <c r="L340" i="47" s="1"/>
  <c r="O222" i="47"/>
  <c r="N222" i="47"/>
  <c r="L222" i="47" s="1"/>
  <c r="Q379" i="47"/>
  <c r="T379" i="47"/>
  <c r="U379" i="47"/>
  <c r="K394" i="47"/>
  <c r="J394" i="47"/>
  <c r="O394" i="47"/>
  <c r="N394" i="47"/>
  <c r="L394" i="47" s="1"/>
  <c r="P394" i="47"/>
  <c r="Q394" i="47"/>
  <c r="S394" i="47"/>
  <c r="R394" i="47"/>
  <c r="J249" i="47"/>
  <c r="O249" i="47"/>
  <c r="N249" i="47"/>
  <c r="L249" i="47" s="1"/>
  <c r="P249" i="47"/>
  <c r="Q249" i="47"/>
  <c r="S249" i="47"/>
  <c r="R249" i="47"/>
  <c r="K249" i="47"/>
  <c r="Q426" i="47"/>
  <c r="T426" i="47"/>
  <c r="U426" i="47"/>
  <c r="Q322" i="47"/>
  <c r="T322" i="47"/>
  <c r="U322" i="47"/>
  <c r="O626" i="47"/>
  <c r="N626" i="47"/>
  <c r="L626" i="47" s="1"/>
  <c r="S597" i="47"/>
  <c r="J597" i="47"/>
  <c r="R597" i="47"/>
  <c r="P597" i="47"/>
  <c r="K597" i="47"/>
  <c r="Q600" i="47"/>
  <c r="T600" i="47"/>
  <c r="U600" i="47"/>
  <c r="Q473" i="47"/>
  <c r="T473" i="47"/>
  <c r="U473" i="47"/>
  <c r="Q534" i="47"/>
  <c r="T534" i="47"/>
  <c r="U534" i="47"/>
  <c r="Q635" i="47"/>
  <c r="T635" i="47"/>
  <c r="U635" i="47"/>
  <c r="O455" i="47"/>
  <c r="N455" i="47"/>
  <c r="L455" i="47" s="1"/>
  <c r="R215" i="47"/>
  <c r="P215" i="47"/>
  <c r="K215" i="47"/>
  <c r="J215" i="47"/>
  <c r="O215" i="47"/>
  <c r="N215" i="47"/>
  <c r="L215" i="47" s="1"/>
  <c r="S215" i="47"/>
  <c r="Q306" i="47"/>
  <c r="T306" i="47"/>
  <c r="U306" i="47"/>
  <c r="Q279" i="47"/>
  <c r="T279" i="47"/>
  <c r="U279" i="47"/>
  <c r="Q458" i="47"/>
  <c r="T458" i="47"/>
  <c r="U458" i="47"/>
  <c r="Q310" i="47"/>
  <c r="T310" i="47"/>
  <c r="U310" i="47"/>
  <c r="O253" i="47"/>
  <c r="N253" i="47"/>
  <c r="L253" i="47"/>
  <c r="Q389" i="47"/>
  <c r="T389" i="47"/>
  <c r="U389" i="47"/>
  <c r="O403" i="47"/>
  <c r="N403" i="47"/>
  <c r="L403" i="47" s="1"/>
  <c r="Q567" i="47"/>
  <c r="T567" i="47"/>
  <c r="U567" i="47"/>
  <c r="Q467" i="47"/>
  <c r="T467" i="47"/>
  <c r="U467" i="47"/>
  <c r="O588" i="47"/>
  <c r="Q478" i="47"/>
  <c r="T478" i="47"/>
  <c r="U478" i="47"/>
  <c r="O354" i="47"/>
  <c r="N354" i="47"/>
  <c r="L354" i="47" s="1"/>
  <c r="T591" i="47"/>
  <c r="U591" i="47"/>
  <c r="Q582" i="47"/>
  <c r="T582" i="47"/>
  <c r="U582" i="47"/>
  <c r="Q542" i="47"/>
  <c r="T542" i="47"/>
  <c r="U542" i="47"/>
  <c r="Q338" i="47"/>
  <c r="T338" i="47"/>
  <c r="U338" i="47"/>
  <c r="T225" i="47"/>
  <c r="U225" i="47"/>
  <c r="O324" i="47"/>
  <c r="N324" i="47"/>
  <c r="L324" i="47" s="1"/>
  <c r="O551" i="47"/>
  <c r="N551" i="47"/>
  <c r="L551" i="47" s="1"/>
  <c r="Q317" i="47"/>
  <c r="T317" i="47"/>
  <c r="U317" i="47"/>
  <c r="Q290" i="47"/>
  <c r="T290" i="47"/>
  <c r="U290" i="47"/>
  <c r="O200" i="47"/>
  <c r="N200" i="47"/>
  <c r="L200" i="47" s="1"/>
  <c r="J284" i="47"/>
  <c r="P284" i="47"/>
  <c r="K284" i="47"/>
  <c r="S284" i="47"/>
  <c r="R284" i="47"/>
  <c r="Q430" i="47"/>
  <c r="T430" i="47"/>
  <c r="U430" i="47"/>
  <c r="Q263" i="47"/>
  <c r="T263" i="47"/>
  <c r="U263" i="47"/>
  <c r="Q495" i="47"/>
  <c r="T495" i="47"/>
  <c r="U495" i="47"/>
  <c r="Q610" i="47"/>
  <c r="T610" i="47"/>
  <c r="U610" i="47"/>
  <c r="Q611" i="47"/>
  <c r="T611" i="47"/>
  <c r="U611" i="47"/>
  <c r="T498" i="47"/>
  <c r="U498" i="47"/>
  <c r="Q222" i="47"/>
  <c r="T222" i="47"/>
  <c r="U222" i="47"/>
  <c r="Q283" i="47"/>
  <c r="T283" i="47"/>
  <c r="U283" i="47"/>
  <c r="N283" i="47"/>
  <c r="L283" i="47" s="1"/>
  <c r="J393" i="47"/>
  <c r="S393" i="47"/>
  <c r="R393" i="47"/>
  <c r="K393" i="47"/>
  <c r="P393" i="47"/>
  <c r="N601" i="47"/>
  <c r="L601" i="47" s="1"/>
  <c r="Q601" i="47"/>
  <c r="T601" i="47"/>
  <c r="U601" i="47"/>
  <c r="Q483" i="47"/>
  <c r="T483" i="47"/>
  <c r="U483" i="47"/>
  <c r="O622" i="47"/>
  <c r="N622" i="47"/>
  <c r="L622" i="47" s="1"/>
  <c r="O477" i="47"/>
  <c r="N477" i="47"/>
  <c r="L477" i="47" s="1"/>
  <c r="Q339" i="47"/>
  <c r="T339" i="47"/>
  <c r="U339" i="47"/>
  <c r="O532" i="47"/>
  <c r="N532" i="47"/>
  <c r="L532" i="47" s="1"/>
  <c r="N461" i="47"/>
  <c r="L461" i="47" s="1"/>
  <c r="Q461" i="47"/>
  <c r="T461" i="47"/>
  <c r="U461" i="47"/>
  <c r="Q258" i="47"/>
  <c r="T258" i="47"/>
  <c r="U258" i="47"/>
  <c r="Q285" i="47"/>
  <c r="T285" i="47"/>
  <c r="U285" i="47"/>
  <c r="J580" i="47"/>
  <c r="P580" i="47"/>
  <c r="S580" i="47"/>
  <c r="R580" i="47"/>
  <c r="K580" i="47"/>
  <c r="J224" i="47"/>
  <c r="R224" i="47"/>
  <c r="P224" i="47"/>
  <c r="K224" i="47"/>
  <c r="S224" i="47"/>
  <c r="O193" i="47"/>
  <c r="O624" i="47"/>
  <c r="N624" i="47"/>
  <c r="L624" i="47" s="1"/>
  <c r="O524" i="47"/>
  <c r="N524" i="47"/>
  <c r="L524" i="47" s="1"/>
  <c r="Q444" i="47"/>
  <c r="T444" i="47"/>
  <c r="U444" i="47"/>
  <c r="Q333" i="47"/>
  <c r="T333" i="47"/>
  <c r="U333" i="47"/>
  <c r="Q464" i="47"/>
  <c r="T464" i="47"/>
  <c r="U464" i="47"/>
  <c r="O523" i="47"/>
  <c r="N523" i="47"/>
  <c r="L523" i="47" s="1"/>
  <c r="Q455" i="47"/>
  <c r="T455" i="47"/>
  <c r="U455" i="47"/>
  <c r="Q612" i="47"/>
  <c r="T612" i="47"/>
  <c r="U612" i="47"/>
  <c r="Q388" i="47"/>
  <c r="T388" i="47"/>
  <c r="U388" i="47"/>
  <c r="P398" i="47"/>
  <c r="K398" i="47"/>
  <c r="J398" i="47"/>
  <c r="O398" i="47"/>
  <c r="N398" i="47"/>
  <c r="L398" i="47" s="1"/>
  <c r="S398" i="47"/>
  <c r="R398" i="47"/>
  <c r="Q318" i="47"/>
  <c r="T318" i="47"/>
  <c r="U318" i="47"/>
  <c r="O238" i="47"/>
  <c r="N238" i="47"/>
  <c r="L238" i="47" s="1"/>
  <c r="Q189" i="47"/>
  <c r="T189" i="47"/>
  <c r="U189" i="47"/>
  <c r="Q439" i="47"/>
  <c r="T439" i="47"/>
  <c r="U439" i="47"/>
  <c r="Q246" i="47"/>
  <c r="T246" i="47"/>
  <c r="U246" i="47"/>
  <c r="T595" i="47"/>
  <c r="U595" i="47"/>
  <c r="Q519" i="47"/>
  <c r="T519" i="47"/>
  <c r="U519" i="47"/>
  <c r="Q429" i="47"/>
  <c r="T429" i="47"/>
  <c r="U429" i="47"/>
  <c r="Q397" i="47"/>
  <c r="T397" i="47"/>
  <c r="U397" i="47"/>
  <c r="Q423" i="47"/>
  <c r="T423" i="47"/>
  <c r="U423" i="47"/>
  <c r="Q314" i="47"/>
  <c r="T314" i="47"/>
  <c r="U314" i="47"/>
  <c r="N314" i="47"/>
  <c r="L314" i="47" s="1"/>
  <c r="Q347" i="47"/>
  <c r="T347" i="47"/>
  <c r="U347" i="47"/>
  <c r="Q383" i="47"/>
  <c r="T383" i="47"/>
  <c r="U383" i="47"/>
  <c r="N260" i="47"/>
  <c r="L260" i="47" s="1"/>
  <c r="Q260" i="47"/>
  <c r="T260" i="47"/>
  <c r="U260" i="47"/>
  <c r="Q316" i="47"/>
  <c r="T316" i="47"/>
  <c r="U316" i="47"/>
  <c r="Q200" i="47"/>
  <c r="T200" i="47"/>
  <c r="U200" i="47"/>
  <c r="Q492" i="47"/>
  <c r="T492" i="47"/>
  <c r="U492" i="47"/>
  <c r="Q217" i="47"/>
  <c r="T217" i="47"/>
  <c r="U217" i="47"/>
  <c r="N573" i="47"/>
  <c r="L573" i="47" s="1"/>
  <c r="Q573" i="47"/>
  <c r="T573" i="47"/>
  <c r="U573" i="47"/>
  <c r="Q575" i="47"/>
  <c r="T575" i="47"/>
  <c r="U575" i="47"/>
  <c r="O572" i="47"/>
  <c r="N572" i="47"/>
  <c r="L572" i="47" s="1"/>
  <c r="Q371" i="47"/>
  <c r="T371" i="47"/>
  <c r="U371" i="47"/>
  <c r="Q481" i="47"/>
  <c r="T481" i="47"/>
  <c r="U481" i="47"/>
  <c r="Q593" i="47"/>
  <c r="T593" i="47"/>
  <c r="U593" i="47"/>
  <c r="Q633" i="47"/>
  <c r="T633" i="47"/>
  <c r="U633" i="47"/>
  <c r="K419" i="47"/>
  <c r="J419" i="47"/>
  <c r="S419" i="47"/>
  <c r="R419" i="47"/>
  <c r="P419" i="47"/>
  <c r="Q410" i="47"/>
  <c r="T410" i="47"/>
  <c r="U410" i="47"/>
  <c r="Q305" i="47"/>
  <c r="T305" i="47"/>
  <c r="U305" i="47"/>
  <c r="Q365" i="47"/>
  <c r="T365" i="47"/>
  <c r="U365" i="47"/>
  <c r="Q228" i="47"/>
  <c r="T228" i="47"/>
  <c r="U228" i="47"/>
  <c r="Q599" i="47"/>
  <c r="T599" i="47"/>
  <c r="U599" i="47"/>
  <c r="O192" i="47"/>
  <c r="N192" i="47"/>
  <c r="L192" i="47" s="1"/>
  <c r="O350" i="47"/>
  <c r="O500" i="47"/>
  <c r="O424" i="47"/>
  <c r="N424" i="47"/>
  <c r="L424" i="47" s="1"/>
  <c r="O305" i="47"/>
  <c r="N305" i="47"/>
  <c r="L305" i="47" s="1"/>
  <c r="Q585" i="47"/>
  <c r="T585" i="47"/>
  <c r="U585" i="47"/>
  <c r="Q266" i="47"/>
  <c r="T266" i="47"/>
  <c r="U266" i="47"/>
  <c r="O196" i="47"/>
  <c r="N196" i="47"/>
  <c r="L196" i="47" s="1"/>
  <c r="K518" i="47"/>
  <c r="J518" i="47"/>
  <c r="O518" i="47"/>
  <c r="N518" i="47"/>
  <c r="L518" i="47"/>
  <c r="R518" i="47"/>
  <c r="P518" i="47"/>
  <c r="Q518" i="47"/>
  <c r="S518" i="47"/>
  <c r="J265" i="47"/>
  <c r="K265" i="47"/>
  <c r="P265" i="47"/>
  <c r="R265" i="47"/>
  <c r="S265" i="47"/>
  <c r="O554" i="47"/>
  <c r="N554" i="47"/>
  <c r="L554" i="47" s="1"/>
  <c r="Q579" i="47"/>
  <c r="T579" i="47"/>
  <c r="U579" i="47"/>
  <c r="J480" i="47"/>
  <c r="R480" i="47"/>
  <c r="K480" i="47"/>
  <c r="P480" i="47"/>
  <c r="S480" i="47"/>
  <c r="O345" i="47"/>
  <c r="Q622" i="47"/>
  <c r="T622" i="47"/>
  <c r="U622" i="47"/>
  <c r="O559" i="47"/>
  <c r="N559" i="47"/>
  <c r="L559" i="47" s="1"/>
  <c r="Q515" i="47"/>
  <c r="T515" i="47"/>
  <c r="U515" i="47"/>
  <c r="J233" i="47"/>
  <c r="K233" i="47"/>
  <c r="P233" i="47"/>
  <c r="S233" i="47"/>
  <c r="R233" i="47"/>
  <c r="O291" i="47"/>
  <c r="N291" i="47"/>
  <c r="L291" i="47" s="1"/>
  <c r="Q637" i="47"/>
  <c r="T637" i="47"/>
  <c r="U637" i="47"/>
  <c r="Q331" i="47"/>
  <c r="T331" i="47"/>
  <c r="U331" i="47"/>
  <c r="K219" i="47"/>
  <c r="J219" i="47"/>
  <c r="O219" i="47"/>
  <c r="N219" i="47"/>
  <c r="L219" i="47" s="1"/>
  <c r="P219" i="47"/>
  <c r="Q219" i="47"/>
  <c r="S219" i="47"/>
  <c r="R219" i="47"/>
  <c r="O302" i="47"/>
  <c r="N302" i="47"/>
  <c r="L302" i="47" s="1"/>
  <c r="O589" i="47"/>
  <c r="N589" i="47"/>
  <c r="L589" i="47" s="1"/>
  <c r="Q405" i="47"/>
  <c r="T405" i="47"/>
  <c r="U405" i="47"/>
  <c r="O631" i="47"/>
  <c r="N631" i="47"/>
  <c r="L631" i="47" s="1"/>
  <c r="Q385" i="47"/>
  <c r="T385" i="47"/>
  <c r="U385" i="47"/>
  <c r="Q369" i="47"/>
  <c r="T369" i="47"/>
  <c r="U369" i="47"/>
  <c r="Q627" i="47"/>
  <c r="T627" i="47"/>
  <c r="U627" i="47"/>
  <c r="Q213" i="47"/>
  <c r="T213" i="47"/>
  <c r="U213" i="47"/>
  <c r="O306" i="47"/>
  <c r="N306" i="47"/>
  <c r="L306" i="47" s="1"/>
  <c r="O609" i="47"/>
  <c r="N609" i="47"/>
  <c r="L609" i="47" s="1"/>
  <c r="O492" i="47"/>
  <c r="N492" i="47"/>
  <c r="L492" i="47" s="1"/>
  <c r="Q308" i="47"/>
  <c r="T308" i="47"/>
  <c r="U308" i="47"/>
  <c r="O264" i="47"/>
  <c r="Q348" i="47"/>
  <c r="T348" i="47"/>
  <c r="U348" i="47"/>
  <c r="Q209" i="47"/>
  <c r="T209" i="47"/>
  <c r="U209" i="47"/>
  <c r="Q226" i="47"/>
  <c r="T226" i="47"/>
  <c r="U226" i="47"/>
  <c r="O301" i="47"/>
  <c r="N301" i="47"/>
  <c r="L301" i="47" s="1"/>
  <c r="Q526" i="47"/>
  <c r="T526" i="47"/>
  <c r="U526" i="47"/>
  <c r="O380" i="47"/>
  <c r="N380" i="47"/>
  <c r="L380" i="47" s="1"/>
  <c r="O347" i="47"/>
  <c r="N347" i="47"/>
  <c r="L347" i="47" s="1"/>
  <c r="Q417" i="47"/>
  <c r="T417" i="47"/>
  <c r="U417" i="47"/>
  <c r="Q453" i="47"/>
  <c r="T453" i="47"/>
  <c r="U453" i="47"/>
  <c r="O299" i="47"/>
  <c r="N299" i="47"/>
  <c r="L299" i="47" s="1"/>
  <c r="Q320" i="35"/>
  <c r="T320" i="35"/>
  <c r="U320" i="35"/>
  <c r="Q376" i="35"/>
  <c r="T376" i="35"/>
  <c r="U376" i="35"/>
  <c r="Q587" i="35"/>
  <c r="T587" i="35"/>
  <c r="U587" i="35"/>
  <c r="Q623" i="35"/>
  <c r="T623" i="35"/>
  <c r="U623" i="35"/>
  <c r="N316" i="35"/>
  <c r="L316" i="35" s="1"/>
  <c r="N429" i="35"/>
  <c r="L429" i="35" s="1"/>
  <c r="Q542" i="35"/>
  <c r="O353" i="35"/>
  <c r="N353" i="35"/>
  <c r="L353" i="35" s="1"/>
  <c r="O385" i="35"/>
  <c r="N616" i="35"/>
  <c r="L616" i="35" s="1"/>
  <c r="Q616" i="35"/>
  <c r="T616" i="35"/>
  <c r="U616" i="35"/>
  <c r="O431" i="35"/>
  <c r="Q431" i="35"/>
  <c r="T431" i="35"/>
  <c r="U431" i="35"/>
  <c r="N405" i="35"/>
  <c r="L405" i="35" s="1"/>
  <c r="Q405" i="35"/>
  <c r="T405" i="35"/>
  <c r="U405" i="35"/>
  <c r="O577" i="35"/>
  <c r="N577" i="35"/>
  <c r="L577" i="35" s="1"/>
  <c r="O487" i="35"/>
  <c r="N487" i="35"/>
  <c r="L487" i="35" s="1"/>
  <c r="Q269" i="35"/>
  <c r="T269" i="35"/>
  <c r="U269" i="35"/>
  <c r="N269" i="35"/>
  <c r="L269" i="35" s="1"/>
  <c r="O281" i="35"/>
  <c r="O307" i="35"/>
  <c r="S550" i="35"/>
  <c r="S202" i="35"/>
  <c r="P202" i="35"/>
  <c r="R202" i="35"/>
  <c r="R577" i="35"/>
  <c r="S362" i="35"/>
  <c r="P362" i="35"/>
  <c r="R362" i="35"/>
  <c r="O193" i="35"/>
  <c r="N193" i="35"/>
  <c r="L193" i="35" s="1"/>
  <c r="R550" i="35"/>
  <c r="P323" i="35"/>
  <c r="R240" i="35"/>
  <c r="S240" i="35"/>
  <c r="P240" i="35"/>
  <c r="O369" i="35"/>
  <c r="N369" i="35"/>
  <c r="L369" i="35" s="1"/>
  <c r="S369" i="35"/>
  <c r="P369" i="35"/>
  <c r="R369" i="35"/>
  <c r="S242" i="35"/>
  <c r="P242" i="35"/>
  <c r="R242" i="35"/>
  <c r="Q412" i="35"/>
  <c r="T412" i="35"/>
  <c r="U412" i="35"/>
  <c r="R379" i="35"/>
  <c r="S379" i="35"/>
  <c r="P379" i="35"/>
  <c r="R211" i="35"/>
  <c r="S211" i="35"/>
  <c r="P211" i="35"/>
  <c r="P206" i="35"/>
  <c r="S206" i="35"/>
  <c r="R465" i="35"/>
  <c r="S394" i="35"/>
  <c r="P394" i="35"/>
  <c r="R394" i="35"/>
  <c r="O343" i="35"/>
  <c r="S214" i="35"/>
  <c r="P214" i="35"/>
  <c r="P409" i="35"/>
  <c r="R409" i="35"/>
  <c r="O409" i="35"/>
  <c r="Q409" i="35"/>
  <c r="T409" i="35"/>
  <c r="U409" i="35"/>
  <c r="S409" i="35"/>
  <c r="P402" i="35"/>
  <c r="Q402" i="35"/>
  <c r="T402" i="35"/>
  <c r="U402" i="35"/>
  <c r="R402" i="35"/>
  <c r="O410" i="35"/>
  <c r="N410" i="35"/>
  <c r="L410" i="35" s="1"/>
  <c r="O420" i="35"/>
  <c r="N420" i="35"/>
  <c r="L420" i="35" s="1"/>
  <c r="S235" i="35"/>
  <c r="S596" i="35"/>
  <c r="P417" i="35"/>
  <c r="R417" i="35"/>
  <c r="S417" i="35"/>
  <c r="R90" i="35"/>
  <c r="S283" i="35"/>
  <c r="P283" i="35"/>
  <c r="R283" i="35"/>
  <c r="S249" i="35"/>
  <c r="O236" i="35"/>
  <c r="O273" i="35"/>
  <c r="N273" i="35"/>
  <c r="L273" i="35" s="1"/>
  <c r="O228" i="35"/>
  <c r="S577" i="35"/>
  <c r="P113" i="35"/>
  <c r="O527" i="35"/>
  <c r="S225" i="35"/>
  <c r="P225" i="35"/>
  <c r="R225" i="35"/>
  <c r="S576" i="35"/>
  <c r="R576" i="35"/>
  <c r="R257" i="35"/>
  <c r="S257" i="35"/>
  <c r="P257" i="35"/>
  <c r="S193" i="35"/>
  <c r="P193" i="35"/>
  <c r="R193" i="35"/>
  <c r="P249" i="35"/>
  <c r="O485" i="35"/>
  <c r="N485" i="35"/>
  <c r="L485" i="35" s="1"/>
  <c r="S313" i="35"/>
  <c r="O489" i="35"/>
  <c r="N489" i="35"/>
  <c r="L489" i="35" s="1"/>
  <c r="O596" i="35"/>
  <c r="N596" i="35"/>
  <c r="L596" i="35" s="1"/>
  <c r="R233" i="35"/>
  <c r="P233" i="35"/>
  <c r="S233" i="35"/>
  <c r="S592" i="35"/>
  <c r="R592" i="35"/>
  <c r="O473" i="35"/>
  <c r="Q473" i="35"/>
  <c r="T473" i="35"/>
  <c r="U473" i="35"/>
  <c r="P473" i="35"/>
  <c r="R473" i="35"/>
  <c r="S473" i="35"/>
  <c r="S600" i="35"/>
  <c r="P600" i="35"/>
  <c r="R600" i="35"/>
  <c r="O528" i="35"/>
  <c r="O363" i="35"/>
  <c r="N363" i="35"/>
  <c r="L363" i="35" s="1"/>
  <c r="O584" i="35"/>
  <c r="P596" i="35"/>
  <c r="S266" i="35"/>
  <c r="P266" i="35"/>
  <c r="R266" i="35"/>
  <c r="O428" i="35"/>
  <c r="N428" i="35"/>
  <c r="L428" i="35" s="1"/>
  <c r="S607" i="35"/>
  <c r="P607" i="35"/>
  <c r="Q607" i="35"/>
  <c r="T607" i="35"/>
  <c r="U607" i="35"/>
  <c r="R607" i="35"/>
  <c r="N412" i="35"/>
  <c r="L412" i="35" s="1"/>
  <c r="O257" i="35"/>
  <c r="N257" i="35"/>
  <c r="L257" i="35" s="1"/>
  <c r="O375" i="35"/>
  <c r="N375" i="35"/>
  <c r="L375" i="35" s="1"/>
  <c r="O393" i="35"/>
  <c r="O232" i="35"/>
  <c r="S487" i="35"/>
  <c r="O563" i="35"/>
  <c r="P235" i="35"/>
  <c r="O511" i="35"/>
  <c r="O289" i="35"/>
  <c r="N289" i="35"/>
  <c r="L289" i="35" s="1"/>
  <c r="R604" i="35"/>
  <c r="S439" i="35"/>
  <c r="P439" i="35"/>
  <c r="Q439" i="35"/>
  <c r="T439" i="35"/>
  <c r="U439" i="35"/>
  <c r="R439" i="35"/>
  <c r="O328" i="35"/>
  <c r="N328" i="35"/>
  <c r="L328" i="35"/>
  <c r="S328" i="35"/>
  <c r="P328" i="35"/>
  <c r="R328" i="35"/>
  <c r="S503" i="35"/>
  <c r="R503" i="35"/>
  <c r="P503" i="35"/>
  <c r="Q421" i="35"/>
  <c r="T421" i="35"/>
  <c r="U421" i="35"/>
  <c r="R527" i="35"/>
  <c r="S527" i="35"/>
  <c r="P527" i="35"/>
  <c r="P553" i="35"/>
  <c r="S553" i="35"/>
  <c r="R553" i="35"/>
  <c r="S282" i="35"/>
  <c r="R282" i="35"/>
  <c r="P282" i="35"/>
  <c r="P117" i="35"/>
  <c r="R457" i="35"/>
  <c r="P457" i="35"/>
  <c r="S457" i="35"/>
  <c r="O627" i="35"/>
  <c r="Q627" i="35"/>
  <c r="T627" i="35"/>
  <c r="U627" i="35"/>
  <c r="P346" i="35"/>
  <c r="R346" i="35"/>
  <c r="S200" i="35"/>
  <c r="P200" i="35"/>
  <c r="R200" i="35"/>
  <c r="R583" i="35"/>
  <c r="P583" i="35"/>
  <c r="S583" i="35"/>
  <c r="R323" i="35"/>
  <c r="P313" i="35"/>
  <c r="T542" i="35"/>
  <c r="U542" i="35"/>
  <c r="S363" i="35"/>
  <c r="P363" i="35"/>
  <c r="R363" i="35"/>
  <c r="P584" i="35"/>
  <c r="O433" i="35"/>
  <c r="S433" i="35"/>
  <c r="P433" i="35"/>
  <c r="R433" i="35"/>
  <c r="Q349" i="35"/>
  <c r="T349" i="35"/>
  <c r="U349" i="35"/>
  <c r="O443" i="35"/>
  <c r="N443" i="35"/>
  <c r="L443" i="35" s="1"/>
  <c r="P280" i="35"/>
  <c r="R280" i="35"/>
  <c r="S280" i="35"/>
  <c r="S258" i="35"/>
  <c r="R258" i="35"/>
  <c r="P258" i="35"/>
  <c r="S289" i="35"/>
  <c r="S519" i="35"/>
  <c r="P519" i="35"/>
  <c r="R519" i="35"/>
  <c r="O258" i="35"/>
  <c r="S385" i="35"/>
  <c r="O440" i="35"/>
  <c r="N440" i="35"/>
  <c r="L440" i="35" s="1"/>
  <c r="R230" i="35"/>
  <c r="P604" i="35"/>
  <c r="S238" i="35"/>
  <c r="R207" i="35"/>
  <c r="P207" i="35"/>
  <c r="S207" i="35"/>
  <c r="R447" i="35"/>
  <c r="S447" i="35"/>
  <c r="P447" i="35"/>
  <c r="R344" i="35"/>
  <c r="P344" i="35"/>
  <c r="S344" i="35"/>
  <c r="P535" i="35"/>
  <c r="S535" i="35"/>
  <c r="R535" i="35"/>
  <c r="S633" i="35"/>
  <c r="R633" i="35"/>
  <c r="S290" i="35"/>
  <c r="P290" i="35"/>
  <c r="R290" i="35"/>
  <c r="P426" i="35"/>
  <c r="R426" i="35"/>
  <c r="S426" i="35"/>
  <c r="S355" i="35"/>
  <c r="P355" i="35"/>
  <c r="R355" i="35"/>
  <c r="P494" i="35"/>
  <c r="S494" i="35"/>
  <c r="R494" i="35"/>
  <c r="O494" i="35"/>
  <c r="N494" i="35"/>
  <c r="L494" i="35" s="1"/>
  <c r="S338" i="35"/>
  <c r="P338" i="35"/>
  <c r="R338" i="35"/>
  <c r="O290" i="35"/>
  <c r="O457" i="35"/>
  <c r="N457" i="35"/>
  <c r="L457" i="35" s="1"/>
  <c r="O287" i="35"/>
  <c r="N287" i="35"/>
  <c r="L287" i="35" s="1"/>
  <c r="O571" i="35"/>
  <c r="P295" i="35"/>
  <c r="S295" i="35"/>
  <c r="R295" i="35"/>
  <c r="S502" i="35"/>
  <c r="P502" i="35"/>
  <c r="R502" i="35"/>
  <c r="S609" i="35"/>
  <c r="P609" i="35"/>
  <c r="R609" i="35"/>
  <c r="P516" i="35"/>
  <c r="P319" i="35"/>
  <c r="S319" i="35"/>
  <c r="P291" i="35"/>
  <c r="R291" i="35"/>
  <c r="S291" i="35"/>
  <c r="P354" i="35"/>
  <c r="R354" i="35"/>
  <c r="S354" i="35"/>
  <c r="O522" i="35"/>
  <c r="Q522" i="35"/>
  <c r="T522" i="35"/>
  <c r="U522" i="35"/>
  <c r="S337" i="35"/>
  <c r="P337" i="35"/>
  <c r="Q337" i="35"/>
  <c r="T337" i="35"/>
  <c r="U337" i="35"/>
  <c r="R337" i="35"/>
  <c r="S339" i="35"/>
  <c r="P339" i="35"/>
  <c r="Q339" i="35"/>
  <c r="T339" i="35"/>
  <c r="U339" i="35"/>
  <c r="R339" i="35"/>
  <c r="S226" i="35"/>
  <c r="P226" i="35"/>
  <c r="P577" i="35"/>
  <c r="Q577" i="35"/>
  <c r="T577" i="35"/>
  <c r="U577" i="35"/>
  <c r="S353" i="35"/>
  <c r="P353" i="35"/>
  <c r="R353" i="35"/>
  <c r="S234" i="35"/>
  <c r="P234" i="35"/>
  <c r="R234" i="35"/>
  <c r="S393" i="35"/>
  <c r="P393" i="35"/>
  <c r="R393" i="35"/>
  <c r="S346" i="35"/>
  <c r="P443" i="35"/>
  <c r="Q443" i="35"/>
  <c r="R370" i="35"/>
  <c r="O455" i="35"/>
  <c r="S370" i="35"/>
  <c r="S407" i="35"/>
  <c r="P407" i="35"/>
  <c r="R407" i="35"/>
  <c r="S479" i="35"/>
  <c r="P479" i="35"/>
  <c r="Q479" i="35"/>
  <c r="T479" i="35"/>
  <c r="U479" i="35"/>
  <c r="R479" i="35"/>
  <c r="O530" i="35"/>
  <c r="S296" i="35"/>
  <c r="O441" i="35"/>
  <c r="N441" i="35"/>
  <c r="L441" i="35" s="1"/>
  <c r="S441" i="35"/>
  <c r="P441" i="35"/>
  <c r="R441" i="35"/>
  <c r="S431" i="35"/>
  <c r="P431" i="35"/>
  <c r="P559" i="35"/>
  <c r="Q559" i="35"/>
  <c r="T559" i="35"/>
  <c r="U559" i="35"/>
  <c r="R559" i="35"/>
  <c r="S559" i="35"/>
  <c r="R537" i="35"/>
  <c r="P537" i="35"/>
  <c r="S537" i="35"/>
  <c r="R410" i="35"/>
  <c r="P410" i="35"/>
  <c r="S410" i="35"/>
  <c r="O407" i="35"/>
  <c r="N407" i="35"/>
  <c r="L407" i="35" s="1"/>
  <c r="O517" i="35"/>
  <c r="Q517" i="35"/>
  <c r="T517" i="35"/>
  <c r="U517" i="35"/>
  <c r="O256" i="35"/>
  <c r="Q256" i="35"/>
  <c r="T256" i="35"/>
  <c r="U256" i="35"/>
  <c r="O360" i="35"/>
  <c r="S402" i="35"/>
  <c r="P230" i="35"/>
  <c r="P318" i="35"/>
  <c r="Q318" i="35"/>
  <c r="T318" i="35"/>
  <c r="U318" i="35"/>
  <c r="S604" i="35"/>
  <c r="S239" i="35"/>
  <c r="P239" i="35"/>
  <c r="R239" i="35"/>
  <c r="P455" i="35"/>
  <c r="S352" i="35"/>
  <c r="P352" i="35"/>
  <c r="R352" i="35"/>
  <c r="P241" i="35"/>
  <c r="R241" i="35"/>
  <c r="S241" i="35"/>
  <c r="O309" i="35"/>
  <c r="N309" i="35"/>
  <c r="L309" i="35" s="1"/>
  <c r="S567" i="35"/>
  <c r="O567" i="35"/>
  <c r="N567" i="35"/>
  <c r="L567" i="35" s="1"/>
  <c r="R567" i="35"/>
  <c r="P567" i="35"/>
  <c r="S298" i="35"/>
  <c r="R298" i="35"/>
  <c r="P298" i="35"/>
  <c r="P450" i="35"/>
  <c r="R450" i="35"/>
  <c r="R419" i="35"/>
  <c r="P419" i="35"/>
  <c r="S419" i="35"/>
  <c r="S509" i="35"/>
  <c r="R509" i="35"/>
  <c r="O509" i="35"/>
  <c r="N509" i="35"/>
  <c r="L509" i="35" s="1"/>
  <c r="P509" i="35"/>
  <c r="S528" i="35"/>
  <c r="P528" i="35"/>
  <c r="R528" i="35"/>
  <c r="O576" i="35"/>
  <c r="P347" i="35"/>
  <c r="R347" i="35"/>
  <c r="S347" i="35"/>
  <c r="S536" i="35"/>
  <c r="P536" i="35"/>
  <c r="R536" i="35"/>
  <c r="S281" i="35"/>
  <c r="P281" i="35"/>
  <c r="R281" i="35"/>
  <c r="R265" i="35"/>
  <c r="P265" i="35"/>
  <c r="S265" i="35"/>
  <c r="O265" i="35"/>
  <c r="N265" i="35"/>
  <c r="L265" i="35" s="1"/>
  <c r="O319" i="35"/>
  <c r="O415" i="35"/>
  <c r="Q415" i="35"/>
  <c r="T415" i="35"/>
  <c r="U415" i="35"/>
  <c r="R327" i="35"/>
  <c r="R224" i="35"/>
  <c r="S224" i="35"/>
  <c r="P224" i="35"/>
  <c r="O411" i="35"/>
  <c r="N411" i="35"/>
  <c r="L411" i="35" s="1"/>
  <c r="O384" i="35"/>
  <c r="O504" i="35"/>
  <c r="Q504" i="35"/>
  <c r="T504" i="35"/>
  <c r="U504" i="35"/>
  <c r="O619" i="35"/>
  <c r="Q619" i="35"/>
  <c r="T619" i="35"/>
  <c r="U619" i="35"/>
  <c r="O558" i="35"/>
  <c r="N558" i="35"/>
  <c r="L558" i="35" s="1"/>
  <c r="S335" i="35"/>
  <c r="O335" i="35"/>
  <c r="N335" i="35"/>
  <c r="L335" i="35" s="1"/>
  <c r="P335" i="35"/>
  <c r="R335" i="35"/>
  <c r="S323" i="35"/>
  <c r="R248" i="35"/>
  <c r="S248" i="35"/>
  <c r="P248" i="35"/>
  <c r="P378" i="35"/>
  <c r="R378" i="35"/>
  <c r="Q223" i="35"/>
  <c r="T223" i="35"/>
  <c r="U223" i="35"/>
  <c r="P327" i="35"/>
  <c r="O598" i="35"/>
  <c r="N598" i="35"/>
  <c r="L598" i="35" s="1"/>
  <c r="O456" i="35"/>
  <c r="N456" i="35"/>
  <c r="L456" i="35" s="1"/>
  <c r="S375" i="35"/>
  <c r="P375" i="35"/>
  <c r="Q375" i="35"/>
  <c r="T375" i="35"/>
  <c r="U375" i="35"/>
  <c r="R375" i="35"/>
  <c r="P449" i="35"/>
  <c r="R449" i="35"/>
  <c r="S449" i="35"/>
  <c r="S386" i="35"/>
  <c r="P386" i="35"/>
  <c r="R386" i="35"/>
  <c r="O534" i="35"/>
  <c r="N534" i="35"/>
  <c r="L534" i="35" s="1"/>
  <c r="O377" i="35"/>
  <c r="N377" i="35"/>
  <c r="L377" i="35" s="1"/>
  <c r="S377" i="35"/>
  <c r="P377" i="35"/>
  <c r="Q377" i="35"/>
  <c r="T377" i="35"/>
  <c r="U377" i="35"/>
  <c r="R377" i="35"/>
  <c r="S329" i="35"/>
  <c r="R329" i="35"/>
  <c r="P329" i="35"/>
  <c r="Q329" i="35"/>
  <c r="T329" i="35"/>
  <c r="U329" i="35"/>
  <c r="P608" i="35"/>
  <c r="S608" i="35"/>
  <c r="R608" i="35"/>
  <c r="O225" i="35"/>
  <c r="N225" i="35"/>
  <c r="L225" i="35" s="1"/>
  <c r="P505" i="35"/>
  <c r="S505" i="35"/>
  <c r="R505" i="35"/>
  <c r="P259" i="35"/>
  <c r="R259" i="35"/>
  <c r="S378" i="35"/>
  <c r="O379" i="35"/>
  <c r="T330" i="35"/>
  <c r="U330" i="35"/>
  <c r="O592" i="35"/>
  <c r="P489" i="35"/>
  <c r="R289" i="35"/>
  <c r="R286" i="35"/>
  <c r="P286" i="35"/>
  <c r="O463" i="35"/>
  <c r="N463" i="35"/>
  <c r="L463" i="35" s="1"/>
  <c r="S463" i="35"/>
  <c r="R463" i="35"/>
  <c r="P463" i="35"/>
  <c r="Q463" i="35"/>
  <c r="T463" i="35"/>
  <c r="U463" i="35"/>
  <c r="S408" i="35"/>
  <c r="P408" i="35"/>
  <c r="R408" i="35"/>
  <c r="R361" i="35"/>
  <c r="P599" i="35"/>
  <c r="S599" i="35"/>
  <c r="S203" i="35"/>
  <c r="P203" i="35"/>
  <c r="R203" i="35"/>
  <c r="S306" i="35"/>
  <c r="P306" i="35"/>
  <c r="R306" i="35"/>
  <c r="P504" i="35"/>
  <c r="R504" i="35"/>
  <c r="R481" i="35"/>
  <c r="P481" i="35"/>
  <c r="S481" i="35"/>
  <c r="R287" i="35"/>
  <c r="S287" i="35"/>
  <c r="P287" i="35"/>
  <c r="O209" i="35"/>
  <c r="N209" i="35"/>
  <c r="L209" i="35" s="1"/>
  <c r="P209" i="35"/>
  <c r="R209" i="35"/>
  <c r="S209" i="35"/>
  <c r="S195" i="35"/>
  <c r="R195" i="35"/>
  <c r="O419" i="35"/>
  <c r="N419" i="35"/>
  <c r="L419" i="35" s="1"/>
  <c r="O301" i="35"/>
  <c r="N301" i="35"/>
  <c r="L301" i="35" s="1"/>
  <c r="P487" i="35"/>
  <c r="Q487" i="35"/>
  <c r="T487" i="35"/>
  <c r="U487" i="35"/>
  <c r="R487" i="35"/>
  <c r="P243" i="35"/>
  <c r="R243" i="35"/>
  <c r="S243" i="35"/>
  <c r="S194" i="35"/>
  <c r="P194" i="35"/>
  <c r="Q194" i="35"/>
  <c r="R194" i="35"/>
  <c r="O506" i="35"/>
  <c r="N506" i="35"/>
  <c r="L506" i="35" s="1"/>
  <c r="O568" i="35"/>
  <c r="R568" i="35"/>
  <c r="P568" i="35"/>
  <c r="S568" i="35"/>
  <c r="O389" i="35"/>
  <c r="N389" i="35"/>
  <c r="L389" i="35" s="1"/>
  <c r="O599" i="35"/>
  <c r="O338" i="35"/>
  <c r="N338" i="35"/>
  <c r="L338" i="35" s="1"/>
  <c r="O220" i="35"/>
  <c r="N220" i="35"/>
  <c r="L220" i="35" s="1"/>
  <c r="O337" i="35"/>
  <c r="N337" i="35"/>
  <c r="L337" i="35" s="1"/>
  <c r="P550" i="35"/>
  <c r="O392" i="35"/>
  <c r="Q392" i="35"/>
  <c r="T392" i="35"/>
  <c r="U392" i="35"/>
  <c r="S343" i="35"/>
  <c r="P343" i="35"/>
  <c r="R343" i="35"/>
  <c r="P385" i="35"/>
  <c r="Q385" i="35"/>
  <c r="T385" i="35"/>
  <c r="U385" i="35"/>
  <c r="R385" i="35"/>
  <c r="O356" i="35"/>
  <c r="N356" i="35"/>
  <c r="L356" i="35" s="1"/>
  <c r="O480" i="35"/>
  <c r="N480" i="35"/>
  <c r="L480" i="35" s="1"/>
  <c r="S264" i="35"/>
  <c r="P264" i="35"/>
  <c r="R264" i="35"/>
  <c r="S273" i="35"/>
  <c r="P273" i="35"/>
  <c r="Q273" i="35"/>
  <c r="T273" i="35"/>
  <c r="U273" i="35"/>
  <c r="R273" i="35"/>
  <c r="S250" i="35"/>
  <c r="P250" i="35"/>
  <c r="R250" i="35"/>
  <c r="R226" i="35"/>
  <c r="S423" i="35"/>
  <c r="R423" i="35"/>
  <c r="P423" i="35"/>
  <c r="O589" i="35"/>
  <c r="N589" i="35"/>
  <c r="L589" i="35" s="1"/>
  <c r="O471" i="35"/>
  <c r="S471" i="35"/>
  <c r="P471" i="35"/>
  <c r="R471" i="35"/>
  <c r="P274" i="35"/>
  <c r="R274" i="35"/>
  <c r="N495" i="35"/>
  <c r="L495" i="35" s="1"/>
  <c r="O291" i="35"/>
  <c r="O354" i="35"/>
  <c r="N354" i="35"/>
  <c r="L354" i="35" s="1"/>
  <c r="R431" i="35"/>
  <c r="O553" i="35"/>
  <c r="O578" i="35"/>
  <c r="O402" i="35"/>
  <c r="O622" i="35"/>
  <c r="O539" i="35"/>
  <c r="O331" i="35"/>
  <c r="N331" i="35"/>
  <c r="L331" i="35" s="1"/>
  <c r="O451" i="35"/>
  <c r="O467" i="35"/>
  <c r="P195" i="35"/>
  <c r="P294" i="35"/>
  <c r="Q294" i="35"/>
  <c r="T294" i="35"/>
  <c r="U294" i="35"/>
  <c r="S294" i="35"/>
  <c r="S271" i="35"/>
  <c r="P271" i="35"/>
  <c r="Q271" i="35"/>
  <c r="T271" i="35"/>
  <c r="U271" i="35"/>
  <c r="R271" i="35"/>
  <c r="O271" i="35"/>
  <c r="N271" i="35"/>
  <c r="L271" i="35" s="1"/>
  <c r="S469" i="35"/>
  <c r="P469" i="35"/>
  <c r="R469" i="35"/>
  <c r="S416" i="35"/>
  <c r="P416" i="35"/>
  <c r="R416" i="35"/>
  <c r="S401" i="35"/>
  <c r="R401" i="35"/>
  <c r="P401" i="35"/>
  <c r="Q401" i="35"/>
  <c r="T401" i="35"/>
  <c r="U401" i="35"/>
  <c r="S251" i="35"/>
  <c r="P251" i="35"/>
  <c r="R251" i="35"/>
  <c r="R130" i="35"/>
  <c r="R314" i="35"/>
  <c r="P314" i="35"/>
  <c r="S314" i="35"/>
  <c r="R512" i="35"/>
  <c r="S512" i="35"/>
  <c r="P512" i="35"/>
  <c r="Q512" i="35"/>
  <c r="T512" i="35"/>
  <c r="U512" i="35"/>
  <c r="P513" i="35"/>
  <c r="R513" i="35"/>
  <c r="S513" i="35"/>
  <c r="O279" i="35"/>
  <c r="N279" i="35"/>
  <c r="L279" i="35" s="1"/>
  <c r="R249" i="35"/>
  <c r="O194" i="35"/>
  <c r="N194" i="35"/>
  <c r="L194" i="35" s="1"/>
  <c r="P576" i="35"/>
  <c r="O226" i="35"/>
  <c r="N226" i="35"/>
  <c r="L226" i="35" s="1"/>
  <c r="P592" i="35"/>
  <c r="Q592" i="35"/>
  <c r="T592" i="35"/>
  <c r="U592" i="35"/>
  <c r="S274" i="35"/>
  <c r="R206" i="35"/>
  <c r="S279" i="35"/>
  <c r="P279" i="35"/>
  <c r="Q279" i="35"/>
  <c r="R279" i="35"/>
  <c r="O477" i="35"/>
  <c r="R477" i="35"/>
  <c r="S486" i="35"/>
  <c r="P486" i="35"/>
  <c r="R486" i="35"/>
  <c r="O425" i="35"/>
  <c r="S425" i="35"/>
  <c r="P425" i="35"/>
  <c r="R425" i="35"/>
  <c r="S322" i="35"/>
  <c r="R322" i="35"/>
  <c r="R561" i="35"/>
  <c r="S561" i="35"/>
  <c r="P561" i="35"/>
  <c r="O445" i="35"/>
  <c r="Q576" i="35"/>
  <c r="T576" i="35"/>
  <c r="U576" i="35"/>
  <c r="N576" i="35"/>
  <c r="L576" i="35" s="1"/>
  <c r="N599" i="35"/>
  <c r="L599" i="35" s="1"/>
  <c r="Q384" i="35"/>
  <c r="T384" i="35"/>
  <c r="U384" i="35"/>
  <c r="N384" i="35"/>
  <c r="L384" i="35" s="1"/>
  <c r="N231" i="35"/>
  <c r="L231" i="35" s="1"/>
  <c r="Q231" i="35"/>
  <c r="T231" i="35"/>
  <c r="U231" i="35"/>
  <c r="O621" i="35"/>
  <c r="N383" i="35"/>
  <c r="L383" i="35" s="1"/>
  <c r="Q383" i="35"/>
  <c r="T383" i="35"/>
  <c r="U383" i="35"/>
  <c r="P406" i="35"/>
  <c r="R406" i="35"/>
  <c r="S406" i="35"/>
  <c r="P569" i="35"/>
  <c r="O569" i="35"/>
  <c r="N569" i="35"/>
  <c r="L569" i="35" s="1"/>
  <c r="S569" i="35"/>
  <c r="R569" i="35"/>
  <c r="O237" i="35"/>
  <c r="N237" i="35"/>
  <c r="L237" i="35" s="1"/>
  <c r="R414" i="35"/>
  <c r="S414" i="35"/>
  <c r="P414" i="35"/>
  <c r="N329" i="35"/>
  <c r="L329" i="35" s="1"/>
  <c r="R278" i="35"/>
  <c r="P278" i="35"/>
  <c r="S278" i="35"/>
  <c r="O435" i="35"/>
  <c r="O418" i="35"/>
  <c r="Q418" i="35"/>
  <c r="T418" i="35"/>
  <c r="U418" i="35"/>
  <c r="O638" i="35"/>
  <c r="N638" i="35"/>
  <c r="L638" i="35" s="1"/>
  <c r="O516" i="35"/>
  <c r="S302" i="35"/>
  <c r="P302" i="35"/>
  <c r="R302" i="35"/>
  <c r="O602" i="35"/>
  <c r="O203" i="35"/>
  <c r="O275" i="35"/>
  <c r="P310" i="35"/>
  <c r="R310" i="35"/>
  <c r="S310" i="35"/>
  <c r="O611" i="35"/>
  <c r="O386" i="35"/>
  <c r="O570" i="35"/>
  <c r="O313" i="35"/>
  <c r="N313" i="35"/>
  <c r="L313" i="35" s="1"/>
  <c r="N292" i="35"/>
  <c r="L292" i="35" s="1"/>
  <c r="N199" i="35"/>
  <c r="L199" i="35" s="1"/>
  <c r="O201" i="35"/>
  <c r="N201" i="35"/>
  <c r="L201" i="35" s="1"/>
  <c r="O607" i="35"/>
  <c r="N607" i="35"/>
  <c r="L607" i="35" s="1"/>
  <c r="O403" i="35"/>
  <c r="O332" i="35"/>
  <c r="S184" i="35"/>
  <c r="P184" i="35"/>
  <c r="R184" i="35"/>
  <c r="O315" i="35"/>
  <c r="N315" i="35"/>
  <c r="L315" i="35" s="1"/>
  <c r="O632" i="35"/>
  <c r="N632" i="35"/>
  <c r="L632" i="35" s="1"/>
  <c r="N399" i="35"/>
  <c r="L399" i="35"/>
  <c r="Q399" i="35"/>
  <c r="T399" i="35"/>
  <c r="U399" i="35"/>
  <c r="O274" i="35"/>
  <c r="O206" i="35"/>
  <c r="N206" i="35"/>
  <c r="L206" i="35" s="1"/>
  <c r="Q469" i="35"/>
  <c r="T469" i="35"/>
  <c r="U469" i="35"/>
  <c r="N469" i="35"/>
  <c r="L469" i="35" s="1"/>
  <c r="O432" i="35"/>
  <c r="O214" i="35"/>
  <c r="N214" i="35"/>
  <c r="L214" i="35" s="1"/>
  <c r="O442" i="35"/>
  <c r="O306" i="35"/>
  <c r="O452" i="35"/>
  <c r="N452" i="35"/>
  <c r="L452" i="35" s="1"/>
  <c r="T215" i="35"/>
  <c r="U215" i="35"/>
  <c r="O266" i="35"/>
  <c r="O259" i="35"/>
  <c r="Q293" i="35"/>
  <c r="T293" i="35"/>
  <c r="U293" i="35"/>
  <c r="Q351" i="35"/>
  <c r="T351" i="35"/>
  <c r="U351" i="35"/>
  <c r="N351" i="35"/>
  <c r="L351" i="35" s="1"/>
  <c r="N303" i="35"/>
  <c r="L303" i="35" s="1"/>
  <c r="Q303" i="35"/>
  <c r="T303" i="35"/>
  <c r="U303" i="35"/>
  <c r="O555" i="35"/>
  <c r="N555" i="35"/>
  <c r="L555" i="35" s="1"/>
  <c r="O543" i="35"/>
  <c r="N543" i="35"/>
  <c r="L543" i="35" s="1"/>
  <c r="Q527" i="35"/>
  <c r="N527" i="35"/>
  <c r="L527" i="35" s="1"/>
  <c r="O195" i="35"/>
  <c r="O396" i="35"/>
  <c r="O628" i="35"/>
  <c r="O282" i="35"/>
  <c r="Q220" i="35"/>
  <c r="T220" i="35"/>
  <c r="U220" i="35"/>
  <c r="N541" i="35"/>
  <c r="L541" i="35" s="1"/>
  <c r="Q541" i="35"/>
  <c r="T541" i="35"/>
  <c r="U541" i="35"/>
  <c r="O234" i="35"/>
  <c r="N234" i="35"/>
  <c r="L234" i="35" s="1"/>
  <c r="O501" i="35"/>
  <c r="N501" i="35"/>
  <c r="L501" i="35" s="1"/>
  <c r="S501" i="35"/>
  <c r="P501" i="35"/>
  <c r="R501" i="35"/>
  <c r="Q535" i="35"/>
  <c r="N535" i="35"/>
  <c r="L535" i="35" s="1"/>
  <c r="N294" i="35"/>
  <c r="L294" i="35" s="1"/>
  <c r="S350" i="35"/>
  <c r="P350" i="35"/>
  <c r="R350" i="35"/>
  <c r="O298" i="35"/>
  <c r="O561" i="35"/>
  <c r="N561" i="35"/>
  <c r="L561" i="35" s="1"/>
  <c r="O288" i="35"/>
  <c r="P398" i="35"/>
  <c r="S398" i="35"/>
  <c r="R398" i="35"/>
  <c r="O617" i="35"/>
  <c r="N372" i="35"/>
  <c r="L372" i="35" s="1"/>
  <c r="Q372" i="35"/>
  <c r="T372" i="35"/>
  <c r="U372" i="35"/>
  <c r="O609" i="35"/>
  <c r="N609" i="35"/>
  <c r="L609" i="35" s="1"/>
  <c r="O546" i="35"/>
  <c r="N546" i="35"/>
  <c r="L546" i="35" s="1"/>
  <c r="O625" i="35"/>
  <c r="N625" i="35"/>
  <c r="L625" i="35" s="1"/>
  <c r="O314" i="35"/>
  <c r="S422" i="35"/>
  <c r="P422" i="35"/>
  <c r="R422" i="35"/>
  <c r="Q389" i="35"/>
  <c r="T389" i="35"/>
  <c r="U389" i="35"/>
  <c r="S593" i="35"/>
  <c r="P593" i="35"/>
  <c r="Q593" i="35"/>
  <c r="O593" i="35"/>
  <c r="N593" i="35"/>
  <c r="L593" i="35" s="1"/>
  <c r="R593" i="35"/>
  <c r="O608" i="35"/>
  <c r="N608" i="35"/>
  <c r="L608" i="35" s="1"/>
  <c r="O346" i="35"/>
  <c r="O219" i="35"/>
  <c r="O515" i="35"/>
  <c r="N515" i="35"/>
  <c r="L515" i="35" s="1"/>
  <c r="S588" i="35"/>
  <c r="P588" i="35"/>
  <c r="R588" i="35"/>
  <c r="Q225" i="35"/>
  <c r="T225" i="35"/>
  <c r="U225" i="35"/>
  <c r="O525" i="35"/>
  <c r="R438" i="35"/>
  <c r="S438" i="35"/>
  <c r="P438" i="35"/>
  <c r="O460" i="35"/>
  <c r="N460" i="35"/>
  <c r="L460" i="35" s="1"/>
  <c r="Q496" i="35"/>
  <c r="T496" i="35"/>
  <c r="U496" i="35"/>
  <c r="S334" i="35"/>
  <c r="R334" i="35"/>
  <c r="P334" i="35"/>
  <c r="S342" i="35"/>
  <c r="R342" i="35"/>
  <c r="P342" i="35"/>
  <c r="Q428" i="35"/>
  <c r="T428" i="35"/>
  <c r="U428" i="35"/>
  <c r="Q359" i="35"/>
  <c r="T359" i="35"/>
  <c r="U359" i="35"/>
  <c r="Q407" i="35"/>
  <c r="T407" i="35"/>
  <c r="U407" i="35"/>
  <c r="O262" i="35"/>
  <c r="O191" i="35"/>
  <c r="Q601" i="35"/>
  <c r="T601" i="35"/>
  <c r="U601" i="35"/>
  <c r="N601" i="35"/>
  <c r="L601" i="35" s="1"/>
  <c r="O624" i="35"/>
  <c r="O286" i="35"/>
  <c r="S585" i="35"/>
  <c r="P585" i="35"/>
  <c r="R585" i="35"/>
  <c r="Q260" i="35"/>
  <c r="T260" i="35"/>
  <c r="U260" i="35"/>
  <c r="N260" i="35"/>
  <c r="L260" i="35" s="1"/>
  <c r="O251" i="35"/>
  <c r="Q544" i="35"/>
  <c r="T544" i="35"/>
  <c r="U544" i="35"/>
  <c r="N544" i="35"/>
  <c r="L544" i="35" s="1"/>
  <c r="O600" i="35"/>
  <c r="N600" i="35"/>
  <c r="L600" i="35" s="1"/>
  <c r="O217" i="35"/>
  <c r="Q217" i="35"/>
  <c r="T217" i="35"/>
  <c r="U217" i="35"/>
  <c r="Q464" i="35"/>
  <c r="T464" i="35"/>
  <c r="U464" i="35"/>
  <c r="S326" i="35"/>
  <c r="P326" i="35"/>
  <c r="R326" i="35"/>
  <c r="O368" i="35"/>
  <c r="R548" i="35"/>
  <c r="P548" i="35"/>
  <c r="S548" i="35"/>
  <c r="Q591" i="35"/>
  <c r="T591" i="35"/>
  <c r="U591" i="35"/>
  <c r="R556" i="35"/>
  <c r="S556" i="35"/>
  <c r="P556" i="35"/>
  <c r="P564" i="35"/>
  <c r="S564" i="35"/>
  <c r="R564" i="35"/>
  <c r="O198" i="35"/>
  <c r="N198" i="35"/>
  <c r="L198" i="35" s="1"/>
  <c r="P572" i="35"/>
  <c r="S572" i="35"/>
  <c r="R572" i="35"/>
  <c r="O264" i="35"/>
  <c r="N264" i="35"/>
  <c r="L264" i="35" s="1"/>
  <c r="O208" i="35"/>
  <c r="N208" i="35"/>
  <c r="L208" i="35" s="1"/>
  <c r="T573" i="35"/>
  <c r="U573" i="35"/>
  <c r="P580" i="35"/>
  <c r="R580" i="35"/>
  <c r="S580" i="35"/>
  <c r="O505" i="35"/>
  <c r="N505" i="35"/>
  <c r="L505" i="35" s="1"/>
  <c r="O554" i="35"/>
  <c r="N554" i="35"/>
  <c r="L554" i="35" s="1"/>
  <c r="P430" i="35"/>
  <c r="R430" i="35"/>
  <c r="S430" i="35"/>
  <c r="O263" i="35"/>
  <c r="T443" i="35"/>
  <c r="U443" i="35"/>
  <c r="O345" i="35"/>
  <c r="Q345" i="35"/>
  <c r="T345" i="35"/>
  <c r="U345" i="35"/>
  <c r="P612" i="35"/>
  <c r="S612" i="35"/>
  <c r="R612" i="35"/>
  <c r="N401" i="35"/>
  <c r="L401" i="35" s="1"/>
  <c r="O202" i="35"/>
  <c r="O503" i="35"/>
  <c r="O490" i="35"/>
  <c r="O436" i="35"/>
  <c r="O426" i="35"/>
  <c r="N232" i="35"/>
  <c r="L232" i="35" s="1"/>
  <c r="Q232" i="35"/>
  <c r="T232" i="35"/>
  <c r="U232" i="35"/>
  <c r="Q589" i="35"/>
  <c r="T589" i="35"/>
  <c r="U589" i="35"/>
  <c r="Q253" i="35"/>
  <c r="T253" i="35"/>
  <c r="U253" i="35"/>
  <c r="O323" i="35"/>
  <c r="O491" i="35"/>
  <c r="O459" i="35"/>
  <c r="N459" i="35"/>
  <c r="L459" i="35" s="1"/>
  <c r="S454" i="35"/>
  <c r="P454" i="35"/>
  <c r="R454" i="35"/>
  <c r="R636" i="35"/>
  <c r="S636" i="35"/>
  <c r="P636" i="35"/>
  <c r="O579" i="35"/>
  <c r="P482" i="35"/>
  <c r="R482" i="35"/>
  <c r="S482" i="35"/>
  <c r="P374" i="35"/>
  <c r="R374" i="35"/>
  <c r="S374" i="35"/>
  <c r="O458" i="35"/>
  <c r="O247" i="35"/>
  <c r="N247" i="35"/>
  <c r="L247" i="35" s="1"/>
  <c r="O510" i="35"/>
  <c r="O212" i="35"/>
  <c r="O595" i="35"/>
  <c r="N595" i="35"/>
  <c r="L595" i="35" s="1"/>
  <c r="S462" i="35"/>
  <c r="P462" i="35"/>
  <c r="R462" i="35"/>
  <c r="O533" i="35"/>
  <c r="O276" i="35"/>
  <c r="O370" i="35"/>
  <c r="P390" i="35"/>
  <c r="S390" i="35"/>
  <c r="R390" i="35"/>
  <c r="O416" i="35"/>
  <c r="O427" i="35"/>
  <c r="O472" i="35"/>
  <c r="O538" i="35"/>
  <c r="O493" i="35"/>
  <c r="O404" i="35"/>
  <c r="N404" i="35"/>
  <c r="L404" i="35" s="1"/>
  <c r="O532" i="35"/>
  <c r="O524" i="35"/>
  <c r="S476" i="35"/>
  <c r="P476" i="35"/>
  <c r="R476" i="35"/>
  <c r="O283" i="35"/>
  <c r="S446" i="35"/>
  <c r="R446" i="35"/>
  <c r="P446" i="35"/>
  <c r="R474" i="35"/>
  <c r="S474" i="35"/>
  <c r="P474" i="35"/>
  <c r="O371" i="35"/>
  <c r="O575" i="35"/>
  <c r="N575" i="35"/>
  <c r="L575" i="35" s="1"/>
  <c r="N413" i="35"/>
  <c r="L413" i="35" s="1"/>
  <c r="S261" i="35"/>
  <c r="P261" i="35"/>
  <c r="R261" i="35"/>
  <c r="S488" i="35"/>
  <c r="R488" i="35"/>
  <c r="P488" i="35"/>
  <c r="O347" i="35"/>
  <c r="O394" i="35"/>
  <c r="S188" i="35"/>
  <c r="P188" i="35"/>
  <c r="R188" i="35"/>
  <c r="O380" i="35"/>
  <c r="O365" i="35"/>
  <c r="O322" i="35"/>
  <c r="O606" i="35"/>
  <c r="O364" i="35"/>
  <c r="O388" i="35"/>
  <c r="N388" i="35"/>
  <c r="L388" i="35" s="1"/>
  <c r="O586" i="35"/>
  <c r="N586" i="35"/>
  <c r="L586" i="35" s="1"/>
  <c r="O618" i="35"/>
  <c r="N618" i="35"/>
  <c r="L618" i="35"/>
  <c r="O186" i="35"/>
  <c r="N186" i="35"/>
  <c r="L186" i="35" s="1"/>
  <c r="P484" i="35"/>
  <c r="R484" i="35"/>
  <c r="S484" i="35"/>
  <c r="O205" i="35"/>
  <c r="N205" i="35"/>
  <c r="L205" i="35" s="1"/>
  <c r="O210" i="35"/>
  <c r="O267" i="35"/>
  <c r="O378" i="35"/>
  <c r="O299" i="35"/>
  <c r="O211" i="35"/>
  <c r="O620" i="35"/>
  <c r="N620" i="35"/>
  <c r="L620" i="35" s="1"/>
  <c r="S620" i="35"/>
  <c r="P620" i="35"/>
  <c r="R620" i="35"/>
  <c r="S382" i="35"/>
  <c r="P382" i="35"/>
  <c r="R382" i="35"/>
  <c r="S468" i="35"/>
  <c r="P468" i="35"/>
  <c r="R468" i="35"/>
  <c r="O362" i="35"/>
  <c r="Q290" i="35"/>
  <c r="N290" i="35"/>
  <c r="L290" i="35" s="1"/>
  <c r="O224" i="35"/>
  <c r="O486" i="35"/>
  <c r="O243" i="35"/>
  <c r="O340" i="35"/>
  <c r="O514" i="35"/>
  <c r="O531" i="35"/>
  <c r="O523" i="35"/>
  <c r="O500" i="35"/>
  <c r="N500" i="35"/>
  <c r="L500" i="35" s="1"/>
  <c r="S500" i="35"/>
  <c r="R500" i="35"/>
  <c r="P500" i="35"/>
  <c r="O604" i="35"/>
  <c r="O304" i="35"/>
  <c r="N304" i="35"/>
  <c r="L304" i="35" s="1"/>
  <c r="O565" i="35"/>
  <c r="S366" i="35"/>
  <c r="P366" i="35"/>
  <c r="R366" i="35"/>
  <c r="O594" i="35"/>
  <c r="Q289" i="35"/>
  <c r="T289" i="35"/>
  <c r="U289" i="35"/>
  <c r="S497" i="35"/>
  <c r="P497" i="35"/>
  <c r="R497" i="35"/>
  <c r="S508" i="35"/>
  <c r="P508" i="35"/>
  <c r="R508" i="35"/>
  <c r="O358" i="35"/>
  <c r="N358" i="35"/>
  <c r="L358" i="35" s="1"/>
  <c r="R358" i="35"/>
  <c r="S358" i="35"/>
  <c r="P358" i="35"/>
  <c r="O187" i="35"/>
  <c r="O629" i="35"/>
  <c r="O507" i="35"/>
  <c r="N507" i="35"/>
  <c r="L507" i="35" s="1"/>
  <c r="S498" i="35"/>
  <c r="P498" i="35"/>
  <c r="R498" i="35"/>
  <c r="S254" i="35"/>
  <c r="P254" i="35"/>
  <c r="R254" i="35"/>
  <c r="Q381" i="35"/>
  <c r="T381" i="35"/>
  <c r="U381" i="35"/>
  <c r="Q213" i="35"/>
  <c r="T213" i="35"/>
  <c r="U213" i="35"/>
  <c r="S270" i="35"/>
  <c r="O270" i="35"/>
  <c r="N270" i="35"/>
  <c r="L270" i="35" s="1"/>
  <c r="P270" i="35"/>
  <c r="R270" i="35"/>
  <c r="O250" i="35"/>
  <c r="O355" i="35"/>
  <c r="S521" i="35"/>
  <c r="P521" i="35"/>
  <c r="R521" i="35"/>
  <c r="O434" i="35"/>
  <c r="O348" i="35"/>
  <c r="O248" i="35"/>
  <c r="O545" i="35"/>
  <c r="O300" i="35"/>
  <c r="O450" i="35"/>
  <c r="O197" i="35"/>
  <c r="O308" i="35"/>
  <c r="N308" i="35"/>
  <c r="L308" i="35" s="1"/>
  <c r="O190" i="35"/>
  <c r="R540" i="35"/>
  <c r="P540" i="35"/>
  <c r="S540" i="35"/>
  <c r="Q270" i="35"/>
  <c r="Q265" i="35"/>
  <c r="T265" i="35"/>
  <c r="U265" i="35"/>
  <c r="Q222" i="35"/>
  <c r="T222" i="35"/>
  <c r="U222" i="35"/>
  <c r="N245" i="35"/>
  <c r="L245" i="35" s="1"/>
  <c r="Q245" i="35"/>
  <c r="T245" i="35"/>
  <c r="U245" i="35"/>
  <c r="N630" i="35"/>
  <c r="L630" i="35" s="1"/>
  <c r="Q630" i="35"/>
  <c r="T630" i="35"/>
  <c r="U630" i="35"/>
  <c r="N449" i="35"/>
  <c r="L449" i="35" s="1"/>
  <c r="Q449" i="35"/>
  <c r="Q633" i="35"/>
  <c r="Q336" i="35"/>
  <c r="T336" i="35"/>
  <c r="U336" i="35"/>
  <c r="Q192" i="35"/>
  <c r="T192" i="35"/>
  <c r="U192" i="35"/>
  <c r="Q311" i="35"/>
  <c r="T311" i="35"/>
  <c r="U311" i="35"/>
  <c r="N277" i="35"/>
  <c r="L277" i="35" s="1"/>
  <c r="Q277" i="35"/>
  <c r="T277" i="35"/>
  <c r="U277" i="35"/>
  <c r="N478" i="35"/>
  <c r="L478" i="35" s="1"/>
  <c r="Q478" i="35"/>
  <c r="T478" i="35"/>
  <c r="U478" i="35"/>
  <c r="Q397" i="35"/>
  <c r="T397" i="35"/>
  <c r="U397" i="35"/>
  <c r="N397" i="35"/>
  <c r="L397" i="35" s="1"/>
  <c r="N424" i="35"/>
  <c r="L424" i="35" s="1"/>
  <c r="Q424" i="35"/>
  <c r="T424" i="35"/>
  <c r="U424" i="35"/>
  <c r="N529" i="35"/>
  <c r="L529" i="35" s="1"/>
  <c r="Q529" i="35"/>
  <c r="T529" i="35"/>
  <c r="U529" i="35"/>
  <c r="N272" i="35"/>
  <c r="L272" i="35" s="1"/>
  <c r="Q272" i="35"/>
  <c r="T272" i="35"/>
  <c r="U272" i="35"/>
  <c r="N385" i="35"/>
  <c r="L385" i="35" s="1"/>
  <c r="Q281" i="35"/>
  <c r="T281" i="35"/>
  <c r="U281" i="35"/>
  <c r="N281" i="35"/>
  <c r="L281" i="35" s="1"/>
  <c r="Q440" i="35"/>
  <c r="T440" i="35"/>
  <c r="U440" i="35"/>
  <c r="Q242" i="35"/>
  <c r="Q581" i="35"/>
  <c r="T581" i="35"/>
  <c r="U581" i="35"/>
  <c r="Q461" i="35"/>
  <c r="T461" i="35"/>
  <c r="U461" i="35"/>
  <c r="N461" i="35"/>
  <c r="L461" i="35" s="1"/>
  <c r="N391" i="35"/>
  <c r="L391" i="35" s="1"/>
  <c r="Q391" i="35"/>
  <c r="T391" i="35"/>
  <c r="U391" i="35"/>
  <c r="Q367" i="35"/>
  <c r="T367" i="35"/>
  <c r="U367" i="35"/>
  <c r="N367" i="35"/>
  <c r="L367" i="35" s="1"/>
  <c r="N566" i="35"/>
  <c r="L566" i="35" s="1"/>
  <c r="Q566" i="35"/>
  <c r="T566" i="35"/>
  <c r="U566" i="35"/>
  <c r="N520" i="35"/>
  <c r="L520" i="35" s="1"/>
  <c r="Q520" i="35"/>
  <c r="T520" i="35"/>
  <c r="U520" i="35"/>
  <c r="N526" i="35"/>
  <c r="L526" i="35" s="1"/>
  <c r="N479" i="35"/>
  <c r="L479" i="35" s="1"/>
  <c r="Q505" i="35"/>
  <c r="T505" i="35"/>
  <c r="U505" i="35"/>
  <c r="Q216" i="35"/>
  <c r="T216" i="35"/>
  <c r="U216" i="35"/>
  <c r="N373" i="35"/>
  <c r="L373" i="35" s="1"/>
  <c r="N333" i="35"/>
  <c r="L333" i="35" s="1"/>
  <c r="Q333" i="35"/>
  <c r="T333" i="35"/>
  <c r="U333" i="35"/>
  <c r="Q448" i="35"/>
  <c r="T448" i="35"/>
  <c r="U448" i="35"/>
  <c r="N448" i="35"/>
  <c r="L448" i="35" s="1"/>
  <c r="N425" i="35"/>
  <c r="L425" i="35" s="1"/>
  <c r="Q425" i="35"/>
  <c r="T425" i="35"/>
  <c r="U425" i="35"/>
  <c r="Q352" i="35"/>
  <c r="N352" i="35"/>
  <c r="L352" i="35"/>
  <c r="Q285" i="35"/>
  <c r="T285" i="35"/>
  <c r="U285" i="35"/>
  <c r="N285" i="35"/>
  <c r="L285" i="35" s="1"/>
  <c r="N455" i="35"/>
  <c r="L455" i="35" s="1"/>
  <c r="N357" i="35"/>
  <c r="L357" i="35" s="1"/>
  <c r="Q357" i="35"/>
  <c r="T357" i="35"/>
  <c r="U357" i="35"/>
  <c r="N590" i="35"/>
  <c r="L590" i="35" s="1"/>
  <c r="Q590" i="35"/>
  <c r="T590" i="35"/>
  <c r="U590" i="35"/>
  <c r="Q597" i="35"/>
  <c r="T597" i="35"/>
  <c r="U597" i="35"/>
  <c r="N597" i="35"/>
  <c r="L597" i="35" s="1"/>
  <c r="N185" i="35"/>
  <c r="L185" i="35" s="1"/>
  <c r="Q185" i="35"/>
  <c r="T185" i="35"/>
  <c r="U185" i="35"/>
  <c r="Q305" i="35"/>
  <c r="T305" i="35"/>
  <c r="U305" i="35"/>
  <c r="N305" i="35"/>
  <c r="L305" i="35" s="1"/>
  <c r="Q400" i="35"/>
  <c r="T400" i="35"/>
  <c r="U400" i="35"/>
  <c r="N321" i="35"/>
  <c r="L321" i="35" s="1"/>
  <c r="N624" i="35"/>
  <c r="L624" i="35" s="1"/>
  <c r="Q624" i="35"/>
  <c r="T624" i="35"/>
  <c r="U624" i="35"/>
  <c r="Q325" i="35"/>
  <c r="T325" i="35"/>
  <c r="U325" i="35"/>
  <c r="N325" i="35"/>
  <c r="L325" i="35" s="1"/>
  <c r="N592" i="35"/>
  <c r="L592" i="35" s="1"/>
  <c r="N626" i="35"/>
  <c r="L626" i="35" s="1"/>
  <c r="Q626" i="35"/>
  <c r="T626" i="35"/>
  <c r="U626" i="35"/>
  <c r="N284" i="35"/>
  <c r="L284" i="35" s="1"/>
  <c r="Q284" i="35"/>
  <c r="T284" i="35"/>
  <c r="U284" i="35"/>
  <c r="N615" i="35"/>
  <c r="L615" i="35" s="1"/>
  <c r="Q615" i="35"/>
  <c r="T615" i="35"/>
  <c r="U615" i="35"/>
  <c r="N568" i="35"/>
  <c r="L568" i="35" s="1"/>
  <c r="N559" i="35"/>
  <c r="L559" i="35" s="1"/>
  <c r="N499" i="35"/>
  <c r="L499" i="35" s="1"/>
  <c r="Q499" i="35"/>
  <c r="T499" i="35"/>
  <c r="U499" i="35"/>
  <c r="N613" i="35"/>
  <c r="L613" i="35" s="1"/>
  <c r="Q613" i="35"/>
  <c r="T613" i="35"/>
  <c r="U613" i="35"/>
  <c r="Q574" i="35"/>
  <c r="T574" i="35"/>
  <c r="U574" i="35"/>
  <c r="N252" i="35"/>
  <c r="L252" i="35" s="1"/>
  <c r="Q252" i="35"/>
  <c r="T252" i="35"/>
  <c r="U252" i="35"/>
  <c r="Q489" i="35"/>
  <c r="T489" i="35"/>
  <c r="U489" i="35"/>
  <c r="N227" i="35"/>
  <c r="L227" i="35" s="1"/>
  <c r="Q227" i="35"/>
  <c r="T227" i="35"/>
  <c r="U227" i="35"/>
  <c r="N217" i="35"/>
  <c r="L217" i="35" s="1"/>
  <c r="Q635" i="35"/>
  <c r="T635" i="35"/>
  <c r="U635" i="35"/>
  <c r="Q483" i="35"/>
  <c r="T483" i="35"/>
  <c r="U483" i="35"/>
  <c r="N483" i="35"/>
  <c r="L483" i="35" s="1"/>
  <c r="N603" i="35"/>
  <c r="L603" i="35"/>
  <c r="Q603" i="35"/>
  <c r="T603" i="35"/>
  <c r="U603" i="35"/>
  <c r="N339" i="35"/>
  <c r="L339" i="35" s="1"/>
  <c r="N218" i="35"/>
  <c r="L218" i="35" s="1"/>
  <c r="Q218" i="35"/>
  <c r="T218" i="35"/>
  <c r="U218" i="35"/>
  <c r="N582" i="35"/>
  <c r="L582" i="35" s="1"/>
  <c r="N552" i="35"/>
  <c r="L552" i="35" s="1"/>
  <c r="Q552" i="35"/>
  <c r="T552" i="35"/>
  <c r="U552" i="35"/>
  <c r="N402" i="35"/>
  <c r="L402" i="35" s="1"/>
  <c r="N551" i="35"/>
  <c r="L551" i="35" s="1"/>
  <c r="Q551" i="35"/>
  <c r="T551" i="35"/>
  <c r="U551" i="35"/>
  <c r="Q547" i="35"/>
  <c r="T547" i="35"/>
  <c r="U547" i="35"/>
  <c r="N229" i="35"/>
  <c r="L229" i="35" s="1"/>
  <c r="Q229" i="35"/>
  <c r="T229" i="35"/>
  <c r="U229" i="35"/>
  <c r="Q230" i="35"/>
  <c r="T230" i="35"/>
  <c r="U230" i="35"/>
  <c r="N230" i="35"/>
  <c r="L230" i="35" s="1"/>
  <c r="N530" i="35"/>
  <c r="L530" i="35" s="1"/>
  <c r="Q530" i="35"/>
  <c r="T530" i="35"/>
  <c r="U530" i="35"/>
  <c r="N614" i="35"/>
  <c r="L614" i="35" s="1"/>
  <c r="Q614" i="35"/>
  <c r="T614" i="35"/>
  <c r="U614" i="35"/>
  <c r="N470" i="35"/>
  <c r="L470" i="35" s="1"/>
  <c r="Q470" i="35"/>
  <c r="T470" i="35"/>
  <c r="U470" i="35"/>
  <c r="N475" i="35"/>
  <c r="L475" i="35" s="1"/>
  <c r="Q475" i="35"/>
  <c r="T475" i="35"/>
  <c r="U475" i="35"/>
  <c r="N634" i="35"/>
  <c r="L634" i="35" s="1"/>
  <c r="Q634" i="35"/>
  <c r="T634" i="35"/>
  <c r="U634" i="35"/>
  <c r="N195" i="35"/>
  <c r="L195" i="35" s="1"/>
  <c r="Q195" i="35"/>
  <c r="Q631" i="35"/>
  <c r="T631" i="35"/>
  <c r="U631" i="35"/>
  <c r="Q206" i="35"/>
  <c r="T206" i="35"/>
  <c r="U206" i="35"/>
  <c r="N297" i="35"/>
  <c r="L297" i="35" s="1"/>
  <c r="Q297" i="35"/>
  <c r="T297" i="35"/>
  <c r="U297" i="35"/>
  <c r="N518" i="35"/>
  <c r="L518" i="35" s="1"/>
  <c r="Q518" i="35"/>
  <c r="T518" i="35"/>
  <c r="U518" i="35"/>
  <c r="N395" i="35"/>
  <c r="L395" i="35" s="1"/>
  <c r="Q395" i="35"/>
  <c r="T395" i="35"/>
  <c r="U395" i="35"/>
  <c r="N341" i="35"/>
  <c r="L341" i="35" s="1"/>
  <c r="Q341" i="35"/>
  <c r="T341" i="35"/>
  <c r="U341" i="35"/>
  <c r="N512" i="35"/>
  <c r="L512" i="35" s="1"/>
  <c r="Q471" i="35"/>
  <c r="T471" i="35"/>
  <c r="U471" i="35"/>
  <c r="N471" i="35"/>
  <c r="L471" i="35" s="1"/>
  <c r="N244" i="35"/>
  <c r="L244" i="35" s="1"/>
  <c r="Q244" i="35"/>
  <c r="T244" i="35"/>
  <c r="U244" i="35"/>
  <c r="Q494" i="35"/>
  <c r="T494" i="35"/>
  <c r="U494" i="35"/>
  <c r="N268" i="35"/>
  <c r="L268" i="35" s="1"/>
  <c r="Q268" i="35"/>
  <c r="T268" i="35"/>
  <c r="U268" i="35"/>
  <c r="N204" i="35"/>
  <c r="L204" i="35" s="1"/>
  <c r="Q204" i="35"/>
  <c r="T204" i="35"/>
  <c r="U204" i="35"/>
  <c r="Q637" i="35"/>
  <c r="T637" i="35"/>
  <c r="U637" i="35"/>
  <c r="N637" i="35"/>
  <c r="L637" i="35" s="1"/>
  <c r="N557" i="35"/>
  <c r="L557" i="35" s="1"/>
  <c r="Q557" i="35"/>
  <c r="T557" i="35"/>
  <c r="U557" i="35"/>
  <c r="S492" i="35"/>
  <c r="P492" i="35"/>
  <c r="R492" i="35"/>
  <c r="N610" i="35"/>
  <c r="L610" i="35" s="1"/>
  <c r="Q610" i="35"/>
  <c r="T610" i="35"/>
  <c r="U610" i="35"/>
  <c r="N196" i="35"/>
  <c r="L196" i="35" s="1"/>
  <c r="Q196" i="35"/>
  <c r="T196" i="35"/>
  <c r="U196" i="35"/>
  <c r="N611" i="35"/>
  <c r="L611" i="35" s="1"/>
  <c r="Q611" i="35"/>
  <c r="T611" i="35"/>
  <c r="U611" i="35"/>
  <c r="S246" i="35"/>
  <c r="P246" i="35"/>
  <c r="R246" i="35"/>
  <c r="N191" i="35"/>
  <c r="L191" i="35" s="1"/>
  <c r="Q191" i="35"/>
  <c r="T191" i="35"/>
  <c r="U191" i="35"/>
  <c r="N387" i="35"/>
  <c r="L387" i="35" s="1"/>
  <c r="Q387" i="35"/>
  <c r="T387" i="35"/>
  <c r="U387" i="35"/>
  <c r="N437" i="35"/>
  <c r="L437" i="35" s="1"/>
  <c r="Q437" i="35"/>
  <c r="T437" i="35"/>
  <c r="U437" i="35"/>
  <c r="N562" i="35"/>
  <c r="L562" i="35" s="1"/>
  <c r="Q562" i="35"/>
  <c r="T562" i="35"/>
  <c r="U562" i="35"/>
  <c r="N605" i="35"/>
  <c r="L605" i="35" s="1"/>
  <c r="Q605" i="35"/>
  <c r="T605" i="35"/>
  <c r="U605" i="35"/>
  <c r="T71" i="56"/>
  <c r="U71" i="56"/>
  <c r="W71" i="56"/>
  <c r="N189" i="35"/>
  <c r="L189" i="35" s="1"/>
  <c r="Q189" i="35"/>
  <c r="T189" i="35"/>
  <c r="U189" i="35"/>
  <c r="Q547" i="47"/>
  <c r="T547" i="47"/>
  <c r="U547" i="47"/>
  <c r="N547" i="47"/>
  <c r="L547" i="47" s="1"/>
  <c r="Q342" i="47"/>
  <c r="T342" i="47"/>
  <c r="U342" i="47"/>
  <c r="Q359" i="47"/>
  <c r="T359" i="47"/>
  <c r="U359" i="47"/>
  <c r="Q524" i="47"/>
  <c r="T524" i="47"/>
  <c r="U524" i="47"/>
  <c r="Q532" i="47"/>
  <c r="T532" i="47"/>
  <c r="U532" i="47"/>
  <c r="Q560" i="47"/>
  <c r="T560" i="47"/>
  <c r="U560" i="47"/>
  <c r="Q450" i="47"/>
  <c r="T450" i="47"/>
  <c r="U450" i="47"/>
  <c r="Q436" i="47"/>
  <c r="T436" i="47"/>
  <c r="U436" i="47"/>
  <c r="Q281" i="47"/>
  <c r="T281" i="47"/>
  <c r="U281" i="47"/>
  <c r="Q239" i="47"/>
  <c r="T239" i="47"/>
  <c r="U239" i="47"/>
  <c r="Q562" i="47"/>
  <c r="T562" i="47"/>
  <c r="U562" i="47"/>
  <c r="N376" i="47"/>
  <c r="L376" i="47" s="1"/>
  <c r="Q376" i="47"/>
  <c r="T376" i="47"/>
  <c r="U376" i="47"/>
  <c r="Q188" i="47"/>
  <c r="T188" i="47"/>
  <c r="U188" i="47"/>
  <c r="Q551" i="47"/>
  <c r="T551" i="47"/>
  <c r="U551" i="47"/>
  <c r="Q402" i="47"/>
  <c r="T402" i="47"/>
  <c r="U402" i="47"/>
  <c r="Q232" i="47"/>
  <c r="T232" i="47"/>
  <c r="U232" i="47"/>
  <c r="Q419" i="47"/>
  <c r="T419" i="47"/>
  <c r="U419" i="47"/>
  <c r="Q424" i="47"/>
  <c r="T424" i="47"/>
  <c r="U424" i="47"/>
  <c r="O592" i="47"/>
  <c r="N592" i="47"/>
  <c r="L592" i="47" s="1"/>
  <c r="Q624" i="47"/>
  <c r="T624" i="47"/>
  <c r="U624" i="47"/>
  <c r="Q557" i="47"/>
  <c r="T557" i="47"/>
  <c r="U557" i="47"/>
  <c r="Q508" i="47"/>
  <c r="T508" i="47"/>
  <c r="U508" i="47"/>
  <c r="N578" i="47"/>
  <c r="L578" i="47" s="1"/>
  <c r="Q578" i="47"/>
  <c r="T578" i="47"/>
  <c r="U578" i="47"/>
  <c r="Q380" i="47"/>
  <c r="T380" i="47"/>
  <c r="U380" i="47"/>
  <c r="Q619" i="47"/>
  <c r="T619" i="47"/>
  <c r="U619" i="47"/>
  <c r="Q199" i="47"/>
  <c r="T199" i="47"/>
  <c r="U199" i="47"/>
  <c r="N485" i="47"/>
  <c r="L485" i="47" s="1"/>
  <c r="Q485" i="47"/>
  <c r="T485" i="47"/>
  <c r="U485" i="47"/>
  <c r="O265" i="47"/>
  <c r="N265" i="47"/>
  <c r="L265" i="47" s="1"/>
  <c r="Q262" i="47"/>
  <c r="T262" i="47"/>
  <c r="U262" i="47"/>
  <c r="Q205" i="47"/>
  <c r="T205" i="47"/>
  <c r="U205" i="47"/>
  <c r="Q250" i="47"/>
  <c r="T250" i="47"/>
  <c r="U250" i="47"/>
  <c r="Q451" i="47"/>
  <c r="T451" i="47"/>
  <c r="U451" i="47"/>
  <c r="Q208" i="47"/>
  <c r="T208" i="47"/>
  <c r="U208" i="47"/>
  <c r="Q358" i="47"/>
  <c r="T358" i="47"/>
  <c r="U358" i="47"/>
  <c r="Q586" i="47"/>
  <c r="T586" i="47"/>
  <c r="U586" i="47"/>
  <c r="N581" i="47"/>
  <c r="L581" i="47" s="1"/>
  <c r="Q581" i="47"/>
  <c r="T581" i="47"/>
  <c r="U581" i="47"/>
  <c r="N632" i="47"/>
  <c r="L632" i="47" s="1"/>
  <c r="Q632" i="47"/>
  <c r="T632" i="47"/>
  <c r="U632" i="47"/>
  <c r="Q533" i="47"/>
  <c r="T533" i="47"/>
  <c r="U533" i="47"/>
  <c r="O233" i="47"/>
  <c r="N233" i="47"/>
  <c r="L233" i="47" s="1"/>
  <c r="Q454" i="47"/>
  <c r="T454" i="47"/>
  <c r="U454" i="47"/>
  <c r="N443" i="47"/>
  <c r="L443" i="47" s="1"/>
  <c r="Q443" i="47"/>
  <c r="T443" i="47"/>
  <c r="U443" i="47"/>
  <c r="N408" i="47"/>
  <c r="L408" i="47" s="1"/>
  <c r="Q408" i="47"/>
  <c r="T408" i="47"/>
  <c r="U408" i="47"/>
  <c r="Q505" i="47"/>
  <c r="T505" i="47"/>
  <c r="U505" i="47"/>
  <c r="Q489" i="47"/>
  <c r="T489" i="47"/>
  <c r="U489" i="47"/>
  <c r="O419" i="47"/>
  <c r="N419" i="47"/>
  <c r="L419" i="47" s="1"/>
  <c r="O607" i="47"/>
  <c r="N607" i="47"/>
  <c r="L607" i="47"/>
  <c r="Q509" i="47"/>
  <c r="T509" i="47"/>
  <c r="U509" i="47"/>
  <c r="Q517" i="47"/>
  <c r="T517" i="47"/>
  <c r="U517" i="47"/>
  <c r="N614" i="47"/>
  <c r="L614" i="47"/>
  <c r="Q614" i="47"/>
  <c r="T614" i="47"/>
  <c r="U614" i="47"/>
  <c r="Q346" i="47"/>
  <c r="T346" i="47"/>
  <c r="U346" i="47"/>
  <c r="Q240" i="47"/>
  <c r="T240" i="47"/>
  <c r="U240" i="47"/>
  <c r="Q503" i="47"/>
  <c r="T503" i="47"/>
  <c r="U503" i="47"/>
  <c r="O597" i="47"/>
  <c r="N597" i="47"/>
  <c r="L597" i="47" s="1"/>
  <c r="Q548" i="47"/>
  <c r="T548" i="47"/>
  <c r="U548" i="47"/>
  <c r="Q355" i="47"/>
  <c r="T355" i="47"/>
  <c r="U355" i="47"/>
  <c r="N186" i="47"/>
  <c r="L186" i="47" s="1"/>
  <c r="Q186" i="47"/>
  <c r="T186" i="47"/>
  <c r="U186" i="47"/>
  <c r="Q626" i="47"/>
  <c r="T626" i="47"/>
  <c r="U626" i="47"/>
  <c r="Q446" i="47"/>
  <c r="T446" i="47"/>
  <c r="U446" i="47"/>
  <c r="O269" i="47"/>
  <c r="N269" i="47"/>
  <c r="L269" i="47" s="1"/>
  <c r="Q605" i="47"/>
  <c r="T605" i="47"/>
  <c r="U605" i="47"/>
  <c r="Q576" i="47"/>
  <c r="T576" i="47"/>
  <c r="U576" i="47"/>
  <c r="Q528" i="47"/>
  <c r="T528" i="47"/>
  <c r="U528" i="47"/>
  <c r="N206" i="46"/>
  <c r="L206" i="46" s="1"/>
  <c r="Q206" i="46"/>
  <c r="T206" i="46"/>
  <c r="U206" i="46"/>
  <c r="Q489" i="46"/>
  <c r="T489" i="46"/>
  <c r="U489" i="46"/>
  <c r="Q455" i="46"/>
  <c r="T455" i="46"/>
  <c r="U455" i="46"/>
  <c r="Q541" i="46"/>
  <c r="T541" i="46"/>
  <c r="U541" i="46"/>
  <c r="Q514" i="46"/>
  <c r="T514" i="46"/>
  <c r="U514" i="46"/>
  <c r="Q404" i="46"/>
  <c r="T404" i="46"/>
  <c r="U404" i="46"/>
  <c r="Q546" i="46"/>
  <c r="T546" i="46"/>
  <c r="U546" i="46"/>
  <c r="O516" i="46"/>
  <c r="N516" i="46"/>
  <c r="L516" i="46" s="1"/>
  <c r="Q415" i="46"/>
  <c r="T415" i="46"/>
  <c r="U415" i="46"/>
  <c r="Q483" i="46"/>
  <c r="T483" i="46"/>
  <c r="U483" i="46"/>
  <c r="Q362" i="46"/>
  <c r="T362" i="46"/>
  <c r="U362" i="46"/>
  <c r="O461" i="46"/>
  <c r="N461" i="46"/>
  <c r="L461" i="46" s="1"/>
  <c r="O358" i="46"/>
  <c r="N358" i="46"/>
  <c r="L358" i="46" s="1"/>
  <c r="O477" i="46"/>
  <c r="N477" i="46"/>
  <c r="L477" i="46"/>
  <c r="Q496" i="46"/>
  <c r="T496" i="46"/>
  <c r="U496" i="46"/>
  <c r="Q400" i="46"/>
  <c r="T400" i="46"/>
  <c r="U400" i="46"/>
  <c r="Q452" i="46"/>
  <c r="T452" i="46"/>
  <c r="U452" i="46"/>
  <c r="Q552" i="46"/>
  <c r="T552" i="46"/>
  <c r="U552" i="46"/>
  <c r="O621" i="46"/>
  <c r="N621" i="46"/>
  <c r="L621" i="46"/>
  <c r="Q458" i="46"/>
  <c r="T458" i="46"/>
  <c r="U458" i="46"/>
  <c r="O370" i="46"/>
  <c r="N370" i="46"/>
  <c r="L370" i="46" s="1"/>
  <c r="Q189" i="46"/>
  <c r="T189" i="46"/>
  <c r="U189" i="46"/>
  <c r="N343" i="46"/>
  <c r="L343" i="46" s="1"/>
  <c r="Q343" i="46"/>
  <c r="T343" i="46"/>
  <c r="U343" i="46"/>
  <c r="N597" i="46"/>
  <c r="L597" i="46" s="1"/>
  <c r="Q597" i="46"/>
  <c r="T597" i="46"/>
  <c r="U597" i="46"/>
  <c r="Q440" i="46"/>
  <c r="T440" i="46"/>
  <c r="U440" i="46"/>
  <c r="Q393" i="46"/>
  <c r="T393" i="46"/>
  <c r="U393" i="46"/>
  <c r="Q579" i="46"/>
  <c r="T579" i="46"/>
  <c r="U579" i="46"/>
  <c r="O194" i="46"/>
  <c r="N194" i="46"/>
  <c r="L194" i="46" s="1"/>
  <c r="Q531" i="46"/>
  <c r="T531" i="46"/>
  <c r="U531" i="46"/>
  <c r="Q302" i="46"/>
  <c r="T302" i="46"/>
  <c r="U302" i="46"/>
  <c r="O403" i="46"/>
  <c r="N403" i="46"/>
  <c r="L403" i="46" s="1"/>
  <c r="Q347" i="46"/>
  <c r="T347" i="46"/>
  <c r="U347" i="46"/>
  <c r="Q595" i="46"/>
  <c r="T595" i="46"/>
  <c r="U595" i="46"/>
  <c r="Q462" i="46"/>
  <c r="T462" i="46"/>
  <c r="U462" i="46"/>
  <c r="Q318" i="46"/>
  <c r="T318" i="46"/>
  <c r="U318" i="46"/>
  <c r="Q468" i="46"/>
  <c r="T468" i="46"/>
  <c r="U468" i="46"/>
  <c r="Q532" i="46"/>
  <c r="T532" i="46"/>
  <c r="U532" i="46"/>
  <c r="N508" i="46"/>
  <c r="L508" i="46"/>
  <c r="Q508" i="46"/>
  <c r="T508" i="46"/>
  <c r="U508" i="46"/>
  <c r="Q244" i="46"/>
  <c r="T244" i="46"/>
  <c r="U244" i="46"/>
  <c r="Q500" i="46"/>
  <c r="T500" i="46"/>
  <c r="U500" i="46"/>
  <c r="O633" i="46"/>
  <c r="N633" i="46"/>
  <c r="L633" i="46" s="1"/>
  <c r="O552" i="46"/>
  <c r="N552" i="46"/>
  <c r="L552" i="46" s="1"/>
  <c r="Q442" i="46"/>
  <c r="T442" i="46"/>
  <c r="U442" i="46"/>
  <c r="Q278" i="46"/>
  <c r="T278" i="46"/>
  <c r="U278" i="46"/>
  <c r="Q544" i="46"/>
  <c r="T544" i="46"/>
  <c r="U544" i="46"/>
  <c r="Q353" i="46"/>
  <c r="T353" i="46"/>
  <c r="U353" i="46"/>
  <c r="Q513" i="46"/>
  <c r="T513" i="46"/>
  <c r="U513" i="46"/>
  <c r="Q401" i="46"/>
  <c r="T401" i="46"/>
  <c r="U401" i="46"/>
  <c r="Q321" i="46"/>
  <c r="T321" i="46"/>
  <c r="U321" i="46"/>
  <c r="Q388" i="46"/>
  <c r="T388" i="46"/>
  <c r="U388" i="46"/>
  <c r="Q403" i="46"/>
  <c r="T403" i="46"/>
  <c r="U403" i="46"/>
  <c r="Q492" i="46"/>
  <c r="T492" i="46"/>
  <c r="U492" i="46"/>
  <c r="Q379" i="46"/>
  <c r="T379" i="46"/>
  <c r="U379" i="46"/>
  <c r="Q613" i="46"/>
  <c r="T613" i="46"/>
  <c r="U613" i="46"/>
  <c r="Q479" i="46"/>
  <c r="T479" i="46"/>
  <c r="U479" i="46"/>
  <c r="Q491" i="46"/>
  <c r="T491" i="46"/>
  <c r="U491" i="46"/>
  <c r="Q211" i="46"/>
  <c r="T211" i="46"/>
  <c r="U211" i="46"/>
  <c r="Q608" i="46"/>
  <c r="T608" i="46"/>
  <c r="U608" i="46"/>
  <c r="N521" i="46"/>
  <c r="L521" i="46"/>
  <c r="Q521" i="46"/>
  <c r="T521" i="46"/>
  <c r="U521" i="46"/>
  <c r="O356" i="46"/>
  <c r="N356" i="46"/>
  <c r="L356" i="46" s="1"/>
  <c r="Q515" i="46"/>
  <c r="T515" i="46"/>
  <c r="U515" i="46"/>
  <c r="Q355" i="46"/>
  <c r="T355" i="46"/>
  <c r="U355" i="46"/>
  <c r="Q591" i="46"/>
  <c r="T591" i="46"/>
  <c r="U591" i="46"/>
  <c r="Q446" i="46"/>
  <c r="T446" i="46"/>
  <c r="U446" i="46"/>
  <c r="O513" i="46"/>
  <c r="N513" i="46"/>
  <c r="L513" i="46" s="1"/>
  <c r="N222" i="46"/>
  <c r="L222" i="46" s="1"/>
  <c r="Q222" i="46"/>
  <c r="T222" i="46"/>
  <c r="U222" i="46"/>
  <c r="Q279" i="46"/>
  <c r="T279" i="46"/>
  <c r="U279" i="46"/>
  <c r="Q209" i="46"/>
  <c r="T209" i="46"/>
  <c r="U209" i="46"/>
  <c r="Q310" i="46"/>
  <c r="T310" i="46"/>
  <c r="U310" i="46"/>
  <c r="Q198" i="46"/>
  <c r="T198" i="46"/>
  <c r="U198" i="46"/>
  <c r="Q356" i="46"/>
  <c r="T356" i="46"/>
  <c r="U356" i="46"/>
  <c r="O533" i="46"/>
  <c r="N533" i="46"/>
  <c r="L533" i="46" s="1"/>
  <c r="Q581" i="46"/>
  <c r="T581" i="46"/>
  <c r="U581" i="46"/>
  <c r="N574" i="46"/>
  <c r="L574" i="46" s="1"/>
  <c r="Q574" i="46"/>
  <c r="T574" i="46"/>
  <c r="U574" i="46"/>
  <c r="Q276" i="46"/>
  <c r="T276" i="46"/>
  <c r="U276" i="46"/>
  <c r="N430" i="46"/>
  <c r="L430" i="46" s="1"/>
  <c r="Q430" i="46"/>
  <c r="T430" i="46"/>
  <c r="U430" i="46"/>
  <c r="Q215" i="46"/>
  <c r="T215" i="46"/>
  <c r="U215" i="46"/>
  <c r="Q359" i="46"/>
  <c r="T359" i="46"/>
  <c r="U359" i="46"/>
  <c r="Q294" i="46"/>
  <c r="T294" i="46"/>
  <c r="U294" i="46"/>
  <c r="Q567" i="46"/>
  <c r="T567" i="46"/>
  <c r="U567" i="46"/>
  <c r="Q477" i="46"/>
  <c r="T477" i="46"/>
  <c r="U477" i="46"/>
  <c r="Q212" i="46"/>
  <c r="T212" i="46"/>
  <c r="U212" i="46"/>
  <c r="N381" i="46"/>
  <c r="L381" i="46" s="1"/>
  <c r="Q381" i="46"/>
  <c r="T381" i="46"/>
  <c r="U381" i="46"/>
  <c r="Q326" i="46"/>
  <c r="T326" i="46"/>
  <c r="U326" i="46"/>
  <c r="N409" i="46"/>
  <c r="L409" i="46" s="1"/>
  <c r="Q409" i="46"/>
  <c r="T409" i="46"/>
  <c r="U409" i="46"/>
  <c r="Q453" i="46"/>
  <c r="T453" i="46"/>
  <c r="U453" i="46"/>
  <c r="T367" i="46"/>
  <c r="U367" i="46"/>
  <c r="Q417" i="46"/>
  <c r="T417" i="46"/>
  <c r="U417" i="46"/>
  <c r="Q522" i="46"/>
  <c r="T522" i="46"/>
  <c r="U522" i="46"/>
  <c r="N604" i="46"/>
  <c r="L604" i="46" s="1"/>
  <c r="Q604" i="46"/>
  <c r="T604" i="46"/>
  <c r="U604" i="46"/>
  <c r="N265" i="46"/>
  <c r="L265" i="46" s="1"/>
  <c r="Q265" i="46"/>
  <c r="T265" i="46"/>
  <c r="U265" i="46"/>
  <c r="N517" i="46"/>
  <c r="L517" i="46" s="1"/>
  <c r="Q517" i="46"/>
  <c r="T517" i="46"/>
  <c r="U517" i="46"/>
  <c r="Q633" i="46"/>
  <c r="T633" i="46"/>
  <c r="U633" i="46"/>
  <c r="Q228" i="46"/>
  <c r="T228" i="46"/>
  <c r="U228" i="46"/>
  <c r="O371" i="46"/>
  <c r="N371" i="46"/>
  <c r="L371" i="46" s="1"/>
  <c r="O630" i="46"/>
  <c r="N630" i="46"/>
  <c r="L630" i="46" s="1"/>
  <c r="Q447" i="46"/>
  <c r="T447" i="46"/>
  <c r="U447" i="46"/>
  <c r="O192" i="46"/>
  <c r="N192" i="46"/>
  <c r="L192" i="46" s="1"/>
  <c r="Q502" i="46"/>
  <c r="T502" i="46"/>
  <c r="U502" i="46"/>
  <c r="O519" i="46"/>
  <c r="N519" i="46"/>
  <c r="L519" i="46" s="1"/>
  <c r="Q582" i="46"/>
  <c r="T582" i="46"/>
  <c r="U582" i="46"/>
  <c r="Q526" i="46"/>
  <c r="T526" i="46"/>
  <c r="U526" i="46"/>
  <c r="N217" i="46"/>
  <c r="L217" i="46" s="1"/>
  <c r="Q217" i="46"/>
  <c r="T217" i="46"/>
  <c r="U217" i="46"/>
  <c r="Q291" i="46"/>
  <c r="T291" i="46"/>
  <c r="U291" i="46"/>
  <c r="Q610" i="46"/>
  <c r="T610" i="46"/>
  <c r="U610" i="46"/>
  <c r="O456" i="46"/>
  <c r="N456" i="46"/>
  <c r="L456" i="46" s="1"/>
  <c r="Q507" i="46"/>
  <c r="T507" i="46"/>
  <c r="U507" i="46"/>
  <c r="Q538" i="46"/>
  <c r="T538" i="46"/>
  <c r="U538" i="46"/>
  <c r="Q399" i="46"/>
  <c r="T399" i="46"/>
  <c r="U399" i="46"/>
  <c r="Q285" i="46"/>
  <c r="T285" i="46"/>
  <c r="U285" i="46"/>
  <c r="Q530" i="46"/>
  <c r="T530" i="46"/>
  <c r="U530" i="46"/>
  <c r="Q192" i="46"/>
  <c r="T192" i="46"/>
  <c r="U192" i="46"/>
  <c r="Q518" i="46"/>
  <c r="T518" i="46"/>
  <c r="U518" i="46"/>
  <c r="N518" i="46"/>
  <c r="L518" i="46" s="1"/>
  <c r="Q418" i="46"/>
  <c r="T418" i="46"/>
  <c r="U418" i="46"/>
  <c r="Q357" i="46"/>
  <c r="T357" i="46"/>
  <c r="U357" i="46"/>
  <c r="Q202" i="46"/>
  <c r="T202" i="46"/>
  <c r="U202" i="46"/>
  <c r="O376" i="46"/>
  <c r="N376" i="46"/>
  <c r="L376" i="46" s="1"/>
  <c r="Q199" i="46"/>
  <c r="T199" i="46"/>
  <c r="U199" i="46"/>
  <c r="O634" i="46"/>
  <c r="N634" i="46"/>
  <c r="L634" i="46" s="1"/>
  <c r="Q390" i="46"/>
  <c r="T390" i="46"/>
  <c r="U390" i="46"/>
  <c r="Q499" i="46"/>
  <c r="T499" i="46"/>
  <c r="U499" i="46"/>
  <c r="Q292" i="46"/>
  <c r="T292" i="46"/>
  <c r="U292" i="46"/>
  <c r="N292" i="46"/>
  <c r="L292" i="46" s="1"/>
  <c r="Q519" i="46"/>
  <c r="T519" i="46"/>
  <c r="U519" i="46"/>
  <c r="Q516" i="46"/>
  <c r="T516" i="46"/>
  <c r="U516" i="46"/>
  <c r="Q370" i="46"/>
  <c r="T370" i="46"/>
  <c r="U370" i="46"/>
  <c r="Q469" i="46"/>
  <c r="T469" i="46"/>
  <c r="U469" i="46"/>
  <c r="N469" i="46"/>
  <c r="L469" i="46"/>
  <c r="Q383" i="46"/>
  <c r="T383" i="46"/>
  <c r="U383" i="46"/>
  <c r="N345" i="46"/>
  <c r="L345" i="46" s="1"/>
  <c r="Q345" i="46"/>
  <c r="T345" i="46"/>
  <c r="U345" i="46"/>
  <c r="Q547" i="46"/>
  <c r="T547" i="46"/>
  <c r="U547" i="46"/>
  <c r="Q419" i="46"/>
  <c r="T419" i="46"/>
  <c r="U419" i="46"/>
  <c r="Q586" i="46"/>
  <c r="T586" i="46"/>
  <c r="U586" i="46"/>
  <c r="O493" i="46"/>
  <c r="N493" i="46"/>
  <c r="L493" i="46" s="1"/>
  <c r="Q456" i="46"/>
  <c r="T456" i="46"/>
  <c r="U456" i="46"/>
  <c r="Q429" i="46"/>
  <c r="T429" i="46"/>
  <c r="U429" i="46"/>
  <c r="Q351" i="46"/>
  <c r="T351" i="46"/>
  <c r="U351" i="46"/>
  <c r="Q634" i="46"/>
  <c r="T634" i="46"/>
  <c r="U634" i="46"/>
  <c r="Q449" i="46"/>
  <c r="T449" i="46"/>
  <c r="U449" i="46"/>
  <c r="O464" i="46"/>
  <c r="N464" i="46"/>
  <c r="L464" i="46" s="1"/>
  <c r="Q562" i="46"/>
  <c r="T562" i="46"/>
  <c r="U562" i="46"/>
  <c r="Q402" i="46"/>
  <c r="T402" i="46"/>
  <c r="U402" i="46"/>
  <c r="N293" i="46"/>
  <c r="L293" i="46" s="1"/>
  <c r="Q293" i="46"/>
  <c r="T293" i="46"/>
  <c r="U293" i="46"/>
  <c r="Q592" i="46"/>
  <c r="T592" i="46"/>
  <c r="U592" i="46"/>
  <c r="Q542" i="46"/>
  <c r="T542" i="46"/>
  <c r="U542" i="46"/>
  <c r="Q630" i="46"/>
  <c r="T630" i="46"/>
  <c r="U630" i="46"/>
  <c r="Q396" i="46"/>
  <c r="T396" i="46"/>
  <c r="U396" i="46"/>
  <c r="O354" i="46"/>
  <c r="N354" i="46"/>
  <c r="L354" i="46" s="1"/>
  <c r="N559" i="46"/>
  <c r="L559" i="46" s="1"/>
  <c r="Q559" i="46"/>
  <c r="T559" i="46"/>
  <c r="U559" i="46"/>
  <c r="Q230" i="46"/>
  <c r="T230" i="46"/>
  <c r="U230" i="46"/>
  <c r="Q557" i="46"/>
  <c r="T557" i="46"/>
  <c r="U557" i="46"/>
  <c r="Q267" i="46"/>
  <c r="T267" i="46"/>
  <c r="U267" i="46"/>
  <c r="Q289" i="46"/>
  <c r="T289" i="46"/>
  <c r="U289" i="46"/>
  <c r="Q432" i="46"/>
  <c r="T432" i="46"/>
  <c r="U432" i="46"/>
  <c r="Q422" i="46"/>
  <c r="T422" i="46"/>
  <c r="U422" i="46"/>
  <c r="O431" i="46"/>
  <c r="N431" i="46"/>
  <c r="L431" i="46" s="1"/>
  <c r="Q464" i="46"/>
  <c r="T464" i="46"/>
  <c r="U464" i="46"/>
  <c r="Q411" i="46"/>
  <c r="T411" i="46"/>
  <c r="U411" i="46"/>
  <c r="Q607" i="46"/>
  <c r="T607" i="46"/>
  <c r="U607" i="46"/>
  <c r="N500" i="47"/>
  <c r="L500" i="47" s="1"/>
  <c r="Q500" i="47"/>
  <c r="T500" i="47"/>
  <c r="U500" i="47"/>
  <c r="Q350" i="47"/>
  <c r="T350" i="47"/>
  <c r="U350" i="47"/>
  <c r="N350" i="47"/>
  <c r="L350" i="47" s="1"/>
  <c r="N617" i="47"/>
  <c r="L617" i="47" s="1"/>
  <c r="Q617" i="47"/>
  <c r="T617" i="47"/>
  <c r="U617" i="47"/>
  <c r="T394" i="47"/>
  <c r="U394" i="47"/>
  <c r="Q475" i="47"/>
  <c r="T475" i="47"/>
  <c r="U475" i="47"/>
  <c r="Q367" i="47"/>
  <c r="T367" i="47"/>
  <c r="U367" i="47"/>
  <c r="O356" i="47"/>
  <c r="N356" i="47"/>
  <c r="L356" i="47" s="1"/>
  <c r="N271" i="47"/>
  <c r="L271" i="47" s="1"/>
  <c r="Q271" i="47"/>
  <c r="T271" i="47"/>
  <c r="U271" i="47"/>
  <c r="N368" i="47"/>
  <c r="L368" i="47" s="1"/>
  <c r="Q368" i="47"/>
  <c r="T368" i="47"/>
  <c r="U368" i="47"/>
  <c r="Q229" i="47"/>
  <c r="T229" i="47"/>
  <c r="U229" i="47"/>
  <c r="Q324" i="47"/>
  <c r="T324" i="47"/>
  <c r="U324" i="47"/>
  <c r="Q301" i="47"/>
  <c r="T301" i="47"/>
  <c r="U301" i="47"/>
  <c r="N588" i="47"/>
  <c r="L588" i="47" s="1"/>
  <c r="Q588" i="47"/>
  <c r="T588" i="47"/>
  <c r="U588" i="47"/>
  <c r="Q303" i="47"/>
  <c r="T303" i="47"/>
  <c r="U303" i="47"/>
  <c r="Q313" i="47"/>
  <c r="T313" i="47"/>
  <c r="U313" i="47"/>
  <c r="Q223" i="47"/>
  <c r="T223" i="47"/>
  <c r="U223" i="47"/>
  <c r="N420" i="47"/>
  <c r="L420" i="47" s="1"/>
  <c r="Q420" i="47"/>
  <c r="T420" i="47"/>
  <c r="U420" i="47"/>
  <c r="N320" i="47"/>
  <c r="L320" i="47"/>
  <c r="Q320" i="47"/>
  <c r="T320" i="47"/>
  <c r="U320" i="47"/>
  <c r="T518" i="47"/>
  <c r="U518" i="47"/>
  <c r="N264" i="47"/>
  <c r="L264" i="47" s="1"/>
  <c r="Q264" i="47"/>
  <c r="T264" i="47"/>
  <c r="U264" i="47"/>
  <c r="Q571" i="47"/>
  <c r="T571" i="47"/>
  <c r="U571" i="47"/>
  <c r="Q273" i="47"/>
  <c r="T273" i="47"/>
  <c r="U273" i="47"/>
  <c r="Q511" i="47"/>
  <c r="T511" i="47"/>
  <c r="U511" i="47"/>
  <c r="O564" i="47"/>
  <c r="N564" i="47"/>
  <c r="L564" i="47" s="1"/>
  <c r="Q329" i="47"/>
  <c r="T329" i="47"/>
  <c r="U329" i="47"/>
  <c r="N353" i="47"/>
  <c r="L353" i="47" s="1"/>
  <c r="Q353" i="47"/>
  <c r="T353" i="47"/>
  <c r="U353" i="47"/>
  <c r="Q403" i="47"/>
  <c r="T403" i="47"/>
  <c r="U403" i="47"/>
  <c r="Q589" i="47"/>
  <c r="T589" i="47"/>
  <c r="U589" i="47"/>
  <c r="Q340" i="47"/>
  <c r="T340" i="47"/>
  <c r="U340" i="47"/>
  <c r="O596" i="47"/>
  <c r="N596" i="47"/>
  <c r="L596" i="47" s="1"/>
  <c r="Q354" i="47"/>
  <c r="T354" i="47"/>
  <c r="U354" i="47"/>
  <c r="Q257" i="47"/>
  <c r="T257" i="47"/>
  <c r="U257" i="47"/>
  <c r="Q220" i="47"/>
  <c r="T220" i="47"/>
  <c r="U220" i="47"/>
  <c r="Q377" i="47"/>
  <c r="T377" i="47"/>
  <c r="U377" i="47"/>
  <c r="Q568" i="47"/>
  <c r="T568" i="47"/>
  <c r="U568" i="47"/>
  <c r="Q302" i="47"/>
  <c r="T302" i="47"/>
  <c r="U302" i="47"/>
  <c r="Q351" i="47"/>
  <c r="T351" i="47"/>
  <c r="U351" i="47"/>
  <c r="Q559" i="47"/>
  <c r="T559" i="47"/>
  <c r="U559" i="47"/>
  <c r="N563" i="47"/>
  <c r="L563" i="47" s="1"/>
  <c r="Q563" i="47"/>
  <c r="T563" i="47"/>
  <c r="U563" i="47"/>
  <c r="N312" i="47"/>
  <c r="L312" i="47" s="1"/>
  <c r="Q312" i="47"/>
  <c r="T312" i="47"/>
  <c r="U312" i="47"/>
  <c r="N613" i="47"/>
  <c r="L613" i="47" s="1"/>
  <c r="Q613" i="47"/>
  <c r="T613" i="47"/>
  <c r="U613" i="47"/>
  <c r="T219" i="47"/>
  <c r="U219" i="47"/>
  <c r="Q328" i="47"/>
  <c r="T328" i="47"/>
  <c r="U328" i="47"/>
  <c r="O377" i="47"/>
  <c r="N377" i="47"/>
  <c r="L377" i="47" s="1"/>
  <c r="Q215" i="47"/>
  <c r="T215" i="47"/>
  <c r="U215" i="47"/>
  <c r="Q456" i="47"/>
  <c r="T456" i="47"/>
  <c r="U456" i="47"/>
  <c r="Q238" i="47"/>
  <c r="T238" i="47"/>
  <c r="U238" i="47"/>
  <c r="Q192" i="47"/>
  <c r="T192" i="47"/>
  <c r="U192" i="47"/>
  <c r="N193" i="47"/>
  <c r="L193" i="47" s="1"/>
  <c r="Q193" i="47"/>
  <c r="T193" i="47"/>
  <c r="U193" i="47"/>
  <c r="Q477" i="47"/>
  <c r="T477" i="47"/>
  <c r="U477" i="47"/>
  <c r="Q631" i="47"/>
  <c r="T631" i="47"/>
  <c r="U631" i="47"/>
  <c r="Q572" i="47"/>
  <c r="T572" i="47"/>
  <c r="U572" i="47"/>
  <c r="O370" i="47"/>
  <c r="N370" i="47"/>
  <c r="L370" i="47" s="1"/>
  <c r="Q549" i="47"/>
  <c r="T549" i="47"/>
  <c r="U549" i="47"/>
  <c r="Q554" i="47"/>
  <c r="T554" i="47"/>
  <c r="U554" i="47"/>
  <c r="N345" i="47"/>
  <c r="L345" i="47" s="1"/>
  <c r="Q345" i="47"/>
  <c r="T345" i="47"/>
  <c r="U345" i="47"/>
  <c r="Q268" i="47"/>
  <c r="T268" i="47"/>
  <c r="U268" i="47"/>
  <c r="O536" i="47"/>
  <c r="N536" i="47"/>
  <c r="L536" i="47" s="1"/>
  <c r="O580" i="47"/>
  <c r="N580" i="47"/>
  <c r="L580" i="47" s="1"/>
  <c r="N620" i="47"/>
  <c r="L620" i="47" s="1"/>
  <c r="Q620" i="47"/>
  <c r="T620" i="47"/>
  <c r="U620" i="47"/>
  <c r="Q523" i="47"/>
  <c r="T523" i="47"/>
  <c r="U523" i="47"/>
  <c r="Q398" i="47"/>
  <c r="T398" i="47"/>
  <c r="U398" i="47"/>
  <c r="Q196" i="47"/>
  <c r="T196" i="47"/>
  <c r="U196" i="47"/>
  <c r="O284" i="47"/>
  <c r="N284" i="47"/>
  <c r="L284" i="47" s="1"/>
  <c r="T249" i="47"/>
  <c r="U249" i="47"/>
  <c r="O435" i="47"/>
  <c r="N435" i="47"/>
  <c r="L435" i="47" s="1"/>
  <c r="O604" i="47"/>
  <c r="N604" i="47"/>
  <c r="L604" i="47" s="1"/>
  <c r="Q269" i="47"/>
  <c r="T269" i="47"/>
  <c r="U269" i="47"/>
  <c r="O587" i="47"/>
  <c r="N587" i="47"/>
  <c r="L587" i="47" s="1"/>
  <c r="Q520" i="47"/>
  <c r="T520" i="47"/>
  <c r="U520" i="47"/>
  <c r="Q361" i="47"/>
  <c r="T361" i="47"/>
  <c r="U361" i="47"/>
  <c r="N459" i="47"/>
  <c r="L459" i="47" s="1"/>
  <c r="Q459" i="47"/>
  <c r="T459" i="47"/>
  <c r="U459" i="47"/>
  <c r="N237" i="47"/>
  <c r="L237" i="47" s="1"/>
  <c r="Q237" i="47"/>
  <c r="T237" i="47"/>
  <c r="U237" i="47"/>
  <c r="O224" i="47"/>
  <c r="N224" i="47"/>
  <c r="L224" i="47" s="1"/>
  <c r="Q191" i="47"/>
  <c r="T191" i="47"/>
  <c r="U191" i="47"/>
  <c r="N191" i="47"/>
  <c r="L191" i="47" s="1"/>
  <c r="N552" i="47"/>
  <c r="L552" i="47" s="1"/>
  <c r="Q552" i="47"/>
  <c r="T552" i="47"/>
  <c r="U552" i="47"/>
  <c r="Q480" i="47"/>
  <c r="T480" i="47"/>
  <c r="U480" i="47"/>
  <c r="N406" i="47"/>
  <c r="L406" i="47" s="1"/>
  <c r="Q406" i="47"/>
  <c r="T406" i="47"/>
  <c r="U406" i="47"/>
  <c r="O480" i="47"/>
  <c r="N480" i="47"/>
  <c r="L480" i="47" s="1"/>
  <c r="O393" i="47"/>
  <c r="N393" i="47"/>
  <c r="L393" i="47" s="1"/>
  <c r="Q463" i="47"/>
  <c r="T463" i="47"/>
  <c r="U463" i="47"/>
  <c r="Q412" i="47"/>
  <c r="T412" i="47"/>
  <c r="U412" i="47"/>
  <c r="Q597" i="47"/>
  <c r="T597" i="47"/>
  <c r="U597" i="47"/>
  <c r="Q521" i="47"/>
  <c r="T521" i="47"/>
  <c r="U521" i="47"/>
  <c r="Q299" i="47"/>
  <c r="T299" i="47"/>
  <c r="U299" i="47"/>
  <c r="N293" i="47"/>
  <c r="L293" i="47" s="1"/>
  <c r="Q293" i="47"/>
  <c r="T293" i="47"/>
  <c r="U293" i="47"/>
  <c r="Q255" i="47"/>
  <c r="T255" i="47"/>
  <c r="U255" i="47"/>
  <c r="Q457" i="35"/>
  <c r="T457" i="35"/>
  <c r="U457" i="35"/>
  <c r="Q632" i="35"/>
  <c r="T632" i="35"/>
  <c r="U632" i="35"/>
  <c r="N619" i="35"/>
  <c r="L619" i="35" s="1"/>
  <c r="Q313" i="35"/>
  <c r="T313" i="35"/>
  <c r="U313" i="35"/>
  <c r="Q214" i="35"/>
  <c r="T214" i="35"/>
  <c r="U214" i="35"/>
  <c r="N431" i="35"/>
  <c r="L431" i="35" s="1"/>
  <c r="Q226" i="35"/>
  <c r="T226" i="35"/>
  <c r="U226" i="35"/>
  <c r="Q338" i="35"/>
  <c r="T338" i="35"/>
  <c r="U338" i="35"/>
  <c r="Q561" i="35"/>
  <c r="T561" i="35"/>
  <c r="U561" i="35"/>
  <c r="N504" i="35"/>
  <c r="L504" i="35" s="1"/>
  <c r="Q205" i="35"/>
  <c r="T205" i="35"/>
  <c r="U205" i="35"/>
  <c r="Q575" i="35"/>
  <c r="T575" i="35"/>
  <c r="U575" i="35"/>
  <c r="Q501" i="35"/>
  <c r="T501" i="35"/>
  <c r="U501" i="35"/>
  <c r="N392" i="35"/>
  <c r="L392" i="35" s="1"/>
  <c r="Q209" i="35"/>
  <c r="T209" i="35"/>
  <c r="U209" i="35"/>
  <c r="Q328" i="35"/>
  <c r="Q193" i="35"/>
  <c r="T193" i="35"/>
  <c r="U193" i="35"/>
  <c r="Q410" i="35"/>
  <c r="T410" i="35"/>
  <c r="U410" i="35"/>
  <c r="Q596" i="35"/>
  <c r="T596" i="35"/>
  <c r="U596" i="35"/>
  <c r="Q264" i="35"/>
  <c r="T264" i="35"/>
  <c r="U264" i="35"/>
  <c r="Q485" i="35"/>
  <c r="T485" i="35"/>
  <c r="U485" i="35"/>
  <c r="Q598" i="35"/>
  <c r="T598" i="35"/>
  <c r="U598" i="35"/>
  <c r="Q287" i="35"/>
  <c r="T287" i="35"/>
  <c r="U287" i="35"/>
  <c r="Q609" i="35"/>
  <c r="T609" i="35"/>
  <c r="U609" i="35"/>
  <c r="Q568" i="35"/>
  <c r="T568" i="35"/>
  <c r="U568" i="35"/>
  <c r="Q608" i="35"/>
  <c r="T608" i="35"/>
  <c r="U608" i="35"/>
  <c r="Q363" i="35"/>
  <c r="T363" i="35"/>
  <c r="U363" i="35"/>
  <c r="N522" i="35"/>
  <c r="L522" i="35" s="1"/>
  <c r="Q625" i="35"/>
  <c r="T625" i="35"/>
  <c r="U625" i="35"/>
  <c r="N256" i="35"/>
  <c r="L256" i="35" s="1"/>
  <c r="N627" i="35"/>
  <c r="L627" i="35" s="1"/>
  <c r="Q558" i="35"/>
  <c r="T558" i="35"/>
  <c r="U558" i="35"/>
  <c r="Q599" i="35"/>
  <c r="T599" i="35"/>
  <c r="U599" i="35"/>
  <c r="Q335" i="35"/>
  <c r="T335" i="35"/>
  <c r="U335" i="35"/>
  <c r="Q477" i="35"/>
  <c r="T477" i="35"/>
  <c r="U477" i="35"/>
  <c r="N477" i="35"/>
  <c r="L477" i="35" s="1"/>
  <c r="N291" i="35"/>
  <c r="L291" i="35" s="1"/>
  <c r="Q291" i="35"/>
  <c r="T291" i="35"/>
  <c r="U291" i="35"/>
  <c r="N343" i="35"/>
  <c r="L343" i="35" s="1"/>
  <c r="Q343" i="35"/>
  <c r="T343" i="35"/>
  <c r="U343" i="35"/>
  <c r="Q393" i="35"/>
  <c r="T393" i="35"/>
  <c r="U393" i="35"/>
  <c r="N393" i="35"/>
  <c r="L393" i="35" s="1"/>
  <c r="N433" i="35"/>
  <c r="L433" i="35" s="1"/>
  <c r="Q433" i="35"/>
  <c r="T433" i="35"/>
  <c r="U433" i="35"/>
  <c r="Q584" i="35"/>
  <c r="T584" i="35"/>
  <c r="U584" i="35"/>
  <c r="N584" i="35"/>
  <c r="L584" i="35" s="1"/>
  <c r="Q344" i="35"/>
  <c r="T344" i="35"/>
  <c r="U344" i="35"/>
  <c r="N528" i="35"/>
  <c r="L528" i="35"/>
  <c r="Q528" i="35"/>
  <c r="T528" i="35"/>
  <c r="U528" i="35"/>
  <c r="Q572" i="35"/>
  <c r="T572" i="35"/>
  <c r="U572" i="35"/>
  <c r="Q360" i="35"/>
  <c r="T360" i="35"/>
  <c r="U360" i="35"/>
  <c r="N360" i="35"/>
  <c r="L360" i="35" s="1"/>
  <c r="Q578" i="35"/>
  <c r="T578" i="35"/>
  <c r="U578" i="35"/>
  <c r="N578" i="35"/>
  <c r="L578" i="35" s="1"/>
  <c r="Q620" i="35"/>
  <c r="T620" i="35"/>
  <c r="U620" i="35"/>
  <c r="O572" i="35"/>
  <c r="N572" i="35"/>
  <c r="L572" i="35" s="1"/>
  <c r="N473" i="35"/>
  <c r="L473" i="35" s="1"/>
  <c r="Q369" i="35"/>
  <c r="T369" i="35"/>
  <c r="U369" i="35"/>
  <c r="O537" i="35"/>
  <c r="N537" i="35"/>
  <c r="L537" i="35" s="1"/>
  <c r="O465" i="35"/>
  <c r="Q506" i="35"/>
  <c r="T506" i="35"/>
  <c r="U506" i="35"/>
  <c r="N409" i="35"/>
  <c r="L409" i="35" s="1"/>
  <c r="Q567" i="35"/>
  <c r="T567" i="35"/>
  <c r="U567" i="35"/>
  <c r="N571" i="35"/>
  <c r="L571" i="35" s="1"/>
  <c r="Q571" i="35"/>
  <c r="T571" i="35"/>
  <c r="U571" i="35"/>
  <c r="N517" i="35"/>
  <c r="L517" i="35" s="1"/>
  <c r="N415" i="35"/>
  <c r="L415" i="35"/>
  <c r="O254" i="35"/>
  <c r="N254" i="35"/>
  <c r="L254" i="35" s="1"/>
  <c r="Q553" i="35"/>
  <c r="T553" i="35"/>
  <c r="U553" i="35"/>
  <c r="N553" i="35"/>
  <c r="L553" i="35" s="1"/>
  <c r="Q420" i="35"/>
  <c r="T420" i="35"/>
  <c r="U420" i="35"/>
  <c r="T270" i="35"/>
  <c r="U270" i="35"/>
  <c r="Q356" i="35"/>
  <c r="T356" i="35"/>
  <c r="U356" i="35"/>
  <c r="O296" i="35"/>
  <c r="O550" i="35"/>
  <c r="T352" i="35"/>
  <c r="U352" i="35"/>
  <c r="O423" i="35"/>
  <c r="Q419" i="35"/>
  <c r="T419" i="35"/>
  <c r="U419" i="35"/>
  <c r="O344" i="35"/>
  <c r="N344" i="35"/>
  <c r="L344" i="35" s="1"/>
  <c r="O207" i="35"/>
  <c r="N207" i="35"/>
  <c r="L207" i="35" s="1"/>
  <c r="O280" i="35"/>
  <c r="N280" i="35"/>
  <c r="L280" i="35" s="1"/>
  <c r="N451" i="35"/>
  <c r="L451" i="35" s="1"/>
  <c r="Q451" i="35"/>
  <c r="T451" i="35"/>
  <c r="U451" i="35"/>
  <c r="Q563" i="35"/>
  <c r="T563" i="35"/>
  <c r="U563" i="35"/>
  <c r="N563" i="35"/>
  <c r="L563" i="35" s="1"/>
  <c r="Q236" i="35"/>
  <c r="T236" i="35"/>
  <c r="U236" i="35"/>
  <c r="N236" i="35"/>
  <c r="L236" i="35" s="1"/>
  <c r="O398" i="35"/>
  <c r="T535" i="35"/>
  <c r="U535" i="35"/>
  <c r="O240" i="35"/>
  <c r="T195" i="35"/>
  <c r="U195" i="35"/>
  <c r="Q638" i="35"/>
  <c r="T638" i="35"/>
  <c r="U638" i="35"/>
  <c r="Q480" i="35"/>
  <c r="T480" i="35"/>
  <c r="U480" i="35"/>
  <c r="O261" i="35"/>
  <c r="N261" i="35"/>
  <c r="L261" i="35" s="1"/>
  <c r="Q507" i="35"/>
  <c r="T507" i="35"/>
  <c r="U507" i="35"/>
  <c r="Q411" i="35"/>
  <c r="T411" i="35"/>
  <c r="U411" i="35"/>
  <c r="Q554" i="35"/>
  <c r="T554" i="35"/>
  <c r="U554" i="35"/>
  <c r="Q534" i="35"/>
  <c r="T534" i="35"/>
  <c r="U534" i="35"/>
  <c r="O361" i="35"/>
  <c r="O241" i="35"/>
  <c r="O502" i="35"/>
  <c r="O519" i="35"/>
  <c r="Q511" i="35"/>
  <c r="T511" i="35"/>
  <c r="U511" i="35"/>
  <c r="N511" i="35"/>
  <c r="L511" i="35" s="1"/>
  <c r="N307" i="35"/>
  <c r="L307" i="35" s="1"/>
  <c r="Q307" i="35"/>
  <c r="T307" i="35"/>
  <c r="U307" i="35"/>
  <c r="Q404" i="35"/>
  <c r="T404" i="35"/>
  <c r="U404" i="35"/>
  <c r="T328" i="35"/>
  <c r="U328" i="35"/>
  <c r="O233" i="35"/>
  <c r="N233" i="35"/>
  <c r="L233" i="35" s="1"/>
  <c r="O540" i="35"/>
  <c r="N540" i="35"/>
  <c r="L540" i="35"/>
  <c r="Q539" i="35"/>
  <c r="T539" i="35"/>
  <c r="U539" i="35"/>
  <c r="N539" i="35"/>
  <c r="L539" i="35" s="1"/>
  <c r="O481" i="35"/>
  <c r="O238" i="35"/>
  <c r="O583" i="35"/>
  <c r="Q622" i="35"/>
  <c r="T622" i="35"/>
  <c r="U622" i="35"/>
  <c r="N622" i="35"/>
  <c r="L622" i="35" s="1"/>
  <c r="O239" i="35"/>
  <c r="N239" i="35"/>
  <c r="L239" i="35" s="1"/>
  <c r="Q301" i="35"/>
  <c r="T301" i="35"/>
  <c r="U301" i="35"/>
  <c r="Q353" i="35"/>
  <c r="T353" i="35"/>
  <c r="U353" i="35"/>
  <c r="Q186" i="35"/>
  <c r="T186" i="35"/>
  <c r="U186" i="35"/>
  <c r="Q515" i="35"/>
  <c r="T515" i="35"/>
  <c r="U515" i="35"/>
  <c r="O235" i="35"/>
  <c r="N235" i="35"/>
  <c r="L235" i="35" s="1"/>
  <c r="O200" i="35"/>
  <c r="N200" i="35"/>
  <c r="L200" i="35" s="1"/>
  <c r="O249" i="35"/>
  <c r="N249" i="35"/>
  <c r="L249" i="35" s="1"/>
  <c r="Q467" i="35"/>
  <c r="T467" i="35"/>
  <c r="U467" i="35"/>
  <c r="N467" i="35"/>
  <c r="L467" i="35" s="1"/>
  <c r="Q228" i="35"/>
  <c r="T228" i="35"/>
  <c r="U228" i="35"/>
  <c r="N228" i="35"/>
  <c r="L228" i="35" s="1"/>
  <c r="N445" i="35"/>
  <c r="L445" i="35" s="1"/>
  <c r="Q445" i="35"/>
  <c r="T445" i="35"/>
  <c r="U445" i="35"/>
  <c r="T279" i="35"/>
  <c r="U279" i="35"/>
  <c r="T633" i="35"/>
  <c r="U633" i="35"/>
  <c r="Q331" i="35"/>
  <c r="T331" i="35"/>
  <c r="U331" i="35"/>
  <c r="Q460" i="35"/>
  <c r="T460" i="35"/>
  <c r="U460" i="35"/>
  <c r="T527" i="35"/>
  <c r="U527" i="35"/>
  <c r="Q456" i="35"/>
  <c r="T456" i="35"/>
  <c r="U456" i="35"/>
  <c r="O327" i="35"/>
  <c r="N327" i="35"/>
  <c r="L327" i="35" s="1"/>
  <c r="Q455" i="35"/>
  <c r="T455" i="35"/>
  <c r="U455" i="35"/>
  <c r="O438" i="35"/>
  <c r="N438" i="35"/>
  <c r="L438" i="35" s="1"/>
  <c r="Q354" i="35"/>
  <c r="T354" i="35"/>
  <c r="U354" i="35"/>
  <c r="Q309" i="35"/>
  <c r="T309" i="35"/>
  <c r="U309" i="35"/>
  <c r="Q249" i="35"/>
  <c r="T249" i="35"/>
  <c r="U249" i="35"/>
  <c r="Q509" i="35"/>
  <c r="T509" i="35"/>
  <c r="U509" i="35"/>
  <c r="T194" i="35"/>
  <c r="U194" i="35"/>
  <c r="O462" i="35"/>
  <c r="Q441" i="35"/>
  <c r="T441" i="35"/>
  <c r="U441" i="35"/>
  <c r="O447" i="35"/>
  <c r="N447" i="35"/>
  <c r="L447" i="35" s="1"/>
  <c r="T449" i="35"/>
  <c r="U449" i="35"/>
  <c r="N418" i="35"/>
  <c r="L418" i="35" s="1"/>
  <c r="T242" i="35"/>
  <c r="U242" i="35"/>
  <c r="T290" i="35"/>
  <c r="U290" i="35"/>
  <c r="Q452" i="35"/>
  <c r="T452" i="35"/>
  <c r="U452" i="35"/>
  <c r="Q388" i="35"/>
  <c r="T388" i="35"/>
  <c r="U388" i="35"/>
  <c r="O513" i="35"/>
  <c r="N513" i="35"/>
  <c r="L513" i="35" s="1"/>
  <c r="O417" i="35"/>
  <c r="O408" i="35"/>
  <c r="N408" i="35"/>
  <c r="L408" i="35" s="1"/>
  <c r="O536" i="35"/>
  <c r="N536" i="35"/>
  <c r="L536" i="35" s="1"/>
  <c r="O295" i="35"/>
  <c r="N295" i="35"/>
  <c r="L295" i="35" s="1"/>
  <c r="N594" i="35"/>
  <c r="L594" i="35" s="1"/>
  <c r="Q594" i="35"/>
  <c r="T594" i="35"/>
  <c r="U594" i="35"/>
  <c r="Q299" i="35"/>
  <c r="T299" i="35"/>
  <c r="U299" i="35"/>
  <c r="N299" i="35"/>
  <c r="L299" i="35" s="1"/>
  <c r="N370" i="35"/>
  <c r="L370" i="35" s="1"/>
  <c r="Q370" i="35"/>
  <c r="T370" i="35"/>
  <c r="U370" i="35"/>
  <c r="N621" i="35"/>
  <c r="L621" i="35" s="1"/>
  <c r="Q621" i="35"/>
  <c r="T621" i="35"/>
  <c r="U621" i="35"/>
  <c r="Q386" i="35"/>
  <c r="T386" i="35"/>
  <c r="U386" i="35"/>
  <c r="N386" i="35"/>
  <c r="L386" i="35" s="1"/>
  <c r="N434" i="35"/>
  <c r="L434" i="35" s="1"/>
  <c r="Q434" i="35"/>
  <c r="T434" i="35"/>
  <c r="U434" i="35"/>
  <c r="N362" i="35"/>
  <c r="L362" i="35" s="1"/>
  <c r="Q362" i="35"/>
  <c r="T362" i="35"/>
  <c r="U362" i="35"/>
  <c r="Q524" i="35"/>
  <c r="T524" i="35"/>
  <c r="U524" i="35"/>
  <c r="N524" i="35"/>
  <c r="L524" i="35" s="1"/>
  <c r="Q379" i="35"/>
  <c r="T379" i="35"/>
  <c r="U379" i="35"/>
  <c r="N379" i="35"/>
  <c r="L379" i="35" s="1"/>
  <c r="N525" i="35"/>
  <c r="L525" i="35" s="1"/>
  <c r="Q525" i="35"/>
  <c r="T525" i="35"/>
  <c r="U525" i="35"/>
  <c r="N259" i="35"/>
  <c r="L259" i="35" s="1"/>
  <c r="Q259" i="35"/>
  <c r="T259" i="35"/>
  <c r="U259" i="35"/>
  <c r="N345" i="35"/>
  <c r="L345" i="35" s="1"/>
  <c r="Q532" i="35"/>
  <c r="T532" i="35"/>
  <c r="U532" i="35"/>
  <c r="N532" i="35"/>
  <c r="L532" i="35" s="1"/>
  <c r="N579" i="35"/>
  <c r="L579" i="35" s="1"/>
  <c r="Q579" i="35"/>
  <c r="T579" i="35"/>
  <c r="U579" i="35"/>
  <c r="N251" i="35"/>
  <c r="L251" i="35" s="1"/>
  <c r="Q251" i="35"/>
  <c r="T251" i="35"/>
  <c r="U251" i="35"/>
  <c r="Q247" i="35"/>
  <c r="T247" i="35"/>
  <c r="U247" i="35"/>
  <c r="O342" i="35"/>
  <c r="N342" i="35"/>
  <c r="L342" i="35" s="1"/>
  <c r="N288" i="35"/>
  <c r="L288" i="35" s="1"/>
  <c r="Q288" i="35"/>
  <c r="T288" i="35"/>
  <c r="U288" i="35"/>
  <c r="N266" i="35"/>
  <c r="L266" i="35" s="1"/>
  <c r="Q266" i="35"/>
  <c r="T266" i="35"/>
  <c r="U266" i="35"/>
  <c r="O302" i="35"/>
  <c r="N302" i="35"/>
  <c r="L302" i="35" s="1"/>
  <c r="Q304" i="35"/>
  <c r="T304" i="35"/>
  <c r="U304" i="35"/>
  <c r="N319" i="35"/>
  <c r="L319" i="35" s="1"/>
  <c r="Q319" i="35"/>
  <c r="T319" i="35"/>
  <c r="U319" i="35"/>
  <c r="Q488" i="35"/>
  <c r="T488" i="35"/>
  <c r="U488" i="35"/>
  <c r="Q510" i="35"/>
  <c r="T510" i="35"/>
  <c r="U510" i="35"/>
  <c r="N510" i="35"/>
  <c r="L510" i="35" s="1"/>
  <c r="N323" i="35"/>
  <c r="L323" i="35" s="1"/>
  <c r="Q323" i="35"/>
  <c r="T323" i="35"/>
  <c r="U323" i="35"/>
  <c r="Q202" i="35"/>
  <c r="T202" i="35"/>
  <c r="U202" i="35"/>
  <c r="N202" i="35"/>
  <c r="L202" i="35" s="1"/>
  <c r="Q234" i="35"/>
  <c r="T234" i="35"/>
  <c r="U234" i="35"/>
  <c r="Q364" i="35"/>
  <c r="T364" i="35"/>
  <c r="U364" i="35"/>
  <c r="N364" i="35"/>
  <c r="L364" i="35" s="1"/>
  <c r="Q516" i="35"/>
  <c r="T516" i="35"/>
  <c r="U516" i="35"/>
  <c r="N516" i="35"/>
  <c r="L516" i="35" s="1"/>
  <c r="N523" i="35"/>
  <c r="L523" i="35" s="1"/>
  <c r="Q523" i="35"/>
  <c r="T523" i="35"/>
  <c r="U523" i="35"/>
  <c r="Q211" i="35"/>
  <c r="T211" i="35"/>
  <c r="U211" i="35"/>
  <c r="N211" i="35"/>
  <c r="L211" i="35" s="1"/>
  <c r="N606" i="35"/>
  <c r="L606" i="35" s="1"/>
  <c r="Q606" i="35"/>
  <c r="T606" i="35"/>
  <c r="U606" i="35"/>
  <c r="O488" i="35"/>
  <c r="N488" i="35"/>
  <c r="L488" i="35" s="1"/>
  <c r="O474" i="35"/>
  <c r="N474" i="35"/>
  <c r="L474" i="35" s="1"/>
  <c r="O390" i="35"/>
  <c r="N390" i="35"/>
  <c r="L390" i="35" s="1"/>
  <c r="O612" i="35"/>
  <c r="N612" i="35"/>
  <c r="L612" i="35"/>
  <c r="Q208" i="35"/>
  <c r="T208" i="35"/>
  <c r="U208" i="35"/>
  <c r="O414" i="35"/>
  <c r="N414" i="35"/>
  <c r="L414" i="35" s="1"/>
  <c r="O521" i="35"/>
  <c r="Q538" i="35"/>
  <c r="T538" i="35"/>
  <c r="U538" i="35"/>
  <c r="N538" i="35"/>
  <c r="L538" i="35" s="1"/>
  <c r="N306" i="35"/>
  <c r="L306" i="35" s="1"/>
  <c r="Q306" i="35"/>
  <c r="T306" i="35"/>
  <c r="U306" i="35"/>
  <c r="N258" i="35"/>
  <c r="L258" i="35" s="1"/>
  <c r="Q258" i="35"/>
  <c r="T258" i="35"/>
  <c r="U258" i="35"/>
  <c r="O508" i="35"/>
  <c r="N380" i="35"/>
  <c r="L380" i="35" s="1"/>
  <c r="Q380" i="35"/>
  <c r="T380" i="35"/>
  <c r="U380" i="35"/>
  <c r="Q427" i="35"/>
  <c r="T427" i="35"/>
  <c r="U427" i="35"/>
  <c r="N427" i="35"/>
  <c r="L427" i="35" s="1"/>
  <c r="N442" i="35"/>
  <c r="L442" i="35" s="1"/>
  <c r="Q442" i="35"/>
  <c r="T442" i="35"/>
  <c r="U442" i="35"/>
  <c r="O366" i="35"/>
  <c r="N243" i="35"/>
  <c r="L243" i="35" s="1"/>
  <c r="Q243" i="35"/>
  <c r="T243" i="35"/>
  <c r="U243" i="35"/>
  <c r="O454" i="35"/>
  <c r="N454" i="35"/>
  <c r="L454" i="35" s="1"/>
  <c r="N426" i="35"/>
  <c r="L426" i="35" s="1"/>
  <c r="Q426" i="35"/>
  <c r="T426" i="35"/>
  <c r="U426" i="35"/>
  <c r="O580" i="35"/>
  <c r="N580" i="35"/>
  <c r="L580" i="35"/>
  <c r="O422" i="35"/>
  <c r="N422" i="35"/>
  <c r="L422" i="35" s="1"/>
  <c r="N197" i="35"/>
  <c r="L197" i="35" s="1"/>
  <c r="Q197" i="35"/>
  <c r="T197" i="35"/>
  <c r="U197" i="35"/>
  <c r="O498" i="35"/>
  <c r="N498" i="35"/>
  <c r="L498" i="35" s="1"/>
  <c r="N486" i="35"/>
  <c r="L486" i="35" s="1"/>
  <c r="Q486" i="35"/>
  <c r="T486" i="35"/>
  <c r="U486" i="35"/>
  <c r="O374" i="35"/>
  <c r="O564" i="35"/>
  <c r="Q286" i="35"/>
  <c r="T286" i="35"/>
  <c r="U286" i="35"/>
  <c r="N286" i="35"/>
  <c r="L286" i="35" s="1"/>
  <c r="Q308" i="35"/>
  <c r="T308" i="35"/>
  <c r="U308" i="35"/>
  <c r="O184" i="35"/>
  <c r="N184" i="35"/>
  <c r="L184" i="35" s="1"/>
  <c r="Q278" i="35"/>
  <c r="T278" i="35"/>
  <c r="U278" i="35"/>
  <c r="Q298" i="35"/>
  <c r="T298" i="35"/>
  <c r="U298" i="35"/>
  <c r="N298" i="35"/>
  <c r="L298" i="35"/>
  <c r="Q237" i="35"/>
  <c r="T237" i="35"/>
  <c r="U237" i="35"/>
  <c r="O468" i="35"/>
  <c r="O326" i="35"/>
  <c r="N326" i="35"/>
  <c r="L326" i="35" s="1"/>
  <c r="Q555" i="35"/>
  <c r="T555" i="35"/>
  <c r="U555" i="35"/>
  <c r="O588" i="35"/>
  <c r="N588" i="35"/>
  <c r="L588" i="35" s="1"/>
  <c r="O310" i="35"/>
  <c r="N310" i="35"/>
  <c r="L310" i="35" s="1"/>
  <c r="Q435" i="35"/>
  <c r="T435" i="35"/>
  <c r="U435" i="35"/>
  <c r="N435" i="35"/>
  <c r="L435" i="35" s="1"/>
  <c r="Q569" i="35"/>
  <c r="T569" i="35"/>
  <c r="U569" i="35"/>
  <c r="O382" i="35"/>
  <c r="N382" i="35"/>
  <c r="L382" i="35" s="1"/>
  <c r="O446" i="35"/>
  <c r="N446" i="35"/>
  <c r="L446" i="35" s="1"/>
  <c r="N416" i="35"/>
  <c r="L416" i="35" s="1"/>
  <c r="Q416" i="35"/>
  <c r="T416" i="35"/>
  <c r="U416" i="35"/>
  <c r="O585" i="35"/>
  <c r="O350" i="35"/>
  <c r="N350" i="35"/>
  <c r="L350" i="35" s="1"/>
  <c r="Q600" i="35"/>
  <c r="T600" i="35"/>
  <c r="U600" i="35"/>
  <c r="Q257" i="35"/>
  <c r="T257" i="35"/>
  <c r="U257" i="35"/>
  <c r="N450" i="35"/>
  <c r="L450" i="35" s="1"/>
  <c r="Q450" i="35"/>
  <c r="T450" i="35"/>
  <c r="U450" i="35"/>
  <c r="N224" i="35"/>
  <c r="L224" i="35" s="1"/>
  <c r="Q224" i="35"/>
  <c r="T224" i="35"/>
  <c r="U224" i="35"/>
  <c r="O484" i="35"/>
  <c r="N484" i="35"/>
  <c r="L484" i="35" s="1"/>
  <c r="Q283" i="35"/>
  <c r="T283" i="35"/>
  <c r="U283" i="35"/>
  <c r="N283" i="35"/>
  <c r="L283" i="35" s="1"/>
  <c r="N436" i="35"/>
  <c r="L436" i="35" s="1"/>
  <c r="Q436" i="35"/>
  <c r="T436" i="35"/>
  <c r="U436" i="35"/>
  <c r="Q315" i="35"/>
  <c r="T315" i="35"/>
  <c r="U315" i="35"/>
  <c r="Q219" i="35"/>
  <c r="T219" i="35"/>
  <c r="U219" i="35"/>
  <c r="N219" i="35"/>
  <c r="L219" i="35" s="1"/>
  <c r="N432" i="35"/>
  <c r="L432" i="35" s="1"/>
  <c r="Q432" i="35"/>
  <c r="T432" i="35"/>
  <c r="U432" i="35"/>
  <c r="N332" i="35"/>
  <c r="L332" i="35"/>
  <c r="Q332" i="35"/>
  <c r="T332" i="35"/>
  <c r="U332" i="35"/>
  <c r="Q275" i="35"/>
  <c r="T275" i="35"/>
  <c r="U275" i="35"/>
  <c r="N275" i="35"/>
  <c r="L275" i="35"/>
  <c r="Q459" i="35"/>
  <c r="T459" i="35"/>
  <c r="U459" i="35"/>
  <c r="Q322" i="35"/>
  <c r="T322" i="35"/>
  <c r="U322" i="35"/>
  <c r="N322" i="35"/>
  <c r="L322" i="35"/>
  <c r="N493" i="35"/>
  <c r="L493" i="35" s="1"/>
  <c r="Q493" i="35"/>
  <c r="T493" i="35"/>
  <c r="U493" i="35"/>
  <c r="N458" i="35"/>
  <c r="L458" i="35" s="1"/>
  <c r="Q458" i="35"/>
  <c r="T458" i="35"/>
  <c r="U458" i="35"/>
  <c r="N378" i="35"/>
  <c r="L378" i="35" s="1"/>
  <c r="Q378" i="35"/>
  <c r="T378" i="35"/>
  <c r="U378" i="35"/>
  <c r="N276" i="35"/>
  <c r="L276" i="35"/>
  <c r="Q276" i="35"/>
  <c r="T276" i="35"/>
  <c r="U276" i="35"/>
  <c r="N190" i="35"/>
  <c r="L190" i="35" s="1"/>
  <c r="Q190" i="35"/>
  <c r="T190" i="35"/>
  <c r="U190" i="35"/>
  <c r="N355" i="35"/>
  <c r="L355" i="35" s="1"/>
  <c r="Q355" i="35"/>
  <c r="T355" i="35"/>
  <c r="U355" i="35"/>
  <c r="N340" i="35"/>
  <c r="L340" i="35"/>
  <c r="Q340" i="35"/>
  <c r="T340" i="35"/>
  <c r="U340" i="35"/>
  <c r="Q267" i="35"/>
  <c r="T267" i="35"/>
  <c r="U267" i="35"/>
  <c r="N267" i="35"/>
  <c r="L267" i="35"/>
  <c r="N472" i="35"/>
  <c r="L472" i="35" s="1"/>
  <c r="Q472" i="35"/>
  <c r="T472" i="35"/>
  <c r="U472" i="35"/>
  <c r="Q533" i="35"/>
  <c r="T533" i="35"/>
  <c r="U533" i="35"/>
  <c r="N533" i="35"/>
  <c r="L533" i="35" s="1"/>
  <c r="O334" i="35"/>
  <c r="N334" i="35"/>
  <c r="L334" i="35"/>
  <c r="N617" i="35"/>
  <c r="L617" i="35" s="1"/>
  <c r="Q617" i="35"/>
  <c r="T617" i="35"/>
  <c r="U617" i="35"/>
  <c r="N250" i="35"/>
  <c r="L250" i="35" s="1"/>
  <c r="Q250" i="35"/>
  <c r="T250" i="35"/>
  <c r="U250" i="35"/>
  <c r="O548" i="35"/>
  <c r="N548" i="35"/>
  <c r="L548" i="35" s="1"/>
  <c r="Q490" i="35"/>
  <c r="T490" i="35"/>
  <c r="U490" i="35"/>
  <c r="N490" i="35"/>
  <c r="L490" i="35" s="1"/>
  <c r="Q263" i="35"/>
  <c r="T263" i="35"/>
  <c r="U263" i="35"/>
  <c r="N263" i="35"/>
  <c r="L263" i="35" s="1"/>
  <c r="N282" i="35"/>
  <c r="L282" i="35" s="1"/>
  <c r="Q282" i="35"/>
  <c r="T282" i="35"/>
  <c r="U282" i="35"/>
  <c r="N203" i="35"/>
  <c r="L203" i="35" s="1"/>
  <c r="Q203" i="35"/>
  <c r="T203" i="35"/>
  <c r="U203" i="35"/>
  <c r="N545" i="35"/>
  <c r="L545" i="35" s="1"/>
  <c r="Q545" i="35"/>
  <c r="T545" i="35"/>
  <c r="U545" i="35"/>
  <c r="O188" i="35"/>
  <c r="N188" i="35"/>
  <c r="L188" i="35" s="1"/>
  <c r="Q618" i="35"/>
  <c r="T618" i="35"/>
  <c r="U618" i="35"/>
  <c r="N346" i="35"/>
  <c r="L346" i="35" s="1"/>
  <c r="Q346" i="35"/>
  <c r="T346" i="35"/>
  <c r="U346" i="35"/>
  <c r="Q628" i="35"/>
  <c r="T628" i="35"/>
  <c r="U628" i="35"/>
  <c r="N628" i="35"/>
  <c r="L628" i="35" s="1"/>
  <c r="Q586" i="35"/>
  <c r="T586" i="35"/>
  <c r="U586" i="35"/>
  <c r="N403" i="35"/>
  <c r="L403" i="35" s="1"/>
  <c r="Q403" i="35"/>
  <c r="T403" i="35"/>
  <c r="U403" i="35"/>
  <c r="O278" i="35"/>
  <c r="N278" i="35"/>
  <c r="L278" i="35" s="1"/>
  <c r="Q201" i="35"/>
  <c r="T201" i="35"/>
  <c r="U201" i="35"/>
  <c r="N248" i="35"/>
  <c r="L248" i="35" s="1"/>
  <c r="Q248" i="35"/>
  <c r="T248" i="35"/>
  <c r="U248" i="35"/>
  <c r="N187" i="35"/>
  <c r="L187" i="35" s="1"/>
  <c r="Q187" i="35"/>
  <c r="T187" i="35"/>
  <c r="U187" i="35"/>
  <c r="O497" i="35"/>
  <c r="N604" i="35"/>
  <c r="L604" i="35" s="1"/>
  <c r="Q604" i="35"/>
  <c r="T604" i="35"/>
  <c r="U604" i="35"/>
  <c r="N394" i="35"/>
  <c r="L394" i="35" s="1"/>
  <c r="Q394" i="35"/>
  <c r="T394" i="35"/>
  <c r="U394" i="35"/>
  <c r="Q212" i="35"/>
  <c r="T212" i="35"/>
  <c r="U212" i="35"/>
  <c r="N212" i="35"/>
  <c r="L212" i="35" s="1"/>
  <c r="Q491" i="35"/>
  <c r="T491" i="35"/>
  <c r="U491" i="35"/>
  <c r="N491" i="35"/>
  <c r="L491" i="35" s="1"/>
  <c r="Q546" i="35"/>
  <c r="T546" i="35"/>
  <c r="U546" i="35"/>
  <c r="Q396" i="35"/>
  <c r="T396" i="35"/>
  <c r="U396" i="35"/>
  <c r="N396" i="35"/>
  <c r="L396" i="35" s="1"/>
  <c r="N531" i="35"/>
  <c r="L531" i="35" s="1"/>
  <c r="Q531" i="35"/>
  <c r="T531" i="35"/>
  <c r="U531" i="35"/>
  <c r="Q514" i="35"/>
  <c r="T514" i="35"/>
  <c r="U514" i="35"/>
  <c r="N514" i="35"/>
  <c r="L514" i="35" s="1"/>
  <c r="O636" i="35"/>
  <c r="N636" i="35"/>
  <c r="L636" i="35"/>
  <c r="N365" i="35"/>
  <c r="L365" i="35" s="1"/>
  <c r="Q365" i="35"/>
  <c r="T365" i="35"/>
  <c r="U365" i="35"/>
  <c r="N210" i="35"/>
  <c r="L210" i="35" s="1"/>
  <c r="Q210" i="35"/>
  <c r="T210" i="35"/>
  <c r="U210" i="35"/>
  <c r="T593" i="35"/>
  <c r="U593" i="35"/>
  <c r="Q300" i="35"/>
  <c r="T300" i="35"/>
  <c r="U300" i="35"/>
  <c r="N300" i="35"/>
  <c r="L300" i="35" s="1"/>
  <c r="N565" i="35"/>
  <c r="L565" i="35" s="1"/>
  <c r="Q565" i="35"/>
  <c r="T565" i="35"/>
  <c r="U565" i="35"/>
  <c r="Q198" i="35"/>
  <c r="T198" i="35"/>
  <c r="U198" i="35"/>
  <c r="Q543" i="35"/>
  <c r="T543" i="35"/>
  <c r="U543" i="35"/>
  <c r="Q629" i="35"/>
  <c r="T629" i="35"/>
  <c r="U629" i="35"/>
  <c r="N629" i="35"/>
  <c r="L629" i="35" s="1"/>
  <c r="N602" i="35"/>
  <c r="L602" i="35" s="1"/>
  <c r="Q602" i="35"/>
  <c r="T602" i="35"/>
  <c r="U602" i="35"/>
  <c r="N348" i="35"/>
  <c r="L348" i="35" s="1"/>
  <c r="Q348" i="35"/>
  <c r="T348" i="35"/>
  <c r="U348" i="35"/>
  <c r="Q358" i="35"/>
  <c r="T358" i="35"/>
  <c r="U358" i="35"/>
  <c r="Q500" i="35"/>
  <c r="T500" i="35"/>
  <c r="U500" i="35"/>
  <c r="N347" i="35"/>
  <c r="L347" i="35" s="1"/>
  <c r="Q347" i="35"/>
  <c r="T347" i="35"/>
  <c r="U347" i="35"/>
  <c r="N371" i="35"/>
  <c r="L371" i="35" s="1"/>
  <c r="Q371" i="35"/>
  <c r="T371" i="35"/>
  <c r="U371" i="35"/>
  <c r="O476" i="35"/>
  <c r="N476" i="35"/>
  <c r="L476" i="35" s="1"/>
  <c r="O482" i="35"/>
  <c r="N503" i="35"/>
  <c r="L503" i="35" s="1"/>
  <c r="Q503" i="35"/>
  <c r="T503" i="35"/>
  <c r="U503" i="35"/>
  <c r="O430" i="35"/>
  <c r="O556" i="35"/>
  <c r="N556" i="35"/>
  <c r="L556" i="35"/>
  <c r="Q368" i="35"/>
  <c r="T368" i="35"/>
  <c r="U368" i="35"/>
  <c r="N368" i="35"/>
  <c r="L368" i="35" s="1"/>
  <c r="Q262" i="35"/>
  <c r="T262" i="35"/>
  <c r="U262" i="35"/>
  <c r="N262" i="35"/>
  <c r="L262" i="35" s="1"/>
  <c r="Q314" i="35"/>
  <c r="T314" i="35"/>
  <c r="U314" i="35"/>
  <c r="N314" i="35"/>
  <c r="L314" i="35" s="1"/>
  <c r="Q595" i="35"/>
  <c r="T595" i="35"/>
  <c r="U595" i="35"/>
  <c r="Q274" i="35"/>
  <c r="T274" i="35"/>
  <c r="U274" i="35"/>
  <c r="N274" i="35"/>
  <c r="L274" i="35" s="1"/>
  <c r="Q570" i="35"/>
  <c r="T570" i="35"/>
  <c r="U570" i="35"/>
  <c r="N570" i="35"/>
  <c r="L570" i="35" s="1"/>
  <c r="O406" i="35"/>
  <c r="O492" i="35"/>
  <c r="N492" i="35"/>
  <c r="L492" i="35" s="1"/>
  <c r="O246" i="35"/>
  <c r="N246" i="35"/>
  <c r="L246" i="35" s="1"/>
  <c r="Q233" i="47"/>
  <c r="T233" i="47"/>
  <c r="U233" i="47"/>
  <c r="Q592" i="47"/>
  <c r="T592" i="47"/>
  <c r="U592" i="47"/>
  <c r="Q607" i="47"/>
  <c r="T607" i="47"/>
  <c r="U607" i="47"/>
  <c r="Q284" i="47"/>
  <c r="T284" i="47"/>
  <c r="U284" i="47"/>
  <c r="Q265" i="47"/>
  <c r="T265" i="47"/>
  <c r="U265" i="47"/>
  <c r="Q596" i="47"/>
  <c r="T596" i="47"/>
  <c r="U596" i="47"/>
  <c r="Q370" i="47"/>
  <c r="T370" i="47"/>
  <c r="U370" i="47"/>
  <c r="Q194" i="46"/>
  <c r="T194" i="46"/>
  <c r="U194" i="46"/>
  <c r="Q533" i="46"/>
  <c r="T533" i="46"/>
  <c r="U533" i="46"/>
  <c r="Q461" i="46"/>
  <c r="T461" i="46"/>
  <c r="U461" i="46"/>
  <c r="Q358" i="46"/>
  <c r="T358" i="46"/>
  <c r="U358" i="46"/>
  <c r="Q621" i="46"/>
  <c r="T621" i="46"/>
  <c r="U621" i="46"/>
  <c r="Q371" i="46"/>
  <c r="T371" i="46"/>
  <c r="U371" i="46"/>
  <c r="Q376" i="46"/>
  <c r="T376" i="46"/>
  <c r="U376" i="46"/>
  <c r="Q493" i="46"/>
  <c r="T493" i="46"/>
  <c r="U493" i="46"/>
  <c r="Q431" i="46"/>
  <c r="T431" i="46"/>
  <c r="U431" i="46"/>
  <c r="Q354" i="46"/>
  <c r="T354" i="46"/>
  <c r="U354" i="46"/>
  <c r="Q356" i="47"/>
  <c r="T356" i="47"/>
  <c r="U356" i="47"/>
  <c r="Q564" i="47"/>
  <c r="T564" i="47"/>
  <c r="U564" i="47"/>
  <c r="Q587" i="47"/>
  <c r="T587" i="47"/>
  <c r="U587" i="47"/>
  <c r="Q580" i="47"/>
  <c r="T580" i="47"/>
  <c r="U580" i="47"/>
  <c r="Q224" i="47"/>
  <c r="T224" i="47"/>
  <c r="U224" i="47"/>
  <c r="Q536" i="47"/>
  <c r="T536" i="47"/>
  <c r="U536" i="47"/>
  <c r="Q435" i="47"/>
  <c r="T435" i="47"/>
  <c r="U435" i="47"/>
  <c r="Q393" i="47"/>
  <c r="T393" i="47"/>
  <c r="U393" i="47"/>
  <c r="Q604" i="47"/>
  <c r="T604" i="47"/>
  <c r="U604" i="47"/>
  <c r="Q350" i="35"/>
  <c r="T350" i="35"/>
  <c r="U350" i="35"/>
  <c r="Q334" i="35"/>
  <c r="T334" i="35"/>
  <c r="U334" i="35"/>
  <c r="Q513" i="35"/>
  <c r="T513" i="35"/>
  <c r="U513" i="35"/>
  <c r="Q200" i="35"/>
  <c r="T200" i="35"/>
  <c r="U200" i="35"/>
  <c r="Q246" i="35"/>
  <c r="T246" i="35"/>
  <c r="U246" i="35"/>
  <c r="Q326" i="35"/>
  <c r="T326" i="35"/>
  <c r="U326" i="35"/>
  <c r="Q550" i="35"/>
  <c r="T550" i="35"/>
  <c r="U550" i="35"/>
  <c r="N550" i="35"/>
  <c r="L550" i="35" s="1"/>
  <c r="Q382" i="35"/>
  <c r="T382" i="35"/>
  <c r="U382" i="35"/>
  <c r="Q302" i="35"/>
  <c r="T302" i="35"/>
  <c r="U302" i="35"/>
  <c r="N296" i="35"/>
  <c r="L296" i="35" s="1"/>
  <c r="Q296" i="35"/>
  <c r="T296" i="35"/>
  <c r="U296" i="35"/>
  <c r="Q408" i="35"/>
  <c r="T408" i="35"/>
  <c r="U408" i="35"/>
  <c r="Q254" i="35"/>
  <c r="T254" i="35"/>
  <c r="U254" i="35"/>
  <c r="Q447" i="35"/>
  <c r="T447" i="35"/>
  <c r="U447" i="35"/>
  <c r="Q536" i="35"/>
  <c r="T536" i="35"/>
  <c r="U536" i="35"/>
  <c r="Q583" i="35"/>
  <c r="T583" i="35"/>
  <c r="U583" i="35"/>
  <c r="N583" i="35"/>
  <c r="L583" i="35"/>
  <c r="N465" i="35"/>
  <c r="L465" i="35" s="1"/>
  <c r="Q465" i="35"/>
  <c r="T465" i="35"/>
  <c r="U465" i="35"/>
  <c r="Q454" i="35"/>
  <c r="T454" i="35"/>
  <c r="U454" i="35"/>
  <c r="Q438" i="35"/>
  <c r="T438" i="35"/>
  <c r="U438" i="35"/>
  <c r="N502" i="35"/>
  <c r="L502" i="35" s="1"/>
  <c r="Q502" i="35"/>
  <c r="T502" i="35"/>
  <c r="U502" i="35"/>
  <c r="Q280" i="35"/>
  <c r="T280" i="35"/>
  <c r="U280" i="35"/>
  <c r="Q537" i="35"/>
  <c r="T537" i="35"/>
  <c r="U537" i="35"/>
  <c r="N241" i="35"/>
  <c r="L241" i="35" s="1"/>
  <c r="Q241" i="35"/>
  <c r="T241" i="35"/>
  <c r="U241" i="35"/>
  <c r="Q233" i="35"/>
  <c r="T233" i="35"/>
  <c r="U233" i="35"/>
  <c r="N238" i="35"/>
  <c r="L238" i="35" s="1"/>
  <c r="Q238" i="35"/>
  <c r="T238" i="35"/>
  <c r="U238" i="35"/>
  <c r="Q476" i="35"/>
  <c r="T476" i="35"/>
  <c r="U476" i="35"/>
  <c r="Q636" i="35"/>
  <c r="T636" i="35"/>
  <c r="U636" i="35"/>
  <c r="N481" i="35"/>
  <c r="L481" i="35" s="1"/>
  <c r="Q481" i="35"/>
  <c r="T481" i="35"/>
  <c r="U481" i="35"/>
  <c r="N519" i="35"/>
  <c r="L519" i="35" s="1"/>
  <c r="Q519" i="35"/>
  <c r="T519" i="35"/>
  <c r="U519" i="35"/>
  <c r="N462" i="35"/>
  <c r="L462" i="35" s="1"/>
  <c r="Q462" i="35"/>
  <c r="T462" i="35"/>
  <c r="U462" i="35"/>
  <c r="Q240" i="35"/>
  <c r="T240" i="35"/>
  <c r="U240" i="35"/>
  <c r="N240" i="35"/>
  <c r="L240" i="35" s="1"/>
  <c r="Q261" i="35"/>
  <c r="T261" i="35"/>
  <c r="U261" i="35"/>
  <c r="Q327" i="35"/>
  <c r="T327" i="35"/>
  <c r="U327" i="35"/>
  <c r="Q207" i="35"/>
  <c r="T207" i="35"/>
  <c r="U207" i="35"/>
  <c r="N423" i="35"/>
  <c r="L423" i="35"/>
  <c r="Q423" i="35"/>
  <c r="T423" i="35"/>
  <c r="U423" i="35"/>
  <c r="Q361" i="35"/>
  <c r="T361" i="35"/>
  <c r="U361" i="35"/>
  <c r="N361" i="35"/>
  <c r="L361" i="35"/>
  <c r="Q540" i="35"/>
  <c r="T540" i="35"/>
  <c r="U540" i="35"/>
  <c r="N417" i="35"/>
  <c r="L417" i="35" s="1"/>
  <c r="Q417" i="35"/>
  <c r="T417" i="35"/>
  <c r="U417" i="35"/>
  <c r="Q235" i="35"/>
  <c r="T235" i="35"/>
  <c r="U235" i="35"/>
  <c r="N398" i="35"/>
  <c r="L398" i="35" s="1"/>
  <c r="Q398" i="35"/>
  <c r="T398" i="35"/>
  <c r="U398" i="35"/>
  <c r="Q295" i="35"/>
  <c r="T295" i="35"/>
  <c r="U295" i="35"/>
  <c r="Q239" i="35"/>
  <c r="T239" i="35"/>
  <c r="U239" i="35"/>
  <c r="N430" i="35"/>
  <c r="L430" i="35" s="1"/>
  <c r="Q430" i="35"/>
  <c r="T430" i="35"/>
  <c r="U430" i="35"/>
  <c r="Q406" i="35"/>
  <c r="T406" i="35"/>
  <c r="U406" i="35"/>
  <c r="N406" i="35"/>
  <c r="L406" i="35" s="1"/>
  <c r="N482" i="35"/>
  <c r="L482" i="35"/>
  <c r="Q482" i="35"/>
  <c r="T482" i="35"/>
  <c r="U482" i="35"/>
  <c r="Q564" i="35"/>
  <c r="T564" i="35"/>
  <c r="U564" i="35"/>
  <c r="N564" i="35"/>
  <c r="L564" i="35"/>
  <c r="Q184" i="35"/>
  <c r="T184" i="35"/>
  <c r="U184" i="35"/>
  <c r="Q580" i="35"/>
  <c r="T580" i="35"/>
  <c r="U580" i="35"/>
  <c r="Q374" i="35"/>
  <c r="T374" i="35"/>
  <c r="U374" i="35"/>
  <c r="N374" i="35"/>
  <c r="L374" i="35" s="1"/>
  <c r="Q390" i="35"/>
  <c r="T390" i="35"/>
  <c r="U390" i="35"/>
  <c r="Q498" i="35"/>
  <c r="T498" i="35"/>
  <c r="U498" i="35"/>
  <c r="N521" i="35"/>
  <c r="L521" i="35" s="1"/>
  <c r="Q521" i="35"/>
  <c r="T521" i="35"/>
  <c r="U521" i="35"/>
  <c r="Q548" i="35"/>
  <c r="T548" i="35"/>
  <c r="U548" i="35"/>
  <c r="Q508" i="35"/>
  <c r="T508" i="35"/>
  <c r="U508" i="35"/>
  <c r="N508" i="35"/>
  <c r="L508" i="35" s="1"/>
  <c r="Q588" i="35"/>
  <c r="T588" i="35"/>
  <c r="U588" i="35"/>
  <c r="Q612" i="35"/>
  <c r="T612" i="35"/>
  <c r="U612" i="35"/>
  <c r="Q366" i="35"/>
  <c r="T366" i="35"/>
  <c r="U366" i="35"/>
  <c r="N366" i="35"/>
  <c r="L366" i="35" s="1"/>
  <c r="Q474" i="35"/>
  <c r="T474" i="35"/>
  <c r="U474" i="35"/>
  <c r="Q342" i="35"/>
  <c r="T342" i="35"/>
  <c r="U342" i="35"/>
  <c r="Q484" i="35"/>
  <c r="T484" i="35"/>
  <c r="U484" i="35"/>
  <c r="N468" i="35"/>
  <c r="L468" i="35" s="1"/>
  <c r="Q468" i="35"/>
  <c r="T468" i="35"/>
  <c r="U468" i="35"/>
  <c r="Q414" i="35"/>
  <c r="T414" i="35"/>
  <c r="U414" i="35"/>
  <c r="Q446" i="35"/>
  <c r="T446" i="35"/>
  <c r="U446" i="35"/>
  <c r="Q497" i="35"/>
  <c r="T497" i="35"/>
  <c r="U497" i="35"/>
  <c r="N497" i="35"/>
  <c r="L497" i="35" s="1"/>
  <c r="Q422" i="35"/>
  <c r="T422" i="35"/>
  <c r="U422" i="35"/>
  <c r="Q492" i="35"/>
  <c r="T492" i="35"/>
  <c r="U492" i="35"/>
  <c r="Q556" i="35"/>
  <c r="T556" i="35"/>
  <c r="U556" i="35"/>
  <c r="N585" i="35"/>
  <c r="L585" i="35" s="1"/>
  <c r="Q585" i="35"/>
  <c r="T585" i="35"/>
  <c r="U585" i="35"/>
  <c r="Q188" i="35"/>
  <c r="T188" i="35"/>
  <c r="U188" i="35"/>
  <c r="Q310" i="35"/>
  <c r="T310" i="35"/>
  <c r="U310" i="35"/>
  <c r="I92" i="47"/>
  <c r="I94" i="47"/>
  <c r="I96" i="47"/>
  <c r="S96" i="47" s="1"/>
  <c r="I106" i="47"/>
  <c r="R106" i="47" s="1"/>
  <c r="I116" i="47"/>
  <c r="K116" i="47" s="1"/>
  <c r="I134" i="47"/>
  <c r="S134" i="47" s="1"/>
  <c r="I136" i="47"/>
  <c r="R136" i="47"/>
  <c r="I138" i="47"/>
  <c r="R138" i="47" s="1"/>
  <c r="I146" i="47"/>
  <c r="S146" i="47" s="1"/>
  <c r="I156" i="47"/>
  <c r="J156" i="47" s="1"/>
  <c r="I158" i="47"/>
  <c r="K158" i="47" s="1"/>
  <c r="I164" i="47"/>
  <c r="K164" i="47" s="1"/>
  <c r="I170" i="47"/>
  <c r="R170" i="47" s="1"/>
  <c r="I176" i="47"/>
  <c r="K176" i="47"/>
  <c r="I178" i="47"/>
  <c r="I180" i="47"/>
  <c r="I182" i="47"/>
  <c r="S182" i="47" s="1"/>
  <c r="I184" i="47"/>
  <c r="I188" i="47"/>
  <c r="I200" i="47"/>
  <c r="I228" i="47"/>
  <c r="I73" i="47"/>
  <c r="I81" i="47"/>
  <c r="P81" i="47" s="1"/>
  <c r="I83" i="47"/>
  <c r="K83" i="47" s="1"/>
  <c r="I89" i="47"/>
  <c r="I105" i="47"/>
  <c r="I121" i="47"/>
  <c r="R121" i="47" s="1"/>
  <c r="I133" i="47"/>
  <c r="P133" i="47" s="1"/>
  <c r="I145" i="47"/>
  <c r="J145" i="47"/>
  <c r="I147" i="47"/>
  <c r="I157" i="47"/>
  <c r="I161" i="47"/>
  <c r="K161" i="47" s="1"/>
  <c r="R161" i="47"/>
  <c r="I167" i="47"/>
  <c r="I171" i="47"/>
  <c r="I173" i="47"/>
  <c r="I175" i="47"/>
  <c r="J175" i="47" s="1"/>
  <c r="I179" i="47"/>
  <c r="I213" i="47"/>
  <c r="I214" i="47"/>
  <c r="I103" i="46"/>
  <c r="I125" i="46"/>
  <c r="R125" i="46" s="1"/>
  <c r="I204" i="46"/>
  <c r="I219" i="46"/>
  <c r="K150" i="46"/>
  <c r="I199" i="46"/>
  <c r="I203" i="46"/>
  <c r="I221" i="46"/>
  <c r="J81" i="47"/>
  <c r="R83" i="47"/>
  <c r="R105" i="47"/>
  <c r="P105" i="47"/>
  <c r="S105" i="47"/>
  <c r="K105" i="47"/>
  <c r="J105" i="47"/>
  <c r="P121" i="47"/>
  <c r="P157" i="47"/>
  <c r="J157" i="47"/>
  <c r="S157" i="47"/>
  <c r="R157" i="47"/>
  <c r="K157" i="47"/>
  <c r="J171" i="47"/>
  <c r="S171" i="47"/>
  <c r="R171" i="47"/>
  <c r="K171" i="47"/>
  <c r="P171" i="47"/>
  <c r="P173" i="47"/>
  <c r="Q173" i="47" s="1"/>
  <c r="R173" i="47"/>
  <c r="J173" i="47"/>
  <c r="O173" i="47"/>
  <c r="N173" i="47" s="1"/>
  <c r="L173" i="47" s="1"/>
  <c r="K173" i="47"/>
  <c r="S173" i="47"/>
  <c r="R179" i="47"/>
  <c r="J179" i="47"/>
  <c r="O179" i="47" s="1"/>
  <c r="N179" i="47" s="1"/>
  <c r="L179" i="47" s="1"/>
  <c r="S179" i="47"/>
  <c r="P179" i="47"/>
  <c r="Q179" i="47" s="1"/>
  <c r="T179" i="47" s="1"/>
  <c r="U179" i="47" s="1"/>
  <c r="K179" i="47"/>
  <c r="P144" i="47"/>
  <c r="R144" i="47"/>
  <c r="J144" i="47"/>
  <c r="R159" i="47"/>
  <c r="K159" i="47"/>
  <c r="S161" i="47"/>
  <c r="R133" i="47"/>
  <c r="I326" i="46"/>
  <c r="I337" i="46"/>
  <c r="I353" i="46"/>
  <c r="I379" i="46"/>
  <c r="I383" i="46"/>
  <c r="I390" i="46"/>
  <c r="I395" i="46"/>
  <c r="I402" i="46"/>
  <c r="I404" i="46"/>
  <c r="I414" i="46"/>
  <c r="I422" i="46"/>
  <c r="I472" i="46"/>
  <c r="I474" i="46"/>
  <c r="I481" i="46"/>
  <c r="I483" i="46"/>
  <c r="I506" i="46"/>
  <c r="I531" i="46"/>
  <c r="I536" i="46"/>
  <c r="I568" i="46"/>
  <c r="I602" i="46"/>
  <c r="I666" i="46"/>
  <c r="I121" i="46"/>
  <c r="I161" i="46"/>
  <c r="I167" i="46"/>
  <c r="I175" i="46"/>
  <c r="I181" i="46"/>
  <c r="I183" i="46"/>
  <c r="R183" i="46" s="1"/>
  <c r="S183" i="46"/>
  <c r="I185" i="46"/>
  <c r="I195" i="46"/>
  <c r="I202" i="46"/>
  <c r="I223" i="46"/>
  <c r="I233" i="46"/>
  <c r="I274" i="46"/>
  <c r="I277" i="46"/>
  <c r="I284" i="46"/>
  <c r="I298" i="46"/>
  <c r="I330" i="46"/>
  <c r="I355" i="46"/>
  <c r="I362" i="46"/>
  <c r="I363" i="46"/>
  <c r="I368" i="46"/>
  <c r="I385" i="46"/>
  <c r="I415" i="46"/>
  <c r="I417" i="46"/>
  <c r="I434" i="46"/>
  <c r="I446" i="46"/>
  <c r="I448" i="46"/>
  <c r="I480" i="46"/>
  <c r="I510" i="46"/>
  <c r="I518" i="46"/>
  <c r="I600" i="46"/>
  <c r="I616" i="46"/>
  <c r="I628" i="46"/>
  <c r="I646" i="46"/>
  <c r="I685" i="46"/>
  <c r="I699" i="46"/>
  <c r="I187" i="46"/>
  <c r="I189" i="46"/>
  <c r="I191" i="46"/>
  <c r="I197" i="46"/>
  <c r="I208" i="46"/>
  <c r="I211" i="46"/>
  <c r="I213" i="46"/>
  <c r="I237" i="46"/>
  <c r="I240" i="46"/>
  <c r="I248" i="46"/>
  <c r="I252" i="46"/>
  <c r="I260" i="46"/>
  <c r="I271" i="46"/>
  <c r="I310" i="46"/>
  <c r="I321" i="46"/>
  <c r="I359" i="46"/>
  <c r="I397" i="46"/>
  <c r="I408" i="46"/>
  <c r="I454" i="46"/>
  <c r="I459" i="46"/>
  <c r="I467" i="46"/>
  <c r="I471" i="46"/>
  <c r="I479" i="46"/>
  <c r="I482" i="46"/>
  <c r="I504" i="46"/>
  <c r="I505" i="46"/>
  <c r="I514" i="46"/>
  <c r="I521" i="46"/>
  <c r="I525" i="46"/>
  <c r="I582" i="46"/>
  <c r="I597" i="46"/>
  <c r="I609" i="46"/>
  <c r="I612" i="46"/>
  <c r="I615" i="46"/>
  <c r="I632" i="46"/>
  <c r="I653" i="46"/>
  <c r="I655" i="46"/>
  <c r="I680" i="46"/>
  <c r="I971" i="46"/>
  <c r="I520" i="46"/>
  <c r="I538" i="46"/>
  <c r="I562" i="46"/>
  <c r="I583" i="46"/>
  <c r="I585" i="46"/>
  <c r="I586" i="46"/>
  <c r="I591" i="46"/>
  <c r="I595" i="46"/>
  <c r="I598" i="46"/>
  <c r="I625" i="46"/>
  <c r="I627" i="46"/>
  <c r="I645" i="46"/>
  <c r="I654" i="46"/>
  <c r="I660" i="46"/>
  <c r="I684" i="46"/>
  <c r="I696" i="46"/>
  <c r="I717" i="46"/>
  <c r="I722" i="46"/>
  <c r="I762" i="46"/>
  <c r="I774" i="46"/>
  <c r="I781" i="46"/>
  <c r="I805" i="46"/>
  <c r="I812" i="46"/>
  <c r="I813" i="46"/>
  <c r="I878" i="46"/>
  <c r="I1023" i="46"/>
  <c r="I1052" i="46"/>
  <c r="I1069" i="46"/>
  <c r="I821" i="46"/>
  <c r="I868" i="46"/>
  <c r="I869" i="46"/>
  <c r="I891" i="46"/>
  <c r="I926" i="46"/>
  <c r="I936" i="46"/>
  <c r="I957" i="46"/>
  <c r="I998" i="46"/>
  <c r="I1001" i="46"/>
  <c r="I1013" i="46"/>
  <c r="I1038" i="46"/>
  <c r="I1047" i="46"/>
  <c r="I1060" i="46"/>
  <c r="I1065" i="46"/>
  <c r="I1070" i="46"/>
  <c r="I840" i="46"/>
  <c r="I849" i="46"/>
  <c r="I879" i="46"/>
  <c r="I899" i="46"/>
  <c r="I900" i="46"/>
  <c r="I901" i="46"/>
  <c r="I908" i="46"/>
  <c r="I914" i="46"/>
  <c r="I927" i="46"/>
  <c r="I933" i="46"/>
  <c r="I937" i="46"/>
  <c r="I959" i="46"/>
  <c r="I978" i="46"/>
  <c r="I979" i="46"/>
  <c r="I980" i="46"/>
  <c r="I981" i="46"/>
  <c r="I992" i="46"/>
  <c r="I995" i="46"/>
  <c r="I999" i="46"/>
  <c r="I1014" i="46"/>
  <c r="I1019" i="46"/>
  <c r="I1039" i="46"/>
  <c r="I1044" i="46"/>
  <c r="I1048" i="46"/>
  <c r="I1056" i="46"/>
  <c r="I1061" i="46"/>
  <c r="I1067" i="46"/>
  <c r="I1071" i="46"/>
  <c r="I1072" i="46"/>
  <c r="J108" i="46"/>
  <c r="O108" i="46" s="1"/>
  <c r="N108" i="46" s="1"/>
  <c r="L108" i="46" s="1"/>
  <c r="R108" i="46"/>
  <c r="R110" i="46"/>
  <c r="K110" i="46"/>
  <c r="K130" i="46"/>
  <c r="P167" i="46"/>
  <c r="J99" i="46"/>
  <c r="O99" i="46"/>
  <c r="N99" i="46" s="1"/>
  <c r="L99" i="46" s="1"/>
  <c r="R148" i="46"/>
  <c r="S150" i="46"/>
  <c r="P150" i="46"/>
  <c r="I95" i="46"/>
  <c r="I129" i="46"/>
  <c r="I131" i="46"/>
  <c r="I133" i="46"/>
  <c r="I137" i="46"/>
  <c r="J137" i="46" s="1"/>
  <c r="I171" i="46"/>
  <c r="I173" i="46"/>
  <c r="I177" i="46"/>
  <c r="I179" i="46"/>
  <c r="J148" i="46"/>
  <c r="I101" i="46"/>
  <c r="I111" i="46"/>
  <c r="I147" i="46"/>
  <c r="I149" i="46"/>
  <c r="K124" i="35"/>
  <c r="P124" i="35"/>
  <c r="P116" i="35"/>
  <c r="R116" i="35"/>
  <c r="S116" i="35"/>
  <c r="P114" i="35"/>
  <c r="R175" i="35"/>
  <c r="R120" i="35"/>
  <c r="R114" i="35"/>
  <c r="P173" i="35"/>
  <c r="P128" i="35"/>
  <c r="I108" i="47"/>
  <c r="I110" i="47"/>
  <c r="R110" i="47" s="1"/>
  <c r="I112" i="47"/>
  <c r="I120" i="47"/>
  <c r="K120" i="47" s="1"/>
  <c r="I124" i="47"/>
  <c r="I126" i="47"/>
  <c r="R126" i="47" s="1"/>
  <c r="I187" i="47"/>
  <c r="I205" i="47"/>
  <c r="I210" i="47"/>
  <c r="I221" i="47"/>
  <c r="I225" i="47"/>
  <c r="I254" i="47"/>
  <c r="I259" i="47"/>
  <c r="I266" i="47"/>
  <c r="I334" i="47"/>
  <c r="I474" i="47"/>
  <c r="I497" i="47"/>
  <c r="I567" i="47"/>
  <c r="I642" i="47"/>
  <c r="I687" i="47"/>
  <c r="I189" i="47"/>
  <c r="I198" i="47"/>
  <c r="I238" i="47"/>
  <c r="I267" i="47"/>
  <c r="I407" i="47"/>
  <c r="I560" i="47"/>
  <c r="I713" i="47"/>
  <c r="I737" i="47"/>
  <c r="I811" i="47"/>
  <c r="I825" i="47"/>
  <c r="I827" i="47"/>
  <c r="I853" i="47"/>
  <c r="I859" i="47"/>
  <c r="I880" i="47"/>
  <c r="I900" i="47"/>
  <c r="I921" i="47"/>
  <c r="I982" i="47"/>
  <c r="I1009" i="47"/>
  <c r="I194" i="46"/>
  <c r="I91" i="46"/>
  <c r="I139" i="46"/>
  <c r="I206" i="46"/>
  <c r="I207" i="46"/>
  <c r="I188" i="46"/>
  <c r="I770" i="35"/>
  <c r="I359" i="35"/>
  <c r="I145" i="35"/>
  <c r="I137" i="35"/>
  <c r="K137" i="35" s="1"/>
  <c r="O137" i="35" s="1"/>
  <c r="Q137" i="35" s="1"/>
  <c r="I97" i="35"/>
  <c r="I81" i="35"/>
  <c r="J81" i="35" s="1"/>
  <c r="I605" i="35"/>
  <c r="I1002" i="35"/>
  <c r="I541" i="35"/>
  <c r="I531" i="35"/>
  <c r="I1003" i="35"/>
  <c r="I994" i="35"/>
  <c r="I855" i="35"/>
  <c r="I493" i="35"/>
  <c r="I102" i="35"/>
  <c r="I784" i="35"/>
  <c r="I769" i="35"/>
  <c r="I557" i="35"/>
  <c r="I551" i="35"/>
  <c r="I252" i="35"/>
  <c r="I248" i="35"/>
  <c r="I222" i="35"/>
  <c r="I77" i="47"/>
  <c r="I79" i="47"/>
  <c r="J79" i="47" s="1"/>
  <c r="I90" i="47"/>
  <c r="I143" i="47"/>
  <c r="I199" i="47"/>
  <c r="I218" i="47"/>
  <c r="I220" i="47"/>
  <c r="I78" i="47"/>
  <c r="I82" i="47"/>
  <c r="P82" i="47" s="1"/>
  <c r="I84" i="47"/>
  <c r="I86" i="47"/>
  <c r="I88" i="47"/>
  <c r="I93" i="47"/>
  <c r="K93" i="47" s="1"/>
  <c r="I109" i="47"/>
  <c r="K109" i="47"/>
  <c r="I162" i="47"/>
  <c r="S162" i="47" s="1"/>
  <c r="I212" i="47"/>
  <c r="I227" i="47"/>
  <c r="I240" i="47"/>
  <c r="I75" i="46"/>
  <c r="I106" i="46"/>
  <c r="R106" i="46" s="1"/>
  <c r="K106" i="46"/>
  <c r="I109" i="46"/>
  <c r="I115" i="46"/>
  <c r="I123" i="46"/>
  <c r="I127" i="46"/>
  <c r="K144" i="46"/>
  <c r="I151" i="46"/>
  <c r="R151" i="46" s="1"/>
  <c r="I153" i="46"/>
  <c r="I169" i="46"/>
  <c r="I74" i="46"/>
  <c r="I83" i="46"/>
  <c r="I105" i="46"/>
  <c r="I114" i="46"/>
  <c r="I119" i="46"/>
  <c r="J119" i="46" s="1"/>
  <c r="I135" i="46"/>
  <c r="I141" i="46"/>
  <c r="I143" i="46"/>
  <c r="I145" i="46"/>
  <c r="I157" i="46"/>
  <c r="I159" i="46"/>
  <c r="I229" i="35"/>
  <c r="I227" i="35"/>
  <c r="I153" i="35"/>
  <c r="I109" i="35"/>
  <c r="S109" i="35" s="1"/>
  <c r="I226" i="35"/>
  <c r="I205" i="35"/>
  <c r="I199" i="35"/>
  <c r="I197" i="35"/>
  <c r="I186" i="35"/>
  <c r="I76" i="35"/>
  <c r="I196" i="35"/>
  <c r="I995" i="35"/>
  <c r="I980" i="35"/>
  <c r="I978" i="35"/>
  <c r="I962" i="35"/>
  <c r="I801" i="35"/>
  <c r="I786" i="35"/>
  <c r="I740" i="35"/>
  <c r="I629" i="35"/>
  <c r="I413" i="35"/>
  <c r="I365" i="35"/>
  <c r="I351" i="35"/>
  <c r="I267" i="35"/>
  <c r="I1041" i="35"/>
  <c r="I979" i="35"/>
  <c r="I963" i="35"/>
  <c r="I731" i="35"/>
  <c r="S82" i="46"/>
  <c r="R82" i="46"/>
  <c r="K82" i="46"/>
  <c r="P82" i="46"/>
  <c r="J82" i="46"/>
  <c r="O82" i="46" s="1"/>
  <c r="P106" i="46"/>
  <c r="J106" i="46"/>
  <c r="O106" i="46" s="1"/>
  <c r="P108" i="46"/>
  <c r="Q108" i="46"/>
  <c r="K108" i="46"/>
  <c r="S108" i="46"/>
  <c r="S109" i="46"/>
  <c r="P109" i="46"/>
  <c r="K109" i="46"/>
  <c r="P140" i="46"/>
  <c r="R144" i="46"/>
  <c r="J144" i="46"/>
  <c r="O144" i="46" s="1"/>
  <c r="P144" i="46"/>
  <c r="S144" i="46"/>
  <c r="K151" i="46"/>
  <c r="P153" i="46"/>
  <c r="J169" i="46"/>
  <c r="O169" i="46" s="1"/>
  <c r="R169" i="46"/>
  <c r="K169" i="46"/>
  <c r="P173" i="46"/>
  <c r="S173" i="46"/>
  <c r="R173" i="46"/>
  <c r="P96" i="46"/>
  <c r="Q96" i="46"/>
  <c r="T96" i="46" s="1"/>
  <c r="U96" i="46" s="1"/>
  <c r="S96" i="46"/>
  <c r="K96" i="46"/>
  <c r="O96" i="46" s="1"/>
  <c r="N96" i="46" s="1"/>
  <c r="L96" i="46" s="1"/>
  <c r="R96" i="46"/>
  <c r="J74" i="46"/>
  <c r="S119" i="46"/>
  <c r="R126" i="46"/>
  <c r="K126" i="46"/>
  <c r="P126" i="46"/>
  <c r="J126" i="46"/>
  <c r="O126" i="46" s="1"/>
  <c r="N126" i="46" s="1"/>
  <c r="L126" i="46" s="1"/>
  <c r="S80" i="46"/>
  <c r="K93" i="46"/>
  <c r="K164" i="46"/>
  <c r="R174" i="46"/>
  <c r="P174" i="46"/>
  <c r="I97" i="46"/>
  <c r="P137" i="46"/>
  <c r="I163" i="46"/>
  <c r="I165" i="46"/>
  <c r="K116" i="35"/>
  <c r="J116" i="35"/>
  <c r="I878" i="35"/>
  <c r="I841" i="35"/>
  <c r="I945" i="35"/>
  <c r="I936" i="35"/>
  <c r="I922" i="35"/>
  <c r="I440" i="35"/>
  <c r="I288" i="35"/>
  <c r="I614" i="35"/>
  <c r="I589" i="35"/>
  <c r="I499" i="35"/>
  <c r="I478" i="35"/>
  <c r="I303" i="35"/>
  <c r="I729" i="35"/>
  <c r="I590" i="35"/>
  <c r="I483" i="35"/>
  <c r="I256" i="35"/>
  <c r="I232" i="35"/>
  <c r="I176" i="35"/>
  <c r="J176" i="35" s="1"/>
  <c r="K172" i="35"/>
  <c r="I170" i="35"/>
  <c r="I133" i="35"/>
  <c r="I86" i="35"/>
  <c r="R86" i="35" s="1"/>
  <c r="K102" i="35"/>
  <c r="S102" i="35"/>
  <c r="P102" i="35"/>
  <c r="R102" i="35"/>
  <c r="J102" i="35"/>
  <c r="O102" i="35"/>
  <c r="N102" i="35" s="1"/>
  <c r="L102" i="35" s="1"/>
  <c r="J113" i="35"/>
  <c r="J141" i="35"/>
  <c r="O141" i="35"/>
  <c r="K141" i="35"/>
  <c r="K170" i="35"/>
  <c r="R158" i="35"/>
  <c r="K85" i="35"/>
  <c r="K82" i="35"/>
  <c r="R82" i="35"/>
  <c r="S164" i="35"/>
  <c r="P164" i="35"/>
  <c r="P78" i="35"/>
  <c r="I245" i="35"/>
  <c r="I241" i="35"/>
  <c r="I239" i="35"/>
  <c r="I237" i="35"/>
  <c r="I235" i="35"/>
  <c r="I218" i="35"/>
  <c r="I216" i="35"/>
  <c r="I212" i="35"/>
  <c r="I183" i="35"/>
  <c r="K162" i="35"/>
  <c r="K160" i="35"/>
  <c r="J160" i="35"/>
  <c r="O160" i="35" s="1"/>
  <c r="N160" i="35" s="1"/>
  <c r="L160" i="35" s="1"/>
  <c r="J139" i="35"/>
  <c r="J137" i="35"/>
  <c r="I93" i="35"/>
  <c r="K93" i="35" s="1"/>
  <c r="I89" i="35"/>
  <c r="J164" i="35"/>
  <c r="O164" i="35" s="1"/>
  <c r="N164" i="35" s="1"/>
  <c r="L164" i="35" s="1"/>
  <c r="J180" i="35"/>
  <c r="K180" i="35"/>
  <c r="J101" i="35"/>
  <c r="K101" i="35"/>
  <c r="R101" i="35"/>
  <c r="R98" i="35"/>
  <c r="J158" i="35"/>
  <c r="J126" i="35"/>
  <c r="K81" i="35"/>
  <c r="K146" i="35"/>
  <c r="K136" i="35"/>
  <c r="J136" i="35"/>
  <c r="R136" i="35"/>
  <c r="P133" i="35"/>
  <c r="J129" i="35"/>
  <c r="K129" i="35"/>
  <c r="O129" i="35" s="1"/>
  <c r="I125" i="35"/>
  <c r="K125" i="35" s="1"/>
  <c r="J105" i="35"/>
  <c r="K105" i="35"/>
  <c r="O105" i="35" s="1"/>
  <c r="N105" i="35" s="1"/>
  <c r="L105" i="35" s="1"/>
  <c r="K74" i="35"/>
  <c r="J74" i="35"/>
  <c r="J140" i="35"/>
  <c r="J124" i="35"/>
  <c r="O124" i="35" s="1"/>
  <c r="J92" i="35"/>
  <c r="J114" i="35"/>
  <c r="P92" i="47"/>
  <c r="R92" i="47"/>
  <c r="J92" i="47"/>
  <c r="K92" i="47"/>
  <c r="S92" i="47"/>
  <c r="R94" i="47"/>
  <c r="P94" i="47"/>
  <c r="K94" i="47"/>
  <c r="J94" i="47"/>
  <c r="O94" i="47" s="1"/>
  <c r="N94" i="47" s="1"/>
  <c r="L94" i="47" s="1"/>
  <c r="S94" i="47"/>
  <c r="R147" i="47"/>
  <c r="J147" i="47"/>
  <c r="R143" i="47"/>
  <c r="P143" i="47"/>
  <c r="K143" i="47"/>
  <c r="J143" i="47"/>
  <c r="S143" i="47"/>
  <c r="I289" i="47"/>
  <c r="I322" i="47"/>
  <c r="I340" i="47"/>
  <c r="I348" i="47"/>
  <c r="I350" i="47"/>
  <c r="I360" i="47"/>
  <c r="I362" i="47"/>
  <c r="I367" i="47"/>
  <c r="I373" i="47"/>
  <c r="I568" i="47"/>
  <c r="I610" i="47"/>
  <c r="I626" i="47"/>
  <c r="I107" i="47"/>
  <c r="P107" i="47" s="1"/>
  <c r="I172" i="47"/>
  <c r="R172" i="47" s="1"/>
  <c r="I191" i="47"/>
  <c r="I206" i="47"/>
  <c r="I217" i="47"/>
  <c r="I235" i="47"/>
  <c r="I236" i="47"/>
  <c r="I247" i="47"/>
  <c r="I98" i="47"/>
  <c r="I104" i="47"/>
  <c r="P104" i="47" s="1"/>
  <c r="I113" i="47"/>
  <c r="P113" i="47" s="1"/>
  <c r="I117" i="47"/>
  <c r="I119" i="47"/>
  <c r="J119" i="47" s="1"/>
  <c r="I163" i="47"/>
  <c r="I165" i="47"/>
  <c r="I169" i="47"/>
  <c r="I211" i="47"/>
  <c r="I222" i="47"/>
  <c r="I230" i="47"/>
  <c r="I232" i="47"/>
  <c r="I234" i="47"/>
  <c r="I246" i="47"/>
  <c r="I263" i="47"/>
  <c r="I308" i="47"/>
  <c r="I363" i="47"/>
  <c r="I392" i="47"/>
  <c r="I484" i="47"/>
  <c r="I494" i="47"/>
  <c r="I502" i="47"/>
  <c r="I539" i="47"/>
  <c r="I556" i="47"/>
  <c r="I611" i="47"/>
  <c r="I644" i="47"/>
  <c r="I693" i="47"/>
  <c r="O168" i="47"/>
  <c r="O171" i="47"/>
  <c r="I95" i="47"/>
  <c r="I97" i="47"/>
  <c r="K97" i="47"/>
  <c r="I137" i="47"/>
  <c r="S137" i="47" s="1"/>
  <c r="I139" i="47"/>
  <c r="P139" i="47"/>
  <c r="I141" i="47"/>
  <c r="I152" i="47"/>
  <c r="P152" i="47"/>
  <c r="I154" i="47"/>
  <c r="I190" i="47"/>
  <c r="I203" i="47"/>
  <c r="I216" i="47"/>
  <c r="I290" i="47"/>
  <c r="I295" i="47"/>
  <c r="I297" i="47"/>
  <c r="I305" i="47"/>
  <c r="I324" i="47"/>
  <c r="I330" i="47"/>
  <c r="I332" i="47"/>
  <c r="I349" i="47"/>
  <c r="I371" i="47"/>
  <c r="I376" i="47"/>
  <c r="I379" i="47"/>
  <c r="I384" i="47"/>
  <c r="I390" i="47"/>
  <c r="I401" i="47"/>
  <c r="I403" i="47"/>
  <c r="I405" i="47"/>
  <c r="I406" i="47"/>
  <c r="I420" i="47"/>
  <c r="I439" i="47"/>
  <c r="I477" i="47"/>
  <c r="I482" i="47"/>
  <c r="I487" i="47"/>
  <c r="I507" i="47"/>
  <c r="I510" i="47"/>
  <c r="I538" i="47"/>
  <c r="I555" i="47"/>
  <c r="I562" i="47"/>
  <c r="I573" i="47"/>
  <c r="I574" i="47"/>
  <c r="I599" i="47"/>
  <c r="I615" i="47"/>
  <c r="I619" i="47"/>
  <c r="I667" i="47"/>
  <c r="I677" i="47"/>
  <c r="I695" i="47"/>
  <c r="I796" i="47"/>
  <c r="I985" i="47"/>
  <c r="I999" i="47"/>
  <c r="I1048" i="47"/>
  <c r="I1056" i="47"/>
  <c r="I253" i="47"/>
  <c r="I260" i="47"/>
  <c r="I261" i="47"/>
  <c r="I270" i="47"/>
  <c r="I271" i="47"/>
  <c r="I252" i="47"/>
  <c r="I802" i="47"/>
  <c r="I841" i="47"/>
  <c r="I875" i="47"/>
  <c r="I884" i="47"/>
  <c r="I908" i="47"/>
  <c r="I911" i="47"/>
  <c r="I1020" i="47"/>
  <c r="I928" i="47"/>
  <c r="I934" i="47"/>
  <c r="I938" i="47"/>
  <c r="I948" i="47"/>
  <c r="I964" i="47"/>
  <c r="I971" i="47"/>
  <c r="I983" i="47"/>
  <c r="I1003" i="47"/>
  <c r="I1013" i="47"/>
  <c r="I1028" i="47"/>
  <c r="I1032" i="47"/>
  <c r="I1036" i="47"/>
  <c r="I1040" i="47"/>
  <c r="I1046" i="47"/>
  <c r="I1052" i="47"/>
  <c r="I1060" i="47"/>
  <c r="I1068" i="47"/>
  <c r="R90" i="47"/>
  <c r="P90" i="47"/>
  <c r="J90" i="47"/>
  <c r="S90" i="47"/>
  <c r="K90" i="47"/>
  <c r="N171" i="47"/>
  <c r="L171" i="47" s="1"/>
  <c r="Q171" i="47"/>
  <c r="T171" i="47" s="1"/>
  <c r="U171" i="47" s="1"/>
  <c r="P167" i="47"/>
  <c r="R167" i="47"/>
  <c r="K167" i="47"/>
  <c r="S167" i="47"/>
  <c r="S73" i="47"/>
  <c r="P73" i="47"/>
  <c r="J73" i="47"/>
  <c r="R73" i="47"/>
  <c r="K77" i="47"/>
  <c r="R77" i="47"/>
  <c r="P89" i="47"/>
  <c r="J89" i="47"/>
  <c r="S89" i="47"/>
  <c r="R89" i="47"/>
  <c r="P124" i="47"/>
  <c r="K124" i="47"/>
  <c r="S124" i="47"/>
  <c r="J124" i="47"/>
  <c r="P182" i="47"/>
  <c r="K182" i="47"/>
  <c r="R182" i="47"/>
  <c r="O144" i="47"/>
  <c r="J176" i="47"/>
  <c r="O176" i="47" s="1"/>
  <c r="N176" i="47" s="1"/>
  <c r="L176" i="47" s="1"/>
  <c r="K89" i="47"/>
  <c r="R124" i="47"/>
  <c r="S183" i="47"/>
  <c r="J131" i="47"/>
  <c r="S131" i="47"/>
  <c r="R131" i="47"/>
  <c r="R118" i="47"/>
  <c r="K118" i="47"/>
  <c r="P118" i="47"/>
  <c r="J118" i="47"/>
  <c r="K140" i="47"/>
  <c r="J140" i="47"/>
  <c r="S140" i="47"/>
  <c r="J107" i="47"/>
  <c r="J109" i="47"/>
  <c r="O109" i="47" s="1"/>
  <c r="R109" i="47"/>
  <c r="P109" i="47"/>
  <c r="S109" i="47"/>
  <c r="R176" i="47"/>
  <c r="J182" i="47"/>
  <c r="O182" i="47" s="1"/>
  <c r="J167" i="47"/>
  <c r="O167" i="47"/>
  <c r="N167" i="47" s="1"/>
  <c r="L167" i="47" s="1"/>
  <c r="J100" i="47"/>
  <c r="K98" i="47"/>
  <c r="R98" i="47"/>
  <c r="J98" i="47"/>
  <c r="P98" i="47"/>
  <c r="S98" i="47"/>
  <c r="R119" i="47"/>
  <c r="S119" i="47"/>
  <c r="P119" i="47"/>
  <c r="K119" i="47"/>
  <c r="O119" i="47"/>
  <c r="N119" i="47" s="1"/>
  <c r="L119" i="47" s="1"/>
  <c r="J162" i="47"/>
  <c r="R162" i="47"/>
  <c r="P169" i="47"/>
  <c r="S169" i="47"/>
  <c r="S176" i="47"/>
  <c r="O183" i="47"/>
  <c r="P176" i="47"/>
  <c r="K73" i="47"/>
  <c r="P95" i="47"/>
  <c r="S95" i="47"/>
  <c r="K137" i="47"/>
  <c r="P137" i="47"/>
  <c r="R137" i="47"/>
  <c r="J137" i="47"/>
  <c r="S139" i="47"/>
  <c r="R139" i="47"/>
  <c r="K139" i="47"/>
  <c r="J139" i="47"/>
  <c r="O139" i="47" s="1"/>
  <c r="N139" i="47" s="1"/>
  <c r="L139" i="47" s="1"/>
  <c r="S141" i="47"/>
  <c r="R141" i="47"/>
  <c r="K141" i="47"/>
  <c r="S152" i="47"/>
  <c r="R152" i="47"/>
  <c r="J152" i="47"/>
  <c r="O152" i="47" s="1"/>
  <c r="K152" i="47"/>
  <c r="O157" i="47"/>
  <c r="I74" i="47"/>
  <c r="I91" i="47"/>
  <c r="I111" i="47"/>
  <c r="I114" i="47"/>
  <c r="R114" i="47"/>
  <c r="I123" i="47"/>
  <c r="P123" i="47" s="1"/>
  <c r="I125" i="47"/>
  <c r="P125" i="47" s="1"/>
  <c r="I127" i="47"/>
  <c r="I142" i="47"/>
  <c r="P142" i="47" s="1"/>
  <c r="I151" i="47"/>
  <c r="K151" i="47" s="1"/>
  <c r="I153" i="47"/>
  <c r="I177" i="47"/>
  <c r="I181" i="47"/>
  <c r="P181" i="47" s="1"/>
  <c r="I75" i="47"/>
  <c r="I102" i="47"/>
  <c r="I115" i="47"/>
  <c r="I122" i="47"/>
  <c r="I128" i="47"/>
  <c r="I130" i="47"/>
  <c r="S130" i="47"/>
  <c r="I132" i="47"/>
  <c r="I148" i="47"/>
  <c r="I150" i="47"/>
  <c r="I174" i="47"/>
  <c r="N144" i="47"/>
  <c r="L144" i="47" s="1"/>
  <c r="Q144" i="47"/>
  <c r="T144" i="47"/>
  <c r="U144" i="47" s="1"/>
  <c r="P180" i="47"/>
  <c r="K180" i="47"/>
  <c r="O180" i="47" s="1"/>
  <c r="N180" i="47" s="1"/>
  <c r="L180" i="47" s="1"/>
  <c r="R180" i="47"/>
  <c r="J180" i="47"/>
  <c r="S180" i="47"/>
  <c r="K84" i="47"/>
  <c r="R84" i="47"/>
  <c r="J84" i="47"/>
  <c r="P84" i="47"/>
  <c r="S84" i="47"/>
  <c r="S86" i="47"/>
  <c r="R86" i="47"/>
  <c r="P86" i="47"/>
  <c r="J86" i="47"/>
  <c r="K86" i="47"/>
  <c r="K88" i="47"/>
  <c r="S88" i="47"/>
  <c r="P88" i="47"/>
  <c r="J88" i="47"/>
  <c r="R88" i="47"/>
  <c r="R75" i="47"/>
  <c r="S75" i="47"/>
  <c r="K75" i="47"/>
  <c r="J75" i="47"/>
  <c r="R78" i="47"/>
  <c r="S78" i="47"/>
  <c r="K78" i="47"/>
  <c r="R82" i="47"/>
  <c r="J108" i="47"/>
  <c r="P108" i="47"/>
  <c r="P114" i="47"/>
  <c r="J114" i="47"/>
  <c r="K114" i="47"/>
  <c r="S114" i="47"/>
  <c r="P136" i="47"/>
  <c r="J136" i="47"/>
  <c r="K136" i="47"/>
  <c r="S136" i="47"/>
  <c r="P147" i="47"/>
  <c r="S147" i="47"/>
  <c r="J158" i="47"/>
  <c r="O158" i="47" s="1"/>
  <c r="N158" i="47" s="1"/>
  <c r="L158" i="47" s="1"/>
  <c r="P158" i="47"/>
  <c r="K172" i="47"/>
  <c r="P172" i="47"/>
  <c r="J172" i="47"/>
  <c r="S172" i="47"/>
  <c r="P175" i="47"/>
  <c r="S175" i="47"/>
  <c r="R178" i="47"/>
  <c r="S178" i="47"/>
  <c r="O105" i="47"/>
  <c r="K147" i="47"/>
  <c r="O147" i="47" s="1"/>
  <c r="J178" i="47"/>
  <c r="S135" i="47"/>
  <c r="R175" i="47"/>
  <c r="J155" i="47"/>
  <c r="R145" i="47"/>
  <c r="P145" i="47"/>
  <c r="K145" i="47"/>
  <c r="O145" i="47" s="1"/>
  <c r="S145" i="47"/>
  <c r="K160" i="47"/>
  <c r="R160" i="47"/>
  <c r="J160" i="47"/>
  <c r="S160" i="47"/>
  <c r="P77" i="47"/>
  <c r="J77" i="47"/>
  <c r="O77" i="47" s="1"/>
  <c r="N77" i="47" s="1"/>
  <c r="L77" i="47" s="1"/>
  <c r="S77" i="47"/>
  <c r="R96" i="47"/>
  <c r="K96" i="47"/>
  <c r="P96" i="47"/>
  <c r="J96" i="47"/>
  <c r="S123" i="47"/>
  <c r="J125" i="47"/>
  <c r="S125" i="47"/>
  <c r="K125" i="47"/>
  <c r="R125" i="47"/>
  <c r="R127" i="47"/>
  <c r="P127" i="47"/>
  <c r="K127" i="47"/>
  <c r="J151" i="47"/>
  <c r="O151" i="47"/>
  <c r="N151" i="47" s="1"/>
  <c r="L151" i="47" s="1"/>
  <c r="S151" i="47"/>
  <c r="R151" i="47"/>
  <c r="P151" i="47"/>
  <c r="S158" i="47"/>
  <c r="Q139" i="47"/>
  <c r="T139" i="47" s="1"/>
  <c r="U139" i="47" s="1"/>
  <c r="T173" i="47"/>
  <c r="U173" i="47" s="1"/>
  <c r="P178" i="47"/>
  <c r="R108" i="47"/>
  <c r="R135" i="47"/>
  <c r="R111" i="47"/>
  <c r="P75" i="47"/>
  <c r="R158" i="47"/>
  <c r="K108" i="47"/>
  <c r="O108" i="47" s="1"/>
  <c r="N108" i="47" s="1"/>
  <c r="L108" i="47" s="1"/>
  <c r="J120" i="47"/>
  <c r="S120" i="47"/>
  <c r="R120" i="47"/>
  <c r="P120" i="47"/>
  <c r="J87" i="47"/>
  <c r="O87" i="47"/>
  <c r="R87" i="47"/>
  <c r="S87" i="47"/>
  <c r="S165" i="47"/>
  <c r="P165" i="47"/>
  <c r="R165" i="47"/>
  <c r="P110" i="47"/>
  <c r="K110" i="47"/>
  <c r="S110" i="47"/>
  <c r="J110" i="47"/>
  <c r="P79" i="47"/>
  <c r="K79" i="47"/>
  <c r="O79" i="47"/>
  <c r="N79" i="47" s="1"/>
  <c r="L79" i="47" s="1"/>
  <c r="S79" i="47"/>
  <c r="R79" i="47"/>
  <c r="J102" i="47"/>
  <c r="R102" i="47"/>
  <c r="P102" i="47"/>
  <c r="S104" i="47"/>
  <c r="J104" i="47"/>
  <c r="R104" i="47"/>
  <c r="K104" i="47"/>
  <c r="K112" i="47"/>
  <c r="R112" i="47"/>
  <c r="P112" i="47"/>
  <c r="S112" i="47"/>
  <c r="J112" i="47"/>
  <c r="O112" i="47" s="1"/>
  <c r="K113" i="47"/>
  <c r="S113" i="47"/>
  <c r="J113" i="47"/>
  <c r="R113" i="47"/>
  <c r="R115" i="47"/>
  <c r="J115" i="47"/>
  <c r="O115" i="47" s="1"/>
  <c r="K115" i="47"/>
  <c r="P115" i="47"/>
  <c r="S115" i="47"/>
  <c r="S117" i="47"/>
  <c r="R117" i="47"/>
  <c r="K122" i="47"/>
  <c r="J170" i="47"/>
  <c r="S170" i="47"/>
  <c r="K170" i="47"/>
  <c r="P170" i="47"/>
  <c r="S181" i="47"/>
  <c r="J181" i="47"/>
  <c r="R181" i="47"/>
  <c r="K181" i="47"/>
  <c r="O181" i="47" s="1"/>
  <c r="K178" i="47"/>
  <c r="S108" i="47"/>
  <c r="O92" i="47"/>
  <c r="K135" i="47"/>
  <c r="O135" i="47" s="1"/>
  <c r="N135" i="47" s="1"/>
  <c r="S111" i="47"/>
  <c r="J78" i="47"/>
  <c r="O78" i="47"/>
  <c r="N78" i="47" s="1"/>
  <c r="L78" i="47" s="1"/>
  <c r="S126" i="47"/>
  <c r="K126" i="47"/>
  <c r="J126" i="47"/>
  <c r="P126" i="47"/>
  <c r="P78" i="47"/>
  <c r="R91" i="47"/>
  <c r="J91" i="47"/>
  <c r="P91" i="47"/>
  <c r="R95" i="47"/>
  <c r="K95" i="47"/>
  <c r="J95" i="47"/>
  <c r="S97" i="47"/>
  <c r="P97" i="47"/>
  <c r="J97" i="47"/>
  <c r="O97" i="47"/>
  <c r="N97" i="47" s="1"/>
  <c r="L97" i="47" s="1"/>
  <c r="R97" i="47"/>
  <c r="P128" i="47"/>
  <c r="K128" i="47"/>
  <c r="R130" i="47"/>
  <c r="P130" i="47"/>
  <c r="K130" i="47"/>
  <c r="J130" i="47"/>
  <c r="P132" i="47"/>
  <c r="R132" i="47"/>
  <c r="R150" i="47"/>
  <c r="J150" i="47"/>
  <c r="S150" i="47"/>
  <c r="K175" i="47"/>
  <c r="O175" i="47"/>
  <c r="N175" i="47" s="1"/>
  <c r="L175" i="47" s="1"/>
  <c r="O89" i="47"/>
  <c r="N89" i="47"/>
  <c r="L89" i="47" s="1"/>
  <c r="O131" i="47"/>
  <c r="N131" i="47"/>
  <c r="L131" i="47" s="1"/>
  <c r="O124" i="47"/>
  <c r="N124" i="47" s="1"/>
  <c r="L124" i="47" s="1"/>
  <c r="O98" i="47"/>
  <c r="N98" i="47"/>
  <c r="L98" i="47" s="1"/>
  <c r="N168" i="47"/>
  <c r="L168" i="47" s="1"/>
  <c r="Q168" i="47"/>
  <c r="T168" i="47" s="1"/>
  <c r="U168" i="47" s="1"/>
  <c r="Q105" i="47"/>
  <c r="T105" i="47" s="1"/>
  <c r="U105" i="47" s="1"/>
  <c r="N105" i="47"/>
  <c r="L105" i="47" s="1"/>
  <c r="Q182" i="47"/>
  <c r="T182" i="47" s="1"/>
  <c r="U182" i="47" s="1"/>
  <c r="N182" i="47"/>
  <c r="L182" i="47" s="1"/>
  <c r="O120" i="47"/>
  <c r="O75" i="47"/>
  <c r="O88" i="47"/>
  <c r="Q119" i="47"/>
  <c r="T119" i="47"/>
  <c r="U119" i="47"/>
  <c r="Q98" i="47"/>
  <c r="T98" i="47" s="1"/>
  <c r="U98" i="47" s="1"/>
  <c r="O143" i="47"/>
  <c r="S181" i="46"/>
  <c r="R181" i="46"/>
  <c r="K181" i="46"/>
  <c r="P181" i="46"/>
  <c r="J181" i="46"/>
  <c r="O181" i="46"/>
  <c r="P121" i="46"/>
  <c r="R121" i="46"/>
  <c r="J121" i="46"/>
  <c r="K121" i="46"/>
  <c r="S121" i="46"/>
  <c r="P175" i="46"/>
  <c r="R175" i="46"/>
  <c r="J175" i="46"/>
  <c r="K175" i="46"/>
  <c r="S175" i="46"/>
  <c r="S167" i="46"/>
  <c r="R167" i="46"/>
  <c r="R161" i="46"/>
  <c r="K161" i="46"/>
  <c r="O161" i="46"/>
  <c r="P161" i="46"/>
  <c r="J161" i="46"/>
  <c r="S161" i="46"/>
  <c r="K145" i="46"/>
  <c r="R145" i="46"/>
  <c r="S145" i="46"/>
  <c r="P145" i="46"/>
  <c r="J145" i="46"/>
  <c r="O145" i="46"/>
  <c r="N145" i="46" s="1"/>
  <c r="L145" i="46" s="1"/>
  <c r="R112" i="46"/>
  <c r="J112" i="46"/>
  <c r="P112" i="46"/>
  <c r="K112" i="46"/>
  <c r="S112" i="46"/>
  <c r="R85" i="46"/>
  <c r="K85" i="46"/>
  <c r="J85" i="46"/>
  <c r="O85" i="46" s="1"/>
  <c r="S85" i="46"/>
  <c r="P85" i="46"/>
  <c r="K115" i="46"/>
  <c r="P115" i="46"/>
  <c r="S115" i="46"/>
  <c r="J115" i="46"/>
  <c r="R115" i="46"/>
  <c r="R90" i="46"/>
  <c r="P90" i="46"/>
  <c r="J90" i="46"/>
  <c r="S90" i="46"/>
  <c r="K90" i="46"/>
  <c r="J87" i="46"/>
  <c r="S87" i="46"/>
  <c r="K87" i="46"/>
  <c r="R87" i="46"/>
  <c r="P87" i="46"/>
  <c r="S160" i="46"/>
  <c r="R160" i="46"/>
  <c r="K160" i="46"/>
  <c r="P160" i="46"/>
  <c r="J160" i="46"/>
  <c r="R111" i="46"/>
  <c r="J111" i="46"/>
  <c r="K111" i="46"/>
  <c r="S111" i="46"/>
  <c r="P111" i="46"/>
  <c r="R177" i="46"/>
  <c r="S177" i="46"/>
  <c r="K177" i="46"/>
  <c r="J177" i="46"/>
  <c r="P177" i="46"/>
  <c r="P154" i="46"/>
  <c r="J154" i="46"/>
  <c r="S154" i="46"/>
  <c r="K154" i="46"/>
  <c r="R154" i="46"/>
  <c r="K131" i="46"/>
  <c r="P131" i="46"/>
  <c r="S131" i="46"/>
  <c r="J131" i="46"/>
  <c r="R131" i="46"/>
  <c r="J95" i="46"/>
  <c r="P95" i="46"/>
  <c r="R95" i="46"/>
  <c r="S95" i="46"/>
  <c r="K95" i="46"/>
  <c r="P143" i="46"/>
  <c r="J143" i="46"/>
  <c r="K143" i="46"/>
  <c r="S143" i="46"/>
  <c r="R143" i="46"/>
  <c r="P105" i="46"/>
  <c r="J105" i="46"/>
  <c r="S105" i="46"/>
  <c r="K105" i="46"/>
  <c r="R105" i="46"/>
  <c r="S83" i="46"/>
  <c r="R83" i="46"/>
  <c r="J83" i="46"/>
  <c r="O83" i="46"/>
  <c r="N83" i="46"/>
  <c r="L83" i="46" s="1"/>
  <c r="P83" i="46"/>
  <c r="K83" i="46"/>
  <c r="R178" i="46"/>
  <c r="P178" i="46"/>
  <c r="K178" i="46"/>
  <c r="S178" i="46"/>
  <c r="J178" i="46"/>
  <c r="O178" i="46" s="1"/>
  <c r="N178" i="46" s="1"/>
  <c r="R153" i="46"/>
  <c r="K153" i="46"/>
  <c r="P134" i="46"/>
  <c r="J134" i="46"/>
  <c r="K134" i="46"/>
  <c r="S134" i="46"/>
  <c r="R134" i="46"/>
  <c r="R109" i="46"/>
  <c r="J109" i="46"/>
  <c r="O109" i="46" s="1"/>
  <c r="N109" i="46" s="1"/>
  <c r="L109" i="46" s="1"/>
  <c r="R77" i="46"/>
  <c r="S77" i="46"/>
  <c r="P77" i="46"/>
  <c r="J77" i="46"/>
  <c r="O77" i="46" s="1"/>
  <c r="N77" i="46" s="1"/>
  <c r="L77" i="46" s="1"/>
  <c r="K77" i="46"/>
  <c r="R76" i="46"/>
  <c r="P76" i="46"/>
  <c r="J76" i="46"/>
  <c r="K76" i="46"/>
  <c r="S76" i="46"/>
  <c r="S166" i="46"/>
  <c r="K166" i="46"/>
  <c r="P166" i="46"/>
  <c r="R166" i="46"/>
  <c r="J166" i="46"/>
  <c r="O166" i="46"/>
  <c r="S149" i="46"/>
  <c r="R149" i="46"/>
  <c r="P149" i="46"/>
  <c r="J149" i="46"/>
  <c r="O149" i="46" s="1"/>
  <c r="K149" i="46"/>
  <c r="S101" i="46"/>
  <c r="P101" i="46"/>
  <c r="K101" i="46"/>
  <c r="R101" i="46"/>
  <c r="J101" i="46"/>
  <c r="O101" i="46" s="1"/>
  <c r="J173" i="46"/>
  <c r="K173" i="46"/>
  <c r="O173" i="46"/>
  <c r="Q173" i="46" s="1"/>
  <c r="K146" i="46"/>
  <c r="S146" i="46"/>
  <c r="R146" i="46"/>
  <c r="P146" i="46"/>
  <c r="Q146" i="46" s="1"/>
  <c r="T146" i="46" s="1"/>
  <c r="U146" i="46" s="1"/>
  <c r="J146" i="46"/>
  <c r="O146" i="46"/>
  <c r="N146" i="46" s="1"/>
  <c r="L146" i="46" s="1"/>
  <c r="K129" i="46"/>
  <c r="S129" i="46"/>
  <c r="J129" i="46"/>
  <c r="O129" i="46" s="1"/>
  <c r="P129" i="46"/>
  <c r="R129" i="46"/>
  <c r="P93" i="46"/>
  <c r="R93" i="46"/>
  <c r="J93" i="46"/>
  <c r="O93" i="46"/>
  <c r="N93" i="46" s="1"/>
  <c r="L93" i="46" s="1"/>
  <c r="N110" i="46"/>
  <c r="L110" i="46" s="1"/>
  <c r="S159" i="46"/>
  <c r="R159" i="46"/>
  <c r="K159" i="46"/>
  <c r="J159" i="46"/>
  <c r="P159" i="46"/>
  <c r="K141" i="46"/>
  <c r="S141" i="46"/>
  <c r="J141" i="46"/>
  <c r="P141" i="46"/>
  <c r="Q141" i="46" s="1"/>
  <c r="R141" i="46"/>
  <c r="P119" i="46"/>
  <c r="K119" i="46"/>
  <c r="O119" i="46" s="1"/>
  <c r="S98" i="46"/>
  <c r="R98" i="46"/>
  <c r="J98" i="46"/>
  <c r="O98" i="46" s="1"/>
  <c r="N98" i="46" s="1"/>
  <c r="L98" i="46" s="1"/>
  <c r="P98" i="46"/>
  <c r="K98" i="46"/>
  <c r="J174" i="46"/>
  <c r="O174" i="46"/>
  <c r="K174" i="46"/>
  <c r="J151" i="46"/>
  <c r="O151" i="46"/>
  <c r="S151" i="46"/>
  <c r="K127" i="46"/>
  <c r="R127" i="46"/>
  <c r="J127" i="46"/>
  <c r="S127" i="46"/>
  <c r="P127" i="46"/>
  <c r="J75" i="46"/>
  <c r="P75" i="46"/>
  <c r="R75" i="46"/>
  <c r="K75" i="46"/>
  <c r="S75" i="46"/>
  <c r="S170" i="46"/>
  <c r="K170" i="46"/>
  <c r="O170" i="46" s="1"/>
  <c r="R170" i="46"/>
  <c r="J170" i="46"/>
  <c r="P170" i="46"/>
  <c r="J91" i="46"/>
  <c r="S91" i="46"/>
  <c r="P91" i="46"/>
  <c r="R91" i="46"/>
  <c r="K91" i="46"/>
  <c r="P164" i="46"/>
  <c r="J164" i="46"/>
  <c r="O164" i="46" s="1"/>
  <c r="N164" i="46" s="1"/>
  <c r="L164" i="46" s="1"/>
  <c r="R164" i="46"/>
  <c r="R147" i="46"/>
  <c r="P147" i="46"/>
  <c r="S147" i="46"/>
  <c r="J147" i="46"/>
  <c r="O147" i="46"/>
  <c r="N147" i="46" s="1"/>
  <c r="L147" i="46" s="1"/>
  <c r="K147" i="46"/>
  <c r="S171" i="46"/>
  <c r="J171" i="46"/>
  <c r="R171" i="46"/>
  <c r="P171" i="46"/>
  <c r="K171" i="46"/>
  <c r="K137" i="46"/>
  <c r="O137" i="46" s="1"/>
  <c r="R137" i="46"/>
  <c r="K120" i="46"/>
  <c r="J120" i="46"/>
  <c r="R120" i="46"/>
  <c r="P120" i="46"/>
  <c r="S120" i="46"/>
  <c r="K157" i="46"/>
  <c r="J157" i="46"/>
  <c r="P157" i="46"/>
  <c r="S157" i="46"/>
  <c r="R157" i="46"/>
  <c r="R135" i="46"/>
  <c r="K135" i="46"/>
  <c r="P135" i="46"/>
  <c r="J135" i="46"/>
  <c r="S135" i="46"/>
  <c r="R114" i="46"/>
  <c r="P114" i="46"/>
  <c r="K114" i="46"/>
  <c r="J114" i="46"/>
  <c r="O114" i="46" s="1"/>
  <c r="N114" i="46" s="1"/>
  <c r="L114" i="46" s="1"/>
  <c r="S114" i="46"/>
  <c r="K94" i="46"/>
  <c r="R94" i="46"/>
  <c r="S94" i="46"/>
  <c r="P94" i="46"/>
  <c r="J94" i="46"/>
  <c r="O94" i="46" s="1"/>
  <c r="N94" i="46" s="1"/>
  <c r="L94" i="46" s="1"/>
  <c r="S169" i="46"/>
  <c r="P169" i="46"/>
  <c r="P123" i="46"/>
  <c r="J123" i="46"/>
  <c r="R123" i="46"/>
  <c r="S123" i="46"/>
  <c r="K123" i="46"/>
  <c r="J73" i="46"/>
  <c r="P73" i="46"/>
  <c r="S73" i="46"/>
  <c r="R73" i="46"/>
  <c r="K73" i="46"/>
  <c r="R139" i="46"/>
  <c r="K139" i="46"/>
  <c r="P139" i="46"/>
  <c r="Q139" i="46" s="1"/>
  <c r="T139" i="46" s="1"/>
  <c r="U139" i="46" s="1"/>
  <c r="J139" i="46"/>
  <c r="O139" i="46" s="1"/>
  <c r="N139" i="46" s="1"/>
  <c r="L139" i="46" s="1"/>
  <c r="S139" i="46"/>
  <c r="S89" i="46"/>
  <c r="J89" i="46"/>
  <c r="O89" i="46" s="1"/>
  <c r="R89" i="46"/>
  <c r="P89" i="46"/>
  <c r="K89" i="46"/>
  <c r="K104" i="46"/>
  <c r="P104" i="46"/>
  <c r="J104" i="46"/>
  <c r="O104" i="46" s="1"/>
  <c r="S104" i="46"/>
  <c r="R104" i="46"/>
  <c r="R162" i="46"/>
  <c r="J162" i="46"/>
  <c r="S162" i="46"/>
  <c r="P162" i="46"/>
  <c r="K162" i="46"/>
  <c r="J122" i="46"/>
  <c r="S122" i="46"/>
  <c r="R122" i="46"/>
  <c r="P122" i="46"/>
  <c r="K122" i="46"/>
  <c r="O122" i="46"/>
  <c r="N122" i="46" s="1"/>
  <c r="L122" i="46" s="1"/>
  <c r="R179" i="46"/>
  <c r="J179" i="46"/>
  <c r="S179" i="46"/>
  <c r="K179" i="46"/>
  <c r="P179" i="46"/>
  <c r="P133" i="46"/>
  <c r="K133" i="46"/>
  <c r="S133" i="46"/>
  <c r="J133" i="46"/>
  <c r="O133" i="46"/>
  <c r="R133" i="46"/>
  <c r="K118" i="46"/>
  <c r="S118" i="46"/>
  <c r="J118" i="46"/>
  <c r="P118" i="46"/>
  <c r="R118" i="46"/>
  <c r="P101" i="35"/>
  <c r="S101" i="35"/>
  <c r="S139" i="35"/>
  <c r="R153" i="35"/>
  <c r="S85" i="35"/>
  <c r="R85" i="35"/>
  <c r="P85" i="35"/>
  <c r="R141" i="35"/>
  <c r="P141" i="35"/>
  <c r="Q141" i="35" s="1"/>
  <c r="T141" i="35" s="1"/>
  <c r="U141" i="35" s="1"/>
  <c r="S74" i="35"/>
  <c r="P74" i="35"/>
  <c r="R74" i="35"/>
  <c r="R77" i="35"/>
  <c r="R97" i="35"/>
  <c r="P76" i="35"/>
  <c r="S81" i="35"/>
  <c r="R81" i="35"/>
  <c r="R137" i="35"/>
  <c r="P137" i="35"/>
  <c r="S137" i="35"/>
  <c r="S145" i="35"/>
  <c r="J88" i="46"/>
  <c r="O88" i="46" s="1"/>
  <c r="S88" i="46"/>
  <c r="K88" i="46"/>
  <c r="R88" i="46"/>
  <c r="P88" i="46"/>
  <c r="T108" i="46"/>
  <c r="U108" i="46" s="1"/>
  <c r="K165" i="46"/>
  <c r="S165" i="46"/>
  <c r="R165" i="46"/>
  <c r="P165" i="46"/>
  <c r="J165" i="46"/>
  <c r="O165" i="46" s="1"/>
  <c r="N165" i="46" s="1"/>
  <c r="L165" i="46" s="1"/>
  <c r="K86" i="46"/>
  <c r="J86" i="46"/>
  <c r="O86" i="46" s="1"/>
  <c r="S86" i="46"/>
  <c r="R86" i="46"/>
  <c r="P86" i="46"/>
  <c r="K163" i="46"/>
  <c r="S163" i="46"/>
  <c r="J163" i="46"/>
  <c r="P163" i="46"/>
  <c r="R163" i="46"/>
  <c r="P97" i="46"/>
  <c r="R97" i="46"/>
  <c r="S97" i="46"/>
  <c r="K97" i="46"/>
  <c r="O97" i="46"/>
  <c r="J97" i="46"/>
  <c r="P162" i="35"/>
  <c r="R162" i="35"/>
  <c r="K140" i="35"/>
  <c r="O140" i="35"/>
  <c r="Q140" i="35" s="1"/>
  <c r="R140" i="35"/>
  <c r="P140" i="35"/>
  <c r="S140" i="35"/>
  <c r="S105" i="35"/>
  <c r="R105" i="35"/>
  <c r="P105" i="35"/>
  <c r="R170" i="35"/>
  <c r="R129" i="35"/>
  <c r="S129" i="35"/>
  <c r="P129" i="35"/>
  <c r="P160" i="35"/>
  <c r="Q160" i="35" s="1"/>
  <c r="T160" i="35" s="1"/>
  <c r="U160" i="35" s="1"/>
  <c r="R160" i="35"/>
  <c r="S160" i="35"/>
  <c r="P176" i="35"/>
  <c r="R176" i="35"/>
  <c r="K165" i="35"/>
  <c r="R165" i="35"/>
  <c r="P165" i="35"/>
  <c r="Q165" i="35" s="1"/>
  <c r="J93" i="35"/>
  <c r="P93" i="35"/>
  <c r="S93" i="35"/>
  <c r="R183" i="35"/>
  <c r="N141" i="35"/>
  <c r="L141" i="35" s="1"/>
  <c r="J115" i="35"/>
  <c r="O115" i="35" s="1"/>
  <c r="N115" i="35" s="1"/>
  <c r="L115" i="35" s="1"/>
  <c r="K115" i="35"/>
  <c r="P115" i="35"/>
  <c r="R115" i="35"/>
  <c r="S115" i="35"/>
  <c r="J89" i="35"/>
  <c r="K89" i="35"/>
  <c r="O89" i="35"/>
  <c r="S89" i="35"/>
  <c r="R89" i="35"/>
  <c r="P89" i="35"/>
  <c r="Q164" i="35"/>
  <c r="T164" i="35" s="1"/>
  <c r="U164" i="35" s="1"/>
  <c r="J125" i="35"/>
  <c r="O125" i="35" s="1"/>
  <c r="S125" i="35"/>
  <c r="R125" i="35"/>
  <c r="O136" i="35"/>
  <c r="N136" i="35" s="1"/>
  <c r="L136" i="35" s="1"/>
  <c r="O101" i="35"/>
  <c r="N101" i="35" s="1"/>
  <c r="L101" i="35" s="1"/>
  <c r="K91" i="35"/>
  <c r="Q102" i="35"/>
  <c r="T102" i="35" s="1"/>
  <c r="U102" i="35" s="1"/>
  <c r="J141" i="47"/>
  <c r="O141" i="47" s="1"/>
  <c r="P141" i="47"/>
  <c r="J169" i="47"/>
  <c r="O169" i="47" s="1"/>
  <c r="K169" i="47"/>
  <c r="R169" i="47"/>
  <c r="P117" i="47"/>
  <c r="K117" i="47"/>
  <c r="J117" i="47"/>
  <c r="Q94" i="47"/>
  <c r="T94" i="47" s="1"/>
  <c r="U94" i="47" s="1"/>
  <c r="O95" i="47"/>
  <c r="N95" i="47" s="1"/>
  <c r="L95" i="47" s="1"/>
  <c r="O96" i="47"/>
  <c r="O160" i="47"/>
  <c r="N160" i="47" s="1"/>
  <c r="L160" i="47" s="1"/>
  <c r="J165" i="47"/>
  <c r="K165" i="47"/>
  <c r="O113" i="47"/>
  <c r="O172" i="47"/>
  <c r="N172" i="47" s="1"/>
  <c r="L172" i="47" s="1"/>
  <c r="O140" i="47"/>
  <c r="Q140" i="47" s="1"/>
  <c r="T140" i="47" s="1"/>
  <c r="U140" i="47" s="1"/>
  <c r="R163" i="47"/>
  <c r="S163" i="47"/>
  <c r="P163" i="47"/>
  <c r="K163" i="47"/>
  <c r="J163" i="47"/>
  <c r="J174" i="47"/>
  <c r="P174" i="47"/>
  <c r="S102" i="47"/>
  <c r="K102" i="47"/>
  <c r="O102" i="47" s="1"/>
  <c r="K123" i="47"/>
  <c r="J123" i="47"/>
  <c r="R123" i="47"/>
  <c r="S74" i="47"/>
  <c r="K74" i="47"/>
  <c r="P74" i="47"/>
  <c r="J74" i="47"/>
  <c r="R74" i="47"/>
  <c r="N152" i="47"/>
  <c r="L152" i="47" s="1"/>
  <c r="Q152" i="47"/>
  <c r="T152" i="47"/>
  <c r="U152" i="47" s="1"/>
  <c r="N183" i="47"/>
  <c r="L183" i="47" s="1"/>
  <c r="Q183" i="47"/>
  <c r="T183" i="47"/>
  <c r="U183" i="47" s="1"/>
  <c r="O73" i="47"/>
  <c r="N73" i="47" s="1"/>
  <c r="L73" i="47" s="1"/>
  <c r="Q151" i="47"/>
  <c r="T151" i="47" s="1"/>
  <c r="O125" i="47"/>
  <c r="P150" i="47"/>
  <c r="K150" i="47"/>
  <c r="O150" i="47"/>
  <c r="R128" i="47"/>
  <c r="J128" i="47"/>
  <c r="O128" i="47" s="1"/>
  <c r="S128" i="47"/>
  <c r="S142" i="47"/>
  <c r="K142" i="47"/>
  <c r="J142" i="47"/>
  <c r="O142" i="47"/>
  <c r="N140" i="47"/>
  <c r="L140" i="47" s="1"/>
  <c r="O90" i="47"/>
  <c r="Q131" i="47"/>
  <c r="T131" i="47" s="1"/>
  <c r="U131" i="47" s="1"/>
  <c r="R148" i="47"/>
  <c r="K148" i="47"/>
  <c r="P148" i="47"/>
  <c r="J148" i="47"/>
  <c r="S148" i="47"/>
  <c r="R122" i="47"/>
  <c r="J122" i="47"/>
  <c r="O122" i="47" s="1"/>
  <c r="P122" i="47"/>
  <c r="S122" i="47"/>
  <c r="P177" i="47"/>
  <c r="K177" i="47"/>
  <c r="J177" i="47"/>
  <c r="S177" i="47"/>
  <c r="R177" i="47"/>
  <c r="J127" i="47"/>
  <c r="O127" i="47" s="1"/>
  <c r="Q127" i="47" s="1"/>
  <c r="S127" i="47"/>
  <c r="O137" i="47"/>
  <c r="N137" i="47"/>
  <c r="L137" i="47" s="1"/>
  <c r="Q167" i="47"/>
  <c r="T167" i="47"/>
  <c r="U167" i="47"/>
  <c r="O114" i="47"/>
  <c r="Q114" i="47" s="1"/>
  <c r="N114" i="47"/>
  <c r="L114" i="47" s="1"/>
  <c r="Q180" i="47"/>
  <c r="S132" i="47"/>
  <c r="K132" i="47"/>
  <c r="J132" i="47"/>
  <c r="R153" i="47"/>
  <c r="P153" i="47"/>
  <c r="K153" i="47"/>
  <c r="J153" i="47"/>
  <c r="O153" i="47" s="1"/>
  <c r="S153" i="47"/>
  <c r="K91" i="47"/>
  <c r="O91" i="47"/>
  <c r="Q91" i="47" s="1"/>
  <c r="S91" i="47"/>
  <c r="O118" i="47"/>
  <c r="N118" i="47"/>
  <c r="L118" i="47" s="1"/>
  <c r="L135" i="47"/>
  <c r="Q135" i="47"/>
  <c r="T135" i="47" s="1"/>
  <c r="U135" i="47" s="1"/>
  <c r="Q145" i="47"/>
  <c r="T145" i="47"/>
  <c r="U145" i="47" s="1"/>
  <c r="N145" i="47"/>
  <c r="L145" i="47" s="1"/>
  <c r="Q147" i="47"/>
  <c r="T147" i="47" s="1"/>
  <c r="U147" i="47" s="1"/>
  <c r="N147" i="47"/>
  <c r="L147" i="47" s="1"/>
  <c r="O126" i="47"/>
  <c r="N126" i="47" s="1"/>
  <c r="L126" i="47" s="1"/>
  <c r="O170" i="47"/>
  <c r="Q170" i="47" s="1"/>
  <c r="T170" i="47" s="1"/>
  <c r="U170" i="47" s="1"/>
  <c r="N170" i="47"/>
  <c r="L170" i="47" s="1"/>
  <c r="O104" i="47"/>
  <c r="Q79" i="47"/>
  <c r="T79" i="47"/>
  <c r="U79" i="47"/>
  <c r="Q77" i="47"/>
  <c r="T77" i="47"/>
  <c r="U77" i="47"/>
  <c r="Q172" i="47"/>
  <c r="T172" i="47"/>
  <c r="U172" i="47"/>
  <c r="O136" i="47"/>
  <c r="Q108" i="47"/>
  <c r="T108" i="47"/>
  <c r="U108" i="47" s="1"/>
  <c r="O86" i="47"/>
  <c r="N86" i="47"/>
  <c r="L86" i="47" s="1"/>
  <c r="O84" i="47"/>
  <c r="O110" i="47"/>
  <c r="U151" i="47"/>
  <c r="N109" i="47"/>
  <c r="L109" i="47" s="1"/>
  <c r="Q109" i="47"/>
  <c r="T109" i="47"/>
  <c r="U109" i="47"/>
  <c r="O178" i="47"/>
  <c r="N178" i="47" s="1"/>
  <c r="L178" i="47" s="1"/>
  <c r="Q175" i="47"/>
  <c r="T175" i="47"/>
  <c r="U175" i="47"/>
  <c r="Q89" i="47"/>
  <c r="T89" i="47" s="1"/>
  <c r="U89" i="47" s="1"/>
  <c r="Q160" i="47"/>
  <c r="T160" i="47"/>
  <c r="U160" i="47" s="1"/>
  <c r="T180" i="47"/>
  <c r="U180" i="47"/>
  <c r="Q124" i="47"/>
  <c r="T124" i="47" s="1"/>
  <c r="U124" i="47" s="1"/>
  <c r="O130" i="47"/>
  <c r="Q97" i="47"/>
  <c r="T97" i="47"/>
  <c r="U97" i="47"/>
  <c r="Q78" i="47"/>
  <c r="T78" i="47" s="1"/>
  <c r="U78" i="47" s="1"/>
  <c r="Q92" i="47"/>
  <c r="T92" i="47" s="1"/>
  <c r="U92" i="47" s="1"/>
  <c r="N92" i="47"/>
  <c r="L92" i="47" s="1"/>
  <c r="N113" i="47"/>
  <c r="L113" i="47" s="1"/>
  <c r="Q113" i="47"/>
  <c r="T113" i="47" s="1"/>
  <c r="U113" i="47" s="1"/>
  <c r="N87" i="47"/>
  <c r="L87" i="47" s="1"/>
  <c r="Q87" i="47"/>
  <c r="T87" i="47"/>
  <c r="U87" i="47"/>
  <c r="Q158" i="47"/>
  <c r="T158" i="47" s="1"/>
  <c r="U158" i="47" s="1"/>
  <c r="Q95" i="47"/>
  <c r="T95" i="47"/>
  <c r="U95" i="47" s="1"/>
  <c r="N125" i="47"/>
  <c r="L125" i="47" s="1"/>
  <c r="Q125" i="47"/>
  <c r="T125" i="47"/>
  <c r="U125" i="47"/>
  <c r="N75" i="47"/>
  <c r="Q75" i="47"/>
  <c r="T75" i="47"/>
  <c r="U75" i="47" s="1"/>
  <c r="N120" i="47"/>
  <c r="L120" i="47" s="1"/>
  <c r="Q120" i="47"/>
  <c r="T120" i="47"/>
  <c r="U120" i="47" s="1"/>
  <c r="N88" i="47"/>
  <c r="L88" i="47" s="1"/>
  <c r="Q88" i="47"/>
  <c r="T88" i="47" s="1"/>
  <c r="U88" i="47" s="1"/>
  <c r="N102" i="47"/>
  <c r="L102" i="47" s="1"/>
  <c r="Q102" i="47"/>
  <c r="T102" i="47" s="1"/>
  <c r="U102" i="47" s="1"/>
  <c r="O165" i="47"/>
  <c r="Q165" i="47" s="1"/>
  <c r="T165" i="47" s="1"/>
  <c r="U165" i="47" s="1"/>
  <c r="Q86" i="47"/>
  <c r="T86" i="47" s="1"/>
  <c r="U86" i="47" s="1"/>
  <c r="Q73" i="47"/>
  <c r="T73" i="47"/>
  <c r="U73" i="47" s="1"/>
  <c r="O74" i="47"/>
  <c r="O123" i="47"/>
  <c r="N143" i="47"/>
  <c r="L143" i="47" s="1"/>
  <c r="Q143" i="47"/>
  <c r="T143" i="47"/>
  <c r="U143" i="47"/>
  <c r="Q122" i="46"/>
  <c r="O157" i="46"/>
  <c r="Q157" i="46" s="1"/>
  <c r="O141" i="46"/>
  <c r="N141" i="46"/>
  <c r="L141" i="46" s="1"/>
  <c r="O175" i="46"/>
  <c r="N175" i="46"/>
  <c r="L175" i="46" s="1"/>
  <c r="O121" i="46"/>
  <c r="N121" i="46" s="1"/>
  <c r="L121" i="46" s="1"/>
  <c r="N86" i="46"/>
  <c r="L86" i="46" s="1"/>
  <c r="O75" i="46"/>
  <c r="N75" i="46" s="1"/>
  <c r="L75" i="46" s="1"/>
  <c r="O131" i="46"/>
  <c r="O179" i="46"/>
  <c r="N179" i="46"/>
  <c r="L179" i="46" s="1"/>
  <c r="O123" i="46"/>
  <c r="N123" i="46"/>
  <c r="L123" i="46"/>
  <c r="O135" i="46"/>
  <c r="O171" i="46"/>
  <c r="N171" i="46"/>
  <c r="L171" i="46"/>
  <c r="N151" i="46"/>
  <c r="L151" i="46" s="1"/>
  <c r="Q164" i="46"/>
  <c r="T164" i="46" s="1"/>
  <c r="U164" i="46" s="1"/>
  <c r="Q93" i="46"/>
  <c r="T93" i="46"/>
  <c r="U93" i="46" s="1"/>
  <c r="Q179" i="46"/>
  <c r="T179" i="46"/>
  <c r="U179" i="46"/>
  <c r="Q123" i="46"/>
  <c r="T123" i="46" s="1"/>
  <c r="U123" i="46" s="1"/>
  <c r="Q114" i="46"/>
  <c r="T114" i="46" s="1"/>
  <c r="U114" i="46" s="1"/>
  <c r="N170" i="46"/>
  <c r="L170" i="46" s="1"/>
  <c r="T141" i="46"/>
  <c r="U141" i="46" s="1"/>
  <c r="N101" i="46"/>
  <c r="L101" i="46" s="1"/>
  <c r="O105" i="46"/>
  <c r="O118" i="46"/>
  <c r="O162" i="46"/>
  <c r="Q94" i="46"/>
  <c r="T94" i="46" s="1"/>
  <c r="U94" i="46" s="1"/>
  <c r="T157" i="46"/>
  <c r="U157" i="46" s="1"/>
  <c r="O120" i="46"/>
  <c r="N120" i="46"/>
  <c r="L120" i="46" s="1"/>
  <c r="Q75" i="46"/>
  <c r="T75" i="46" s="1"/>
  <c r="U75" i="46" s="1"/>
  <c r="O127" i="46"/>
  <c r="N127" i="46"/>
  <c r="L127" i="46" s="1"/>
  <c r="Q98" i="46"/>
  <c r="T98" i="46" s="1"/>
  <c r="U98" i="46" s="1"/>
  <c r="O159" i="46"/>
  <c r="N159" i="46"/>
  <c r="L159" i="46" s="1"/>
  <c r="O76" i="46"/>
  <c r="Q83" i="46"/>
  <c r="T83" i="46"/>
  <c r="U83" i="46"/>
  <c r="O143" i="46"/>
  <c r="N143" i="46"/>
  <c r="L143" i="46"/>
  <c r="O95" i="46"/>
  <c r="N95" i="46" s="1"/>
  <c r="L95" i="46" s="1"/>
  <c r="O177" i="46"/>
  <c r="N177" i="46"/>
  <c r="L177" i="46" s="1"/>
  <c r="O87" i="46"/>
  <c r="N87" i="46" s="1"/>
  <c r="L87" i="46" s="1"/>
  <c r="O90" i="46"/>
  <c r="N90" i="46"/>
  <c r="L90" i="46" s="1"/>
  <c r="O115" i="46"/>
  <c r="N115" i="46"/>
  <c r="L115" i="46" s="1"/>
  <c r="N85" i="46"/>
  <c r="L85" i="46" s="1"/>
  <c r="Q145" i="46"/>
  <c r="T145" i="46" s="1"/>
  <c r="U145" i="46" s="1"/>
  <c r="O73" i="46"/>
  <c r="N73" i="46" s="1"/>
  <c r="Q143" i="46"/>
  <c r="T143" i="46" s="1"/>
  <c r="U143" i="46"/>
  <c r="O154" i="46"/>
  <c r="O160" i="46"/>
  <c r="Q90" i="46"/>
  <c r="T90" i="46" s="1"/>
  <c r="U90" i="46" s="1"/>
  <c r="O112" i="46"/>
  <c r="N112" i="46" s="1"/>
  <c r="L112" i="46" s="1"/>
  <c r="Q147" i="46"/>
  <c r="T147" i="46" s="1"/>
  <c r="U147" i="46" s="1"/>
  <c r="Q77" i="46"/>
  <c r="T77" i="46" s="1"/>
  <c r="U77" i="46" s="1"/>
  <c r="O134" i="46"/>
  <c r="Q178" i="46"/>
  <c r="T178" i="46" s="1"/>
  <c r="U178" i="46" s="1"/>
  <c r="L178" i="46"/>
  <c r="O111" i="46"/>
  <c r="Q111" i="46" s="1"/>
  <c r="T111" i="46" s="1"/>
  <c r="U111" i="46" s="1"/>
  <c r="N111" i="46"/>
  <c r="L111" i="46" s="1"/>
  <c r="O163" i="46"/>
  <c r="Q163" i="46" s="1"/>
  <c r="T163" i="46" s="1"/>
  <c r="U163" i="46" s="1"/>
  <c r="Q126" i="46"/>
  <c r="T126" i="46"/>
  <c r="U126" i="46" s="1"/>
  <c r="Q86" i="46"/>
  <c r="Q165" i="46"/>
  <c r="T165" i="46" s="1"/>
  <c r="U165" i="46"/>
  <c r="N140" i="35"/>
  <c r="L140" i="35" s="1"/>
  <c r="N127" i="47"/>
  <c r="L127" i="47" s="1"/>
  <c r="T127" i="47"/>
  <c r="U127" i="47" s="1"/>
  <c r="O117" i="47"/>
  <c r="N117" i="47" s="1"/>
  <c r="L117" i="47" s="1"/>
  <c r="Q126" i="47"/>
  <c r="T126" i="47"/>
  <c r="U126" i="47" s="1"/>
  <c r="T114" i="47"/>
  <c r="U114" i="47" s="1"/>
  <c r="N96" i="47"/>
  <c r="L96" i="47" s="1"/>
  <c r="Q96" i="47"/>
  <c r="T96" i="47" s="1"/>
  <c r="U96" i="47" s="1"/>
  <c r="N169" i="47"/>
  <c r="L169" i="47" s="1"/>
  <c r="Q169" i="47"/>
  <c r="T169" i="47"/>
  <c r="U169" i="47" s="1"/>
  <c r="Q117" i="47"/>
  <c r="T117" i="47" s="1"/>
  <c r="U117" i="47" s="1"/>
  <c r="O163" i="47"/>
  <c r="N163" i="47"/>
  <c r="L163" i="47" s="1"/>
  <c r="N128" i="47"/>
  <c r="L128" i="47" s="1"/>
  <c r="Q128" i="47"/>
  <c r="T128" i="47" s="1"/>
  <c r="U128" i="47" s="1"/>
  <c r="T91" i="47"/>
  <c r="U91" i="47"/>
  <c r="N91" i="47"/>
  <c r="L91" i="47" s="1"/>
  <c r="N150" i="47"/>
  <c r="L150" i="47" s="1"/>
  <c r="Q150" i="47"/>
  <c r="T150" i="47" s="1"/>
  <c r="U150" i="47" s="1"/>
  <c r="Q153" i="47"/>
  <c r="T153" i="47" s="1"/>
  <c r="U153" i="47" s="1"/>
  <c r="N153" i="47"/>
  <c r="L153" i="47" s="1"/>
  <c r="Q118" i="47"/>
  <c r="T118" i="47" s="1"/>
  <c r="U118" i="47" s="1"/>
  <c r="O132" i="47"/>
  <c r="Q132" i="47" s="1"/>
  <c r="T132" i="47" s="1"/>
  <c r="U132" i="47" s="1"/>
  <c r="O177" i="47"/>
  <c r="N177" i="47" s="1"/>
  <c r="L177" i="47" s="1"/>
  <c r="O148" i="47"/>
  <c r="N148" i="47" s="1"/>
  <c r="L148" i="47" s="1"/>
  <c r="N90" i="47"/>
  <c r="L90" i="47" s="1"/>
  <c r="Q90" i="47"/>
  <c r="T90" i="47"/>
  <c r="U90" i="47" s="1"/>
  <c r="Q177" i="47"/>
  <c r="T177" i="47"/>
  <c r="U177" i="47"/>
  <c r="N142" i="47"/>
  <c r="L142" i="47" s="1"/>
  <c r="Q142" i="47"/>
  <c r="Q137" i="47"/>
  <c r="T137" i="47" s="1"/>
  <c r="U137" i="47" s="1"/>
  <c r="N130" i="47"/>
  <c r="L130" i="47" s="1"/>
  <c r="Q130" i="47"/>
  <c r="T130" i="47" s="1"/>
  <c r="U130" i="47" s="1"/>
  <c r="N84" i="47"/>
  <c r="L84" i="47" s="1"/>
  <c r="Q84" i="47"/>
  <c r="T84" i="47"/>
  <c r="U84" i="47"/>
  <c r="Q178" i="47"/>
  <c r="T178" i="47" s="1"/>
  <c r="U178" i="47" s="1"/>
  <c r="N110" i="47"/>
  <c r="L110" i="47" s="1"/>
  <c r="Q110" i="47"/>
  <c r="T110" i="47"/>
  <c r="U110" i="47"/>
  <c r="N104" i="47"/>
  <c r="L104" i="47" s="1"/>
  <c r="Q104" i="47"/>
  <c r="T104" i="47"/>
  <c r="U104" i="47"/>
  <c r="L75" i="47"/>
  <c r="Q74" i="47"/>
  <c r="T74" i="47"/>
  <c r="U74" i="47"/>
  <c r="N74" i="47"/>
  <c r="L74" i="47" s="1"/>
  <c r="N165" i="47"/>
  <c r="L165" i="47" s="1"/>
  <c r="N123" i="47"/>
  <c r="L123" i="47" s="1"/>
  <c r="Q123" i="47"/>
  <c r="T123" i="47" s="1"/>
  <c r="U123" i="47" s="1"/>
  <c r="Q121" i="46"/>
  <c r="T121" i="46" s="1"/>
  <c r="U121" i="46" s="1"/>
  <c r="Q85" i="46"/>
  <c r="T85" i="46"/>
  <c r="U85" i="46" s="1"/>
  <c r="Q171" i="46"/>
  <c r="T171" i="46"/>
  <c r="U171" i="46"/>
  <c r="Q115" i="46"/>
  <c r="T115" i="46" s="1"/>
  <c r="U115" i="46" s="1"/>
  <c r="Q159" i="46"/>
  <c r="T159" i="46"/>
  <c r="U159" i="46" s="1"/>
  <c r="Q105" i="46"/>
  <c r="T105" i="46"/>
  <c r="U105" i="46"/>
  <c r="N105" i="46"/>
  <c r="L105" i="46" s="1"/>
  <c r="Q127" i="46"/>
  <c r="T127" i="46"/>
  <c r="U127" i="46" s="1"/>
  <c r="Q134" i="46"/>
  <c r="T134" i="46" s="1"/>
  <c r="U134" i="46" s="1"/>
  <c r="N134" i="46"/>
  <c r="L134" i="46" s="1"/>
  <c r="Q177" i="46"/>
  <c r="T177" i="46" s="1"/>
  <c r="U177" i="46" s="1"/>
  <c r="N173" i="46"/>
  <c r="L173" i="46" s="1"/>
  <c r="T173" i="46"/>
  <c r="U173" i="46" s="1"/>
  <c r="Q120" i="46"/>
  <c r="T120" i="46" s="1"/>
  <c r="U120" i="46"/>
  <c r="Q73" i="46"/>
  <c r="T73" i="46" s="1"/>
  <c r="U73" i="46" s="1"/>
  <c r="Q95" i="46"/>
  <c r="T95" i="46" s="1"/>
  <c r="U95" i="46" s="1"/>
  <c r="Q163" i="47"/>
  <c r="T163" i="47" s="1"/>
  <c r="U163" i="47" s="1"/>
  <c r="N132" i="47"/>
  <c r="L132" i="47" s="1"/>
  <c r="N133" i="46"/>
  <c r="L133" i="46" s="1"/>
  <c r="Q133" i="46"/>
  <c r="T133" i="46"/>
  <c r="U133" i="46" s="1"/>
  <c r="N104" i="46"/>
  <c r="L104" i="46" s="1"/>
  <c r="Q104" i="46"/>
  <c r="T104" i="46"/>
  <c r="U104" i="46" s="1"/>
  <c r="N89" i="46"/>
  <c r="L89" i="46" s="1"/>
  <c r="Q97" i="46"/>
  <c r="T97" i="46" s="1"/>
  <c r="U97" i="46" s="1"/>
  <c r="N97" i="46"/>
  <c r="L97" i="46" s="1"/>
  <c r="N129" i="46"/>
  <c r="L129" i="46" s="1"/>
  <c r="Q129" i="46"/>
  <c r="T129" i="46"/>
  <c r="U129" i="46"/>
  <c r="N181" i="46"/>
  <c r="L181" i="46" s="1"/>
  <c r="Q181" i="46"/>
  <c r="T181" i="46" s="1"/>
  <c r="U181" i="46" s="1"/>
  <c r="N144" i="46"/>
  <c r="L144" i="46" s="1"/>
  <c r="Q144" i="46"/>
  <c r="T144" i="46" s="1"/>
  <c r="U144" i="46" s="1"/>
  <c r="T122" i="46"/>
  <c r="U122" i="46" s="1"/>
  <c r="O91" i="46"/>
  <c r="N174" i="46"/>
  <c r="L174" i="46" s="1"/>
  <c r="Q174" i="46"/>
  <c r="T174" i="46" s="1"/>
  <c r="U174" i="46" s="1"/>
  <c r="N149" i="46"/>
  <c r="L149" i="46" s="1"/>
  <c r="Q149" i="46"/>
  <c r="T149" i="46" s="1"/>
  <c r="U149" i="46" s="1"/>
  <c r="N166" i="46"/>
  <c r="L166" i="46" s="1"/>
  <c r="Q166" i="46"/>
  <c r="T166" i="46" s="1"/>
  <c r="U166" i="46" s="1"/>
  <c r="Q169" i="46"/>
  <c r="T169" i="46" s="1"/>
  <c r="U169" i="46" s="1"/>
  <c r="N169" i="46"/>
  <c r="L169" i="46" s="1"/>
  <c r="N82" i="46"/>
  <c r="L82" i="46" s="1"/>
  <c r="Q82" i="46"/>
  <c r="T82" i="46" s="1"/>
  <c r="U82" i="46" s="1"/>
  <c r="T86" i="46"/>
  <c r="U86" i="46" s="1"/>
  <c r="N154" i="46"/>
  <c r="L154" i="46" s="1"/>
  <c r="Q154" i="46"/>
  <c r="T154" i="46"/>
  <c r="U154" i="46" s="1"/>
  <c r="Q137" i="46"/>
  <c r="N137" i="46"/>
  <c r="L137" i="46" s="1"/>
  <c r="Q112" i="46"/>
  <c r="T112" i="46"/>
  <c r="U112" i="46" s="1"/>
  <c r="N76" i="46"/>
  <c r="Q76" i="46"/>
  <c r="T76" i="46" s="1"/>
  <c r="U76" i="46" s="1"/>
  <c r="N118" i="46"/>
  <c r="L118" i="46" s="1"/>
  <c r="Q118" i="46"/>
  <c r="T118" i="46" s="1"/>
  <c r="U118" i="46" s="1"/>
  <c r="N161" i="46"/>
  <c r="L161" i="46" s="1"/>
  <c r="Q161" i="46"/>
  <c r="T161" i="46" s="1"/>
  <c r="U161" i="46" s="1"/>
  <c r="N106" i="46"/>
  <c r="L106" i="46" s="1"/>
  <c r="Q106" i="46"/>
  <c r="N135" i="46"/>
  <c r="L135" i="46" s="1"/>
  <c r="Q135" i="46"/>
  <c r="T135" i="46" s="1"/>
  <c r="U135" i="46" s="1"/>
  <c r="N119" i="46"/>
  <c r="L119" i="46" s="1"/>
  <c r="Q119" i="46"/>
  <c r="N150" i="46"/>
  <c r="L150" i="46" s="1"/>
  <c r="Q150" i="46"/>
  <c r="T150" i="46"/>
  <c r="U150" i="46"/>
  <c r="K183" i="35"/>
  <c r="J183" i="35"/>
  <c r="P83" i="35"/>
  <c r="P182" i="35"/>
  <c r="S182" i="35"/>
  <c r="R182" i="35"/>
  <c r="J182" i="35"/>
  <c r="S132" i="35"/>
  <c r="J132" i="35"/>
  <c r="S112" i="35"/>
  <c r="S108" i="35"/>
  <c r="J108" i="35"/>
  <c r="K104" i="35"/>
  <c r="P104" i="35"/>
  <c r="J104" i="35"/>
  <c r="S104" i="35"/>
  <c r="R104" i="35"/>
  <c r="P100" i="35"/>
  <c r="R92" i="35"/>
  <c r="P92" i="35"/>
  <c r="K92" i="35"/>
  <c r="O92" i="35" s="1"/>
  <c r="N92" i="35" s="1"/>
  <c r="L92" i="35" s="1"/>
  <c r="S92" i="35"/>
  <c r="K84" i="35"/>
  <c r="R80" i="35"/>
  <c r="S80" i="35"/>
  <c r="K80" i="35"/>
  <c r="J80" i="35"/>
  <c r="J77" i="35"/>
  <c r="K77" i="35"/>
  <c r="P77" i="35"/>
  <c r="S77" i="35"/>
  <c r="S73" i="35"/>
  <c r="R73" i="35"/>
  <c r="K73" i="35"/>
  <c r="R163" i="35"/>
  <c r="P163" i="35"/>
  <c r="K139" i="35"/>
  <c r="P139" i="35"/>
  <c r="R139" i="35"/>
  <c r="R107" i="35"/>
  <c r="J91" i="35"/>
  <c r="O91" i="35" s="1"/>
  <c r="N91" i="35" s="1"/>
  <c r="L91" i="35" s="1"/>
  <c r="R179" i="35"/>
  <c r="S183" i="35"/>
  <c r="S100" i="35"/>
  <c r="J153" i="35"/>
  <c r="O153" i="35" s="1"/>
  <c r="N153" i="35" s="1"/>
  <c r="L153" i="35" s="1"/>
  <c r="S153" i="35"/>
  <c r="K153" i="35"/>
  <c r="P153" i="35"/>
  <c r="K179" i="35"/>
  <c r="P183" i="35"/>
  <c r="P73" i="35"/>
  <c r="K182" i="35"/>
  <c r="R132" i="35"/>
  <c r="S106" i="35"/>
  <c r="J106" i="35"/>
  <c r="O106" i="35" s="1"/>
  <c r="N106" i="35" s="1"/>
  <c r="L106" i="35" s="1"/>
  <c r="P106" i="35"/>
  <c r="Q106" i="35" s="1"/>
  <c r="T106" i="35" s="1"/>
  <c r="U106" i="35" s="1"/>
  <c r="R106" i="35"/>
  <c r="S158" i="35"/>
  <c r="P158" i="35"/>
  <c r="K158" i="35"/>
  <c r="S150" i="35"/>
  <c r="P150" i="35"/>
  <c r="S146" i="35"/>
  <c r="P146" i="35"/>
  <c r="J146" i="35"/>
  <c r="R146" i="35"/>
  <c r="R142" i="35"/>
  <c r="J142" i="35"/>
  <c r="K142" i="35"/>
  <c r="P142" i="35"/>
  <c r="J73" i="35"/>
  <c r="R131" i="35"/>
  <c r="J131" i="35"/>
  <c r="O131" i="35" s="1"/>
  <c r="N131" i="35" s="1"/>
  <c r="L131" i="35" s="1"/>
  <c r="K98" i="35"/>
  <c r="S98" i="35"/>
  <c r="J98" i="35"/>
  <c r="O98" i="35" s="1"/>
  <c r="P98" i="35"/>
  <c r="P108" i="35"/>
  <c r="P80" i="35"/>
  <c r="R148" i="35"/>
  <c r="K148" i="35"/>
  <c r="S148" i="35"/>
  <c r="J148" i="35"/>
  <c r="O148" i="35" s="1"/>
  <c r="N148" i="35" s="1"/>
  <c r="L148" i="35" s="1"/>
  <c r="K173" i="35"/>
  <c r="J173" i="35"/>
  <c r="J165" i="35"/>
  <c r="O165" i="35"/>
  <c r="N165" i="35" s="1"/>
  <c r="L165" i="35" s="1"/>
  <c r="S165" i="35"/>
  <c r="I99" i="35"/>
  <c r="R95" i="35"/>
  <c r="I191" i="35"/>
  <c r="I151" i="35"/>
  <c r="I147" i="35"/>
  <c r="I188" i="35"/>
  <c r="I75" i="35"/>
  <c r="I177" i="35"/>
  <c r="I169" i="35"/>
  <c r="J169" i="35" s="1"/>
  <c r="I161" i="35"/>
  <c r="I189" i="35"/>
  <c r="I171" i="35"/>
  <c r="I167" i="35"/>
  <c r="K167" i="35" s="1"/>
  <c r="I159" i="35"/>
  <c r="J95" i="35"/>
  <c r="K95" i="35"/>
  <c r="S95" i="35"/>
  <c r="P95" i="35"/>
  <c r="J86" i="35"/>
  <c r="P86" i="35"/>
  <c r="S133" i="35"/>
  <c r="R133" i="35"/>
  <c r="J133" i="35"/>
  <c r="O133" i="35" s="1"/>
  <c r="K133" i="35"/>
  <c r="J172" i="35"/>
  <c r="S172" i="35"/>
  <c r="P172" i="35"/>
  <c r="R172" i="35"/>
  <c r="K110" i="35"/>
  <c r="S110" i="35"/>
  <c r="P110" i="35"/>
  <c r="J96" i="35"/>
  <c r="K96" i="35"/>
  <c r="R96" i="35"/>
  <c r="S96" i="35"/>
  <c r="P96" i="35"/>
  <c r="K97" i="35"/>
  <c r="J97" i="35"/>
  <c r="O97" i="35" s="1"/>
  <c r="P97" i="35"/>
  <c r="S97" i="35"/>
  <c r="R123" i="35"/>
  <c r="J123" i="35"/>
  <c r="P145" i="35"/>
  <c r="K145" i="35"/>
  <c r="R145" i="35"/>
  <c r="J145" i="35"/>
  <c r="P174" i="35"/>
  <c r="S173" i="35"/>
  <c r="R173" i="35"/>
  <c r="R166" i="35"/>
  <c r="K166" i="35"/>
  <c r="O166" i="35" s="1"/>
  <c r="N166" i="35" s="1"/>
  <c r="J166" i="35"/>
  <c r="P136" i="35"/>
  <c r="Q136" i="35" s="1"/>
  <c r="S136" i="35"/>
  <c r="P132" i="35"/>
  <c r="K132" i="35"/>
  <c r="O132" i="35" s="1"/>
  <c r="N132" i="35" s="1"/>
  <c r="L132" i="35" s="1"/>
  <c r="K126" i="35"/>
  <c r="S126" i="35"/>
  <c r="R103" i="35"/>
  <c r="S103" i="35"/>
  <c r="K117" i="35"/>
  <c r="K176" i="35"/>
  <c r="R126" i="35"/>
  <c r="S117" i="35"/>
  <c r="P134" i="35"/>
  <c r="K134" i="35"/>
  <c r="O134" i="35" s="1"/>
  <c r="N134" i="35" s="1"/>
  <c r="L134" i="35" s="1"/>
  <c r="S134" i="35"/>
  <c r="P90" i="35"/>
  <c r="J90" i="35"/>
  <c r="P103" i="35"/>
  <c r="K181" i="35"/>
  <c r="S181" i="35"/>
  <c r="J147" i="35"/>
  <c r="O147" i="35" s="1"/>
  <c r="N147" i="35" s="1"/>
  <c r="L147" i="35" s="1"/>
  <c r="P147" i="35"/>
  <c r="S147" i="35"/>
  <c r="J117" i="35"/>
  <c r="O117" i="35" s="1"/>
  <c r="N117" i="35" s="1"/>
  <c r="L117" i="35" s="1"/>
  <c r="K163" i="35"/>
  <c r="J163" i="35"/>
  <c r="S163" i="35"/>
  <c r="S162" i="35"/>
  <c r="J162" i="35"/>
  <c r="O162" i="35" s="1"/>
  <c r="P166" i="35"/>
  <c r="Q166" i="35" s="1"/>
  <c r="T166" i="35" s="1"/>
  <c r="U166" i="35" s="1"/>
  <c r="S174" i="35"/>
  <c r="P126" i="35"/>
  <c r="J150" i="35"/>
  <c r="K150" i="35"/>
  <c r="R150" i="35"/>
  <c r="K168" i="35"/>
  <c r="P168" i="35"/>
  <c r="R168" i="35"/>
  <c r="J168" i="35"/>
  <c r="O168" i="35" s="1"/>
  <c r="R124" i="35"/>
  <c r="S124" i="35"/>
  <c r="J120" i="35"/>
  <c r="P120" i="35"/>
  <c r="S120" i="35"/>
  <c r="K120" i="35"/>
  <c r="S114" i="35"/>
  <c r="K114" i="35"/>
  <c r="O114" i="35" s="1"/>
  <c r="N114" i="35" s="1"/>
  <c r="L114" i="35" s="1"/>
  <c r="K108" i="35"/>
  <c r="O108" i="35" s="1"/>
  <c r="R108" i="35"/>
  <c r="R79" i="35"/>
  <c r="J177" i="35"/>
  <c r="R177" i="35"/>
  <c r="S169" i="35"/>
  <c r="J161" i="35"/>
  <c r="R149" i="35"/>
  <c r="P149" i="35"/>
  <c r="S121" i="35"/>
  <c r="P121" i="35"/>
  <c r="J84" i="35"/>
  <c r="R84" i="35"/>
  <c r="P84" i="35"/>
  <c r="O173" i="35"/>
  <c r="S166" i="35"/>
  <c r="S90" i="35"/>
  <c r="R154" i="35"/>
  <c r="P154" i="35"/>
  <c r="S154" i="35"/>
  <c r="K154" i="35"/>
  <c r="O154" i="35"/>
  <c r="N154" i="35" s="1"/>
  <c r="L154" i="35" s="1"/>
  <c r="S171" i="35"/>
  <c r="J171" i="35"/>
  <c r="P167" i="35"/>
  <c r="Q167" i="35" s="1"/>
  <c r="R88" i="35"/>
  <c r="S88" i="35"/>
  <c r="O85" i="35"/>
  <c r="R113" i="35"/>
  <c r="N91" i="46"/>
  <c r="Q91" i="46"/>
  <c r="T91" i="46" s="1"/>
  <c r="U91" i="46" s="1"/>
  <c r="O163" i="35"/>
  <c r="Q163" i="35" s="1"/>
  <c r="T163" i="35" s="1"/>
  <c r="R161" i="35"/>
  <c r="J79" i="35"/>
  <c r="R135" i="35"/>
  <c r="P135" i="35"/>
  <c r="K135" i="35"/>
  <c r="S135" i="35"/>
  <c r="J135" i="35"/>
  <c r="J103" i="35"/>
  <c r="K103" i="35"/>
  <c r="R119" i="35"/>
  <c r="P119" i="35"/>
  <c r="P159" i="35"/>
  <c r="R169" i="35"/>
  <c r="K169" i="35"/>
  <c r="K147" i="35"/>
  <c r="R147" i="35"/>
  <c r="O142" i="35"/>
  <c r="Q153" i="35"/>
  <c r="T153" i="35" s="1"/>
  <c r="U153" i="35" s="1"/>
  <c r="O183" i="35"/>
  <c r="T165" i="35"/>
  <c r="U165" i="35" s="1"/>
  <c r="O90" i="35"/>
  <c r="N90" i="35" s="1"/>
  <c r="L90" i="35" s="1"/>
  <c r="J167" i="35"/>
  <c r="O167" i="35" s="1"/>
  <c r="S167" i="35"/>
  <c r="R121" i="35"/>
  <c r="J121" i="35"/>
  <c r="K121" i="35"/>
  <c r="P177" i="35"/>
  <c r="S177" i="35"/>
  <c r="K177" i="35"/>
  <c r="O177" i="35" s="1"/>
  <c r="N177" i="35" s="1"/>
  <c r="L177" i="35" s="1"/>
  <c r="R151" i="35"/>
  <c r="Q105" i="35"/>
  <c r="T105" i="35" s="1"/>
  <c r="U105" i="35" s="1"/>
  <c r="Q148" i="35"/>
  <c r="T148" i="35" s="1"/>
  <c r="U148" i="35" s="1"/>
  <c r="Q92" i="35"/>
  <c r="T92" i="35" s="1"/>
  <c r="U92" i="35" s="1"/>
  <c r="O182" i="35"/>
  <c r="Q85" i="35"/>
  <c r="N85" i="35"/>
  <c r="L85" i="35" s="1"/>
  <c r="Q114" i="35"/>
  <c r="T114" i="35" s="1"/>
  <c r="U114" i="35" s="1"/>
  <c r="N168" i="35"/>
  <c r="L168" i="35" s="1"/>
  <c r="Q117" i="35"/>
  <c r="T117" i="35" s="1"/>
  <c r="U117" i="35" s="1"/>
  <c r="Q90" i="35"/>
  <c r="T90" i="35" s="1"/>
  <c r="U90" i="35" s="1"/>
  <c r="Q132" i="35"/>
  <c r="T132" i="35" s="1"/>
  <c r="U132" i="35" s="1"/>
  <c r="P171" i="35"/>
  <c r="R171" i="35"/>
  <c r="K171" i="35"/>
  <c r="J149" i="35"/>
  <c r="K149" i="35"/>
  <c r="O149" i="35" s="1"/>
  <c r="S149" i="35"/>
  <c r="K75" i="35"/>
  <c r="R75" i="35"/>
  <c r="S75" i="35"/>
  <c r="J75" i="35"/>
  <c r="P75" i="35"/>
  <c r="J99" i="35"/>
  <c r="P99" i="35"/>
  <c r="R99" i="35"/>
  <c r="S99" i="35"/>
  <c r="K99" i="35"/>
  <c r="N125" i="35"/>
  <c r="L125" i="35" s="1"/>
  <c r="O77" i="35"/>
  <c r="S157" i="35"/>
  <c r="K157" i="35"/>
  <c r="O157" i="35" s="1"/>
  <c r="N157" i="35" s="1"/>
  <c r="L157" i="35" s="1"/>
  <c r="P157" i="35"/>
  <c r="J157" i="35"/>
  <c r="R157" i="35"/>
  <c r="O150" i="35"/>
  <c r="N150" i="35" s="1"/>
  <c r="L150" i="35" s="1"/>
  <c r="Q147" i="35"/>
  <c r="T147" i="35" s="1"/>
  <c r="U147" i="35" s="1"/>
  <c r="L166" i="35"/>
  <c r="Q177" i="35"/>
  <c r="O121" i="35"/>
  <c r="N121" i="35" s="1"/>
  <c r="L121" i="35" s="1"/>
  <c r="Q168" i="35"/>
  <c r="T168" i="35" s="1"/>
  <c r="U168" i="35" s="1"/>
  <c r="U163" i="35"/>
  <c r="N163" i="35"/>
  <c r="L163" i="35" s="1"/>
  <c r="N133" i="35"/>
  <c r="L133" i="35" s="1"/>
  <c r="N167" i="35"/>
  <c r="L167" i="35" s="1"/>
  <c r="I715" i="35" l="1"/>
  <c r="S193" i="53"/>
  <c r="R193" i="53"/>
  <c r="S194" i="53"/>
  <c r="R194" i="53"/>
  <c r="I902" i="35"/>
  <c r="I244" i="35"/>
  <c r="I228" i="35"/>
  <c r="I307" i="35"/>
  <c r="T50" i="53"/>
  <c r="U50" i="53" s="1"/>
  <c r="W50" i="53" s="1"/>
  <c r="I1000" i="35"/>
  <c r="I696" i="35"/>
  <c r="I453" i="35"/>
  <c r="I395" i="35"/>
  <c r="I384" i="35"/>
  <c r="I380" i="35"/>
  <c r="I104" i="53"/>
  <c r="R104" i="53"/>
  <c r="S106" i="53"/>
  <c r="R106" i="53"/>
  <c r="I106" i="53"/>
  <c r="I1018" i="35"/>
  <c r="I652" i="35"/>
  <c r="S186" i="53"/>
  <c r="R186" i="53"/>
  <c r="I188" i="53"/>
  <c r="R188" i="53"/>
  <c r="I466" i="47"/>
  <c r="I751" i="47"/>
  <c r="I755" i="47"/>
  <c r="I821" i="47"/>
  <c r="I823" i="47"/>
  <c r="I857" i="47"/>
  <c r="I320" i="46"/>
  <c r="I440" i="53"/>
  <c r="I490" i="53"/>
  <c r="I1028" i="35"/>
  <c r="I943" i="35"/>
  <c r="I918" i="35"/>
  <c r="I913" i="35"/>
  <c r="I898" i="35"/>
  <c r="I859" i="35"/>
  <c r="I845" i="35"/>
  <c r="I831" i="35"/>
  <c r="I826" i="35"/>
  <c r="I782" i="35"/>
  <c r="I777" i="35"/>
  <c r="I758" i="35"/>
  <c r="I720" i="35"/>
  <c r="I701" i="35"/>
  <c r="I657" i="35"/>
  <c r="I648" i="35"/>
  <c r="I630" i="35"/>
  <c r="I615" i="35"/>
  <c r="I585" i="35"/>
  <c r="I574" i="35"/>
  <c r="I566" i="35"/>
  <c r="I555" i="35"/>
  <c r="I429" i="35"/>
  <c r="I383" i="35"/>
  <c r="I376" i="35"/>
  <c r="I357" i="35"/>
  <c r="I333" i="35"/>
  <c r="I275" i="35"/>
  <c r="I63" i="53"/>
  <c r="I239" i="53"/>
  <c r="I240" i="53"/>
  <c r="I452" i="53"/>
  <c r="I459" i="53"/>
  <c r="I460" i="53"/>
  <c r="I464" i="53"/>
  <c r="I467" i="53"/>
  <c r="I468" i="53"/>
  <c r="I469" i="53"/>
  <c r="I424" i="56"/>
  <c r="I92" i="53"/>
  <c r="I459" i="47"/>
  <c r="I226" i="53"/>
  <c r="R227" i="53"/>
  <c r="I296" i="53"/>
  <c r="I1011" i="35"/>
  <c r="I997" i="35"/>
  <c r="I929" i="35"/>
  <c r="I860" i="35"/>
  <c r="I851" i="35"/>
  <c r="I832" i="35"/>
  <c r="I808" i="35"/>
  <c r="I712" i="35"/>
  <c r="I672" i="35"/>
  <c r="I667" i="35"/>
  <c r="I658" i="35"/>
  <c r="I558" i="35"/>
  <c r="I539" i="35"/>
  <c r="I523" i="35"/>
  <c r="I507" i="35"/>
  <c r="I503" i="35"/>
  <c r="I495" i="35"/>
  <c r="I491" i="35"/>
  <c r="I487" i="35"/>
  <c r="I479" i="35"/>
  <c r="I468" i="35"/>
  <c r="I466" i="35"/>
  <c r="I405" i="35"/>
  <c r="I364" i="35"/>
  <c r="I360" i="35"/>
  <c r="I348" i="35"/>
  <c r="I247" i="53"/>
  <c r="I135" i="56"/>
  <c r="I149" i="47"/>
  <c r="I204" i="47"/>
  <c r="I970" i="35"/>
  <c r="I848" i="35"/>
  <c r="I752" i="35"/>
  <c r="I595" i="35"/>
  <c r="I565" i="35"/>
  <c r="I542" i="35"/>
  <c r="I518" i="35"/>
  <c r="I467" i="35"/>
  <c r="I451" i="35"/>
  <c r="I435" i="35"/>
  <c r="I424" i="35"/>
  <c r="I420" i="35"/>
  <c r="I400" i="35"/>
  <c r="I367" i="35"/>
  <c r="I336" i="35"/>
  <c r="I332" i="35"/>
  <c r="I312" i="35"/>
  <c r="I309" i="35"/>
  <c r="I301" i="35"/>
  <c r="I76" i="53"/>
  <c r="I79" i="53"/>
  <c r="I255" i="53"/>
  <c r="I412" i="53"/>
  <c r="I476" i="53"/>
  <c r="I480" i="53"/>
  <c r="I70" i="56"/>
  <c r="I120" i="56"/>
  <c r="R545" i="56"/>
  <c r="S545" i="56"/>
  <c r="I343" i="47"/>
  <c r="I514" i="47"/>
  <c r="I540" i="47"/>
  <c r="I663" i="47"/>
  <c r="I665" i="47"/>
  <c r="I699" i="47"/>
  <c r="I701" i="47"/>
  <c r="I767" i="47"/>
  <c r="I799" i="47"/>
  <c r="I801" i="47"/>
  <c r="I115" i="56"/>
  <c r="I279" i="56"/>
  <c r="I495" i="47"/>
  <c r="S230" i="53"/>
  <c r="S226" i="53"/>
  <c r="I1045" i="35"/>
  <c r="I1035" i="35"/>
  <c r="I971" i="35"/>
  <c r="I951" i="35"/>
  <c r="I931" i="35"/>
  <c r="I906" i="35"/>
  <c r="I872" i="35"/>
  <c r="I868" i="35"/>
  <c r="I862" i="35"/>
  <c r="I825" i="35"/>
  <c r="I795" i="35"/>
  <c r="I728" i="35"/>
  <c r="I723" i="35"/>
  <c r="I664" i="35"/>
  <c r="I632" i="35"/>
  <c r="I628" i="35"/>
  <c r="I624" i="35"/>
  <c r="I560" i="35"/>
  <c r="I461" i="35"/>
  <c r="I454" i="35"/>
  <c r="I450" i="35"/>
  <c r="I446" i="35"/>
  <c r="I389" i="35"/>
  <c r="I381" i="35"/>
  <c r="I253" i="35"/>
  <c r="I225" i="35"/>
  <c r="I221" i="35"/>
  <c r="I217" i="35"/>
  <c r="I206" i="35"/>
  <c r="I202" i="35"/>
  <c r="I221" i="53"/>
  <c r="I281" i="53"/>
  <c r="I289" i="53"/>
  <c r="I421" i="53"/>
  <c r="I486" i="53"/>
  <c r="I483" i="47"/>
  <c r="I692" i="47"/>
  <c r="I726" i="47"/>
  <c r="I762" i="47"/>
  <c r="I792" i="47"/>
  <c r="I906" i="47"/>
  <c r="I910" i="47"/>
  <c r="I522" i="56"/>
  <c r="I423" i="47"/>
  <c r="I441" i="47"/>
  <c r="I478" i="47"/>
  <c r="I976" i="47"/>
  <c r="I306" i="56"/>
  <c r="I338" i="56"/>
  <c r="I354" i="56"/>
  <c r="I362" i="56"/>
  <c r="R475" i="56"/>
  <c r="I87" i="47"/>
  <c r="I264" i="47"/>
  <c r="I296" i="47"/>
  <c r="I318" i="47"/>
  <c r="I328" i="47"/>
  <c r="I378" i="47"/>
  <c r="I396" i="47"/>
  <c r="I447" i="47"/>
  <c r="I470" i="47"/>
  <c r="I475" i="47"/>
  <c r="I528" i="47"/>
  <c r="I552" i="47"/>
  <c r="I557" i="47"/>
  <c r="I580" i="47"/>
  <c r="I583" i="47"/>
  <c r="I586" i="47"/>
  <c r="I603" i="47"/>
  <c r="I618" i="47"/>
  <c r="I635" i="47"/>
  <c r="I669" i="47"/>
  <c r="I673" i="47"/>
  <c r="I682" i="47"/>
  <c r="I691" i="47"/>
  <c r="I700" i="47"/>
  <c r="I707" i="47"/>
  <c r="I716" i="47"/>
  <c r="I731" i="47"/>
  <c r="I752" i="47"/>
  <c r="I800" i="47"/>
  <c r="I854" i="47"/>
  <c r="I888" i="47"/>
  <c r="I892" i="47"/>
  <c r="I920" i="47"/>
  <c r="I922" i="47"/>
  <c r="I929" i="47"/>
  <c r="I940" i="47"/>
  <c r="I951" i="47"/>
  <c r="I956" i="47"/>
  <c r="I980" i="47"/>
  <c r="I991" i="47"/>
  <c r="I998" i="47"/>
  <c r="I1005" i="47"/>
  <c r="I1007" i="47"/>
  <c r="I1050" i="47"/>
  <c r="I293" i="46"/>
  <c r="I372" i="46"/>
  <c r="I378" i="46"/>
  <c r="I783" i="46"/>
  <c r="I785" i="46"/>
  <c r="I929" i="46"/>
  <c r="I336" i="56"/>
  <c r="I381" i="56"/>
  <c r="I155" i="47"/>
  <c r="I485" i="47"/>
  <c r="I840" i="47"/>
  <c r="I935" i="47"/>
  <c r="I946" i="47"/>
  <c r="I960" i="47"/>
  <c r="I962" i="47"/>
  <c r="I975" i="47"/>
  <c r="I977" i="47"/>
  <c r="I986" i="47"/>
  <c r="I988" i="47"/>
  <c r="I1002" i="47"/>
  <c r="I1041" i="47"/>
  <c r="I192" i="46"/>
  <c r="I198" i="46"/>
  <c r="I225" i="46"/>
  <c r="I236" i="46"/>
  <c r="I254" i="46"/>
  <c r="I281" i="46"/>
  <c r="I304" i="46"/>
  <c r="I340" i="46"/>
  <c r="I349" i="46"/>
  <c r="I356" i="46"/>
  <c r="I360" i="46"/>
  <c r="I365" i="46"/>
  <c r="I502" i="46"/>
  <c r="I508" i="46"/>
  <c r="I700" i="46"/>
  <c r="I844" i="46"/>
  <c r="I534" i="56"/>
  <c r="I100" i="47"/>
  <c r="I208" i="47"/>
  <c r="I229" i="47"/>
  <c r="I262" i="47"/>
  <c r="I268" i="47"/>
  <c r="I274" i="47"/>
  <c r="I277" i="47"/>
  <c r="I282" i="47"/>
  <c r="I294" i="47"/>
  <c r="I304" i="47"/>
  <c r="I313" i="47"/>
  <c r="I323" i="47"/>
  <c r="I326" i="47"/>
  <c r="I336" i="47"/>
  <c r="I342" i="47"/>
  <c r="I352" i="47"/>
  <c r="I410" i="47"/>
  <c r="I433" i="47"/>
  <c r="I440" i="47"/>
  <c r="I504" i="47"/>
  <c r="I508" i="47"/>
  <c r="I511" i="47"/>
  <c r="I569" i="47"/>
  <c r="I578" i="47"/>
  <c r="I584" i="47"/>
  <c r="I598" i="47"/>
  <c r="I608" i="47"/>
  <c r="I616" i="47"/>
  <c r="I675" i="47"/>
  <c r="I688" i="47"/>
  <c r="I717" i="47"/>
  <c r="I763" i="47"/>
  <c r="I779" i="47"/>
  <c r="I797" i="47"/>
  <c r="I804" i="47"/>
  <c r="I808" i="47"/>
  <c r="I817" i="47"/>
  <c r="I835" i="47"/>
  <c r="I864" i="47"/>
  <c r="I889" i="47"/>
  <c r="I891" i="47"/>
  <c r="I904" i="47"/>
  <c r="I917" i="47"/>
  <c r="I955" i="47"/>
  <c r="I299" i="46"/>
  <c r="I334" i="46"/>
  <c r="I952" i="46"/>
  <c r="I329" i="56"/>
  <c r="I406" i="56"/>
  <c r="I445" i="56"/>
  <c r="I469" i="56"/>
  <c r="I288" i="47"/>
  <c r="I311" i="47"/>
  <c r="I347" i="47"/>
  <c r="I380" i="47"/>
  <c r="I397" i="47"/>
  <c r="I489" i="47"/>
  <c r="I498" i="47"/>
  <c r="I530" i="47"/>
  <c r="I537" i="47"/>
  <c r="I543" i="47"/>
  <c r="I550" i="47"/>
  <c r="I561" i="47"/>
  <c r="I566" i="47"/>
  <c r="I591" i="47"/>
  <c r="I602" i="47"/>
  <c r="I614" i="47"/>
  <c r="I623" i="47"/>
  <c r="I633" i="47"/>
  <c r="I637" i="47"/>
  <c r="I659" i="47"/>
  <c r="I681" i="47"/>
  <c r="I683" i="47"/>
  <c r="I690" i="47"/>
  <c r="I760" i="47"/>
  <c r="I781" i="47"/>
  <c r="I788" i="47"/>
  <c r="I790" i="47"/>
  <c r="I839" i="47"/>
  <c r="I855" i="47"/>
  <c r="I893" i="47"/>
  <c r="I895" i="47"/>
  <c r="I930" i="47"/>
  <c r="I937" i="47"/>
  <c r="I939" i="47"/>
  <c r="I950" i="47"/>
  <c r="I952" i="47"/>
  <c r="I957" i="47"/>
  <c r="I968" i="47"/>
  <c r="I970" i="47"/>
  <c r="I972" i="47"/>
  <c r="I990" i="47"/>
  <c r="I1015" i="47"/>
  <c r="I1017" i="47"/>
  <c r="I1030" i="47"/>
  <c r="I1055" i="47"/>
  <c r="I263" i="46"/>
  <c r="I315" i="46"/>
  <c r="I1019" i="47"/>
  <c r="I1021" i="47"/>
  <c r="I1057" i="47"/>
  <c r="I289" i="46"/>
  <c r="I407" i="46"/>
  <c r="I411" i="46"/>
  <c r="I427" i="46"/>
  <c r="I431" i="46"/>
  <c r="I435" i="46"/>
  <c r="I982" i="46"/>
  <c r="I984" i="46"/>
  <c r="I986" i="46"/>
  <c r="I348" i="46"/>
  <c r="I421" i="46"/>
  <c r="I1026" i="47"/>
  <c r="I1035" i="47"/>
  <c r="I1044" i="47"/>
  <c r="I1066" i="47"/>
  <c r="I82" i="46"/>
  <c r="I86" i="46"/>
  <c r="I90" i="46"/>
  <c r="I94" i="46"/>
  <c r="I98" i="46"/>
  <c r="I126" i="46"/>
  <c r="S126" i="46" s="1"/>
  <c r="I130" i="46"/>
  <c r="I146" i="46"/>
  <c r="I154" i="46"/>
  <c r="I162" i="46"/>
  <c r="I170" i="46"/>
  <c r="I174" i="46"/>
  <c r="S174" i="46" s="1"/>
  <c r="I186" i="46"/>
  <c r="I210" i="46"/>
  <c r="I217" i="46"/>
  <c r="I228" i="46"/>
  <c r="I232" i="46"/>
  <c r="I243" i="46"/>
  <c r="I256" i="46"/>
  <c r="I262" i="46"/>
  <c r="I273" i="46"/>
  <c r="I300" i="46"/>
  <c r="I303" i="46"/>
  <c r="I305" i="46"/>
  <c r="I309" i="46"/>
  <c r="I343" i="46"/>
  <c r="I387" i="46"/>
  <c r="I441" i="46"/>
  <c r="I449" i="46"/>
  <c r="I452" i="46"/>
  <c r="I458" i="46"/>
  <c r="I486" i="46"/>
  <c r="I522" i="46"/>
  <c r="I534" i="46"/>
  <c r="I549" i="46"/>
  <c r="I555" i="46"/>
  <c r="I611" i="46"/>
  <c r="I626" i="46"/>
  <c r="I629" i="46"/>
  <c r="I694" i="46"/>
  <c r="I726" i="46"/>
  <c r="I728" i="46"/>
  <c r="I779" i="46"/>
  <c r="I796" i="46"/>
  <c r="I798" i="46"/>
  <c r="I800" i="46"/>
  <c r="I834" i="46"/>
  <c r="I859" i="46"/>
  <c r="I892" i="46"/>
  <c r="I894" i="46"/>
  <c r="I918" i="46"/>
  <c r="I947" i="46"/>
  <c r="I997" i="46"/>
  <c r="I1009" i="46"/>
  <c r="I1011" i="46"/>
  <c r="I1030" i="46"/>
  <c r="I1032" i="46"/>
  <c r="I1034" i="46"/>
  <c r="I1049" i="46"/>
  <c r="I429" i="46"/>
  <c r="I439" i="46"/>
  <c r="I450" i="46"/>
  <c r="I460" i="46"/>
  <c r="I500" i="46"/>
  <c r="I589" i="46"/>
  <c r="I617" i="46"/>
  <c r="I620" i="46"/>
  <c r="I624" i="46"/>
  <c r="I631" i="46"/>
  <c r="I661" i="46"/>
  <c r="I697" i="46"/>
  <c r="I729" i="46"/>
  <c r="I731" i="46"/>
  <c r="I740" i="46"/>
  <c r="I776" i="46"/>
  <c r="I799" i="46"/>
  <c r="I801" i="46"/>
  <c r="I820" i="46"/>
  <c r="I835" i="46"/>
  <c r="I906" i="46"/>
  <c r="I1008" i="46"/>
  <c r="I1010" i="46"/>
  <c r="I1031" i="46"/>
  <c r="I1033" i="46"/>
  <c r="I1038" i="47"/>
  <c r="I1069" i="47"/>
  <c r="I542" i="46"/>
  <c r="I554" i="46"/>
  <c r="I578" i="46"/>
  <c r="I587" i="46"/>
  <c r="I966" i="46"/>
  <c r="I968" i="46"/>
  <c r="I985" i="46"/>
  <c r="I1022" i="47"/>
  <c r="I1049" i="47"/>
  <c r="I1051" i="47"/>
  <c r="I1071" i="47"/>
  <c r="I73" i="46"/>
  <c r="I85" i="46"/>
  <c r="I231" i="46"/>
  <c r="I283" i="46"/>
  <c r="I286" i="46"/>
  <c r="I292" i="46"/>
  <c r="I294" i="46"/>
  <c r="I302" i="46"/>
  <c r="I351" i="46"/>
  <c r="I354" i="46"/>
  <c r="I358" i="46"/>
  <c r="I361" i="46"/>
  <c r="I377" i="46"/>
  <c r="I389" i="46"/>
  <c r="I465" i="46"/>
  <c r="I488" i="46"/>
  <c r="I507" i="46"/>
  <c r="I509" i="46"/>
  <c r="I537" i="46"/>
  <c r="I565" i="46"/>
  <c r="I569" i="46"/>
  <c r="I590" i="46"/>
  <c r="I607" i="46"/>
  <c r="I614" i="46"/>
  <c r="I640" i="46"/>
  <c r="I674" i="46"/>
  <c r="I690" i="46"/>
  <c r="I692" i="46"/>
  <c r="I716" i="46"/>
  <c r="I746" i="46"/>
  <c r="I748" i="46"/>
  <c r="I767" i="46"/>
  <c r="I807" i="46"/>
  <c r="I811" i="46"/>
  <c r="I830" i="46"/>
  <c r="I862" i="46"/>
  <c r="I866" i="46"/>
  <c r="I897" i="46"/>
  <c r="I916" i="46"/>
  <c r="I923" i="46"/>
  <c r="I932" i="46"/>
  <c r="I943" i="46"/>
  <c r="I953" i="46"/>
  <c r="I970" i="46"/>
  <c r="I972" i="46"/>
  <c r="I974" i="46"/>
  <c r="I989" i="46"/>
  <c r="I993" i="46"/>
  <c r="I1024" i="46"/>
  <c r="I1026" i="46"/>
  <c r="I133" i="56"/>
  <c r="I143" i="56"/>
  <c r="I151" i="56"/>
  <c r="I270" i="56"/>
  <c r="I278" i="56"/>
  <c r="S306" i="56"/>
  <c r="R313" i="56"/>
  <c r="S409" i="56"/>
  <c r="R425" i="56"/>
  <c r="I490" i="56"/>
  <c r="I507" i="56"/>
  <c r="I511" i="56"/>
  <c r="I515" i="56"/>
  <c r="I531" i="56"/>
  <c r="I540" i="56"/>
  <c r="P50" i="56"/>
  <c r="Q50" i="56" s="1"/>
  <c r="I50" i="56"/>
  <c r="I203" i="56"/>
  <c r="R255" i="56"/>
  <c r="R333" i="56"/>
  <c r="I452" i="56"/>
  <c r="I464" i="56"/>
  <c r="I533" i="56"/>
  <c r="S50" i="56"/>
  <c r="M38" i="56"/>
  <c r="M32" i="56"/>
  <c r="M37" i="56"/>
  <c r="M34" i="56"/>
  <c r="R477" i="56"/>
  <c r="S424" i="56"/>
  <c r="I233" i="56"/>
  <c r="S287" i="56"/>
  <c r="I446" i="56"/>
  <c r="I146" i="56"/>
  <c r="S507" i="56"/>
  <c r="R360" i="56"/>
  <c r="S511" i="56"/>
  <c r="I477" i="56"/>
  <c r="S297" i="56"/>
  <c r="S245" i="56"/>
  <c r="I315" i="56"/>
  <c r="R213" i="56"/>
  <c r="I217" i="56"/>
  <c r="I438" i="56"/>
  <c r="R262" i="56"/>
  <c r="I107" i="56"/>
  <c r="I360" i="56"/>
  <c r="I74" i="56"/>
  <c r="I388" i="56"/>
  <c r="S447" i="56"/>
  <c r="I274" i="56"/>
  <c r="S66" i="56"/>
  <c r="I468" i="56"/>
  <c r="R241" i="56"/>
  <c r="R73" i="56"/>
  <c r="R217" i="56"/>
  <c r="R534" i="56"/>
  <c r="I154" i="56"/>
  <c r="R279" i="56"/>
  <c r="R356" i="56"/>
  <c r="R464" i="56"/>
  <c r="I385" i="56"/>
  <c r="I364" i="56"/>
  <c r="I548" i="56"/>
  <c r="R526" i="56"/>
  <c r="S498" i="56"/>
  <c r="S490" i="56"/>
  <c r="S482" i="56"/>
  <c r="R340" i="56"/>
  <c r="R221" i="56"/>
  <c r="R155" i="56"/>
  <c r="R270" i="56"/>
  <c r="R111" i="56"/>
  <c r="I77" i="56"/>
  <c r="I448" i="56"/>
  <c r="S380" i="56"/>
  <c r="S64" i="56"/>
  <c r="S460" i="56"/>
  <c r="S452" i="56"/>
  <c r="I297" i="56"/>
  <c r="I442" i="56"/>
  <c r="R543" i="56"/>
  <c r="I460" i="56"/>
  <c r="I456" i="56"/>
  <c r="R452" i="56"/>
  <c r="R515" i="56"/>
  <c r="S75" i="56"/>
  <c r="S57" i="56"/>
  <c r="R115" i="56"/>
  <c r="R291" i="56"/>
  <c r="I158" i="56"/>
  <c r="I352" i="56"/>
  <c r="I132" i="56"/>
  <c r="I241" i="56"/>
  <c r="S266" i="56"/>
  <c r="I262" i="56"/>
  <c r="I57" i="56"/>
  <c r="I157" i="56"/>
  <c r="R348" i="56"/>
  <c r="S229" i="56"/>
  <c r="I159" i="56"/>
  <c r="S115" i="56"/>
  <c r="R405" i="56"/>
  <c r="I73" i="56"/>
  <c r="I386" i="56"/>
  <c r="S468" i="56"/>
  <c r="I397" i="56"/>
  <c r="R283" i="56"/>
  <c r="I356" i="56"/>
  <c r="I393" i="56"/>
  <c r="S301" i="56"/>
  <c r="S534" i="56"/>
  <c r="S464" i="56"/>
  <c r="R364" i="56"/>
  <c r="I526" i="56"/>
  <c r="I340" i="56"/>
  <c r="S274" i="56"/>
  <c r="R278" i="56"/>
  <c r="S270" i="56"/>
  <c r="S237" i="56"/>
  <c r="I111" i="56"/>
  <c r="I208" i="56"/>
  <c r="I296" i="56"/>
  <c r="I333" i="56"/>
  <c r="R382" i="56"/>
  <c r="R418" i="56"/>
  <c r="I437" i="56"/>
  <c r="R424" i="56"/>
  <c r="R376" i="56"/>
  <c r="I539" i="56"/>
  <c r="S335" i="56"/>
  <c r="I156" i="56"/>
  <c r="R233" i="56"/>
  <c r="R456" i="56"/>
  <c r="I64" i="56"/>
  <c r="S442" i="56"/>
  <c r="S225" i="56"/>
  <c r="I128" i="56"/>
  <c r="S77" i="56"/>
  <c r="S55" i="56"/>
  <c r="I150" i="56"/>
  <c r="I283" i="56"/>
  <c r="I266" i="56"/>
  <c r="I55" i="56"/>
  <c r="I155" i="56"/>
  <c r="I348" i="56"/>
  <c r="R490" i="56"/>
  <c r="R315" i="56"/>
  <c r="R150" i="56"/>
  <c r="R352" i="56"/>
  <c r="I405" i="56"/>
  <c r="I249" i="56"/>
  <c r="S279" i="56"/>
  <c r="S59" i="56"/>
  <c r="I401" i="56"/>
  <c r="R132" i="56"/>
  <c r="S249" i="56"/>
  <c r="R401" i="56"/>
  <c r="R397" i="56"/>
  <c r="R530" i="56"/>
  <c r="R502" i="56"/>
  <c r="R486" i="56"/>
  <c r="I387" i="56"/>
  <c r="I209" i="56"/>
  <c r="I237" i="56"/>
  <c r="I75" i="56"/>
  <c r="I144" i="56"/>
  <c r="S317" i="56"/>
  <c r="R448" i="56"/>
  <c r="I458" i="56"/>
  <c r="I475" i="56"/>
  <c r="M35" i="56"/>
  <c r="M36" i="56"/>
  <c r="M33" i="56"/>
  <c r="S72" i="53"/>
  <c r="R68" i="53"/>
  <c r="I67" i="53"/>
  <c r="I77" i="53"/>
  <c r="I80" i="53"/>
  <c r="S51" i="53"/>
  <c r="S52" i="53"/>
  <c r="I81" i="53"/>
  <c r="I70" i="53"/>
  <c r="I72" i="53"/>
  <c r="R54" i="53"/>
  <c r="S68" i="53"/>
  <c r="S70" i="53"/>
  <c r="R77" i="53"/>
  <c r="S73" i="53"/>
  <c r="R81" i="53"/>
  <c r="R88" i="53"/>
  <c r="I88" i="53"/>
  <c r="R93" i="53"/>
  <c r="I93" i="53"/>
  <c r="I112" i="53"/>
  <c r="S112" i="53"/>
  <c r="R132" i="53"/>
  <c r="S132" i="53"/>
  <c r="I132" i="53"/>
  <c r="R171" i="53"/>
  <c r="S171" i="53"/>
  <c r="I171" i="53"/>
  <c r="S259" i="53"/>
  <c r="R259" i="53"/>
  <c r="R260" i="53"/>
  <c r="S260" i="53"/>
  <c r="R330" i="53"/>
  <c r="I330" i="53"/>
  <c r="S330" i="53"/>
  <c r="R331" i="53"/>
  <c r="S331" i="53"/>
  <c r="I331" i="53"/>
  <c r="S332" i="53"/>
  <c r="R332" i="53"/>
  <c r="R407" i="53"/>
  <c r="S407" i="53"/>
  <c r="I407" i="53"/>
  <c r="S408" i="53"/>
  <c r="R408" i="53"/>
  <c r="I408" i="53"/>
  <c r="S409" i="53"/>
  <c r="R409" i="53"/>
  <c r="I409" i="53"/>
  <c r="R410" i="53"/>
  <c r="S410" i="53"/>
  <c r="R411" i="53"/>
  <c r="I411" i="53"/>
  <c r="R445" i="53"/>
  <c r="I445" i="53"/>
  <c r="S445" i="53"/>
  <c r="S446" i="53"/>
  <c r="R446" i="53"/>
  <c r="S447" i="53"/>
  <c r="R447" i="53"/>
  <c r="I447" i="53"/>
  <c r="R497" i="53"/>
  <c r="S497" i="53"/>
  <c r="I497" i="53"/>
  <c r="R498" i="53"/>
  <c r="S498" i="53"/>
  <c r="R499" i="53"/>
  <c r="S499" i="53"/>
  <c r="I499" i="53"/>
  <c r="S113" i="53"/>
  <c r="S196" i="53"/>
  <c r="S234" i="53"/>
  <c r="I234" i="53"/>
  <c r="R94" i="53"/>
  <c r="T75" i="53"/>
  <c r="U75" i="53" s="1"/>
  <c r="W75" i="53" s="1"/>
  <c r="T71" i="53"/>
  <c r="U71" i="53" s="1"/>
  <c r="W71" i="53" s="1"/>
  <c r="R112" i="53"/>
  <c r="S411" i="53"/>
  <c r="I260" i="53"/>
  <c r="S258" i="53"/>
  <c r="S329" i="53"/>
  <c r="I243" i="53"/>
  <c r="R243" i="53"/>
  <c r="S243" i="53"/>
  <c r="R244" i="53"/>
  <c r="I244" i="53"/>
  <c r="R245" i="53"/>
  <c r="S245" i="53"/>
  <c r="S267" i="53"/>
  <c r="R267" i="53"/>
  <c r="R268" i="53"/>
  <c r="I268" i="53"/>
  <c r="S269" i="53"/>
  <c r="R269" i="53"/>
  <c r="I269" i="53"/>
  <c r="R270" i="53"/>
  <c r="S270" i="53"/>
  <c r="S350" i="53"/>
  <c r="I350" i="53"/>
  <c r="R350" i="53"/>
  <c r="R351" i="53"/>
  <c r="I351" i="53"/>
  <c r="S352" i="53"/>
  <c r="I352" i="53"/>
  <c r="S514" i="53"/>
  <c r="R514" i="53"/>
  <c r="R515" i="53"/>
  <c r="I515" i="53"/>
  <c r="S515" i="53"/>
  <c r="R516" i="53"/>
  <c r="I516" i="53"/>
  <c r="S516" i="53"/>
  <c r="I517" i="53"/>
  <c r="S517" i="53"/>
  <c r="S518" i="53"/>
  <c r="R518" i="53"/>
  <c r="R519" i="53"/>
  <c r="I519" i="53"/>
  <c r="I215" i="53"/>
  <c r="R328" i="53"/>
  <c r="S412" i="53"/>
  <c r="I328" i="53"/>
  <c r="R196" i="53"/>
  <c r="I149" i="53"/>
  <c r="T68" i="53"/>
  <c r="U68" i="53" s="1"/>
  <c r="W68" i="53" s="1"/>
  <c r="I498" i="53"/>
  <c r="T70" i="53"/>
  <c r="U70" i="53" s="1"/>
  <c r="W70" i="53" s="1"/>
  <c r="T74" i="53"/>
  <c r="U74" i="53" s="1"/>
  <c r="W74" i="53" s="1"/>
  <c r="S102" i="53"/>
  <c r="R102" i="53"/>
  <c r="I102" i="53"/>
  <c r="R121" i="53"/>
  <c r="I121" i="53"/>
  <c r="R140" i="53"/>
  <c r="I140" i="53"/>
  <c r="R184" i="53"/>
  <c r="I184" i="53"/>
  <c r="S206" i="53"/>
  <c r="R206" i="53"/>
  <c r="S224" i="53"/>
  <c r="I224" i="53"/>
  <c r="R286" i="53"/>
  <c r="I286" i="53"/>
  <c r="S286" i="53"/>
  <c r="S288" i="53"/>
  <c r="R288" i="53"/>
  <c r="S290" i="53"/>
  <c r="R290" i="53"/>
  <c r="I290" i="53"/>
  <c r="S367" i="53"/>
  <c r="R367" i="53"/>
  <c r="I367" i="53"/>
  <c r="I369" i="53"/>
  <c r="R369" i="53"/>
  <c r="S369" i="53"/>
  <c r="R429" i="53"/>
  <c r="I429" i="53"/>
  <c r="S429" i="53"/>
  <c r="S431" i="53"/>
  <c r="I431" i="53"/>
  <c r="R433" i="53"/>
  <c r="I433" i="53"/>
  <c r="S434" i="53"/>
  <c r="R434" i="53"/>
  <c r="S436" i="53"/>
  <c r="R436" i="53"/>
  <c r="S437" i="53"/>
  <c r="I437" i="53"/>
  <c r="S438" i="53"/>
  <c r="I438" i="53"/>
  <c r="R438" i="53"/>
  <c r="S532" i="53"/>
  <c r="R532" i="53"/>
  <c r="R533" i="53"/>
  <c r="S533" i="53"/>
  <c r="R534" i="53"/>
  <c r="S534" i="53"/>
  <c r="I536" i="53"/>
  <c r="S536" i="53"/>
  <c r="R538" i="53"/>
  <c r="S538" i="53"/>
  <c r="T66" i="53"/>
  <c r="U66" i="53" s="1"/>
  <c r="W66" i="53" s="1"/>
  <c r="S215" i="53"/>
  <c r="R500" i="53"/>
  <c r="R412" i="53"/>
  <c r="I500" i="53"/>
  <c r="I410" i="53"/>
  <c r="R149" i="53"/>
  <c r="S88" i="53"/>
  <c r="I332" i="53"/>
  <c r="S93" i="53"/>
  <c r="I259" i="53"/>
  <c r="T51" i="53"/>
  <c r="U51" i="53" s="1"/>
  <c r="W51" i="53" s="1"/>
  <c r="R329" i="53"/>
  <c r="T61" i="53"/>
  <c r="U61" i="53" s="1"/>
  <c r="W61" i="53" s="1"/>
  <c r="R64" i="53"/>
  <c r="P64" i="53"/>
  <c r="Q64" i="53" s="1"/>
  <c r="S64" i="53"/>
  <c r="I64" i="53"/>
  <c r="S249" i="53"/>
  <c r="I249" i="53"/>
  <c r="R249" i="53"/>
  <c r="I250" i="53"/>
  <c r="R250" i="53"/>
  <c r="S250" i="53"/>
  <c r="S251" i="53"/>
  <c r="I251" i="53"/>
  <c r="R251" i="53"/>
  <c r="S252" i="53"/>
  <c r="R252" i="53"/>
  <c r="R304" i="53"/>
  <c r="S304" i="53"/>
  <c r="S305" i="53"/>
  <c r="I305" i="53"/>
  <c r="R305" i="53"/>
  <c r="R306" i="53"/>
  <c r="I306" i="53"/>
  <c r="S306" i="53"/>
  <c r="S307" i="53"/>
  <c r="I307" i="53"/>
  <c r="S308" i="53"/>
  <c r="I308" i="53"/>
  <c r="R309" i="53"/>
  <c r="S309" i="53"/>
  <c r="I309" i="53"/>
  <c r="R389" i="53"/>
  <c r="S389" i="53"/>
  <c r="S391" i="53"/>
  <c r="R391" i="53"/>
  <c r="I391" i="53"/>
  <c r="R392" i="53"/>
  <c r="S392" i="53"/>
  <c r="I392" i="53"/>
  <c r="T73" i="53"/>
  <c r="U73" i="53" s="1"/>
  <c r="W73" i="53" s="1"/>
  <c r="T54" i="53"/>
  <c r="U54" i="53" s="1"/>
  <c r="W54" i="53" s="1"/>
  <c r="P63" i="53"/>
  <c r="Q63" i="53" s="1"/>
  <c r="I85" i="53"/>
  <c r="I428" i="53"/>
  <c r="I430" i="53"/>
  <c r="I434" i="53"/>
  <c r="I446" i="53"/>
  <c r="T59" i="53"/>
  <c r="U59" i="53" s="1"/>
  <c r="W59" i="53" s="1"/>
  <c r="T57" i="53"/>
  <c r="U57" i="53" s="1"/>
  <c r="W57" i="53" s="1"/>
  <c r="I51" i="53"/>
  <c r="P53" i="53"/>
  <c r="Q53" i="53" s="1"/>
  <c r="T53" i="53" s="1"/>
  <c r="U53" i="53" s="1"/>
  <c r="W53" i="53" s="1"/>
  <c r="S87" i="53"/>
  <c r="I96" i="53"/>
  <c r="I448" i="53"/>
  <c r="I472" i="53"/>
  <c r="I482" i="53"/>
  <c r="T56" i="53"/>
  <c r="U56" i="53" s="1"/>
  <c r="W56" i="53" s="1"/>
  <c r="T55" i="53"/>
  <c r="U55" i="53" s="1"/>
  <c r="W55" i="53" s="1"/>
  <c r="I316" i="47"/>
  <c r="I453" i="47"/>
  <c r="I722" i="47"/>
  <c r="I694" i="47"/>
  <c r="I771" i="47"/>
  <c r="I776" i="47"/>
  <c r="I789" i="47"/>
  <c r="I832" i="47"/>
  <c r="I843" i="47"/>
  <c r="I995" i="47"/>
  <c r="I258" i="47"/>
  <c r="I339" i="47"/>
  <c r="I368" i="47"/>
  <c r="I428" i="47"/>
  <c r="I492" i="47"/>
  <c r="I519" i="47"/>
  <c r="I522" i="47"/>
  <c r="I531" i="47"/>
  <c r="I544" i="47"/>
  <c r="I577" i="47"/>
  <c r="I627" i="47"/>
  <c r="I652" i="47"/>
  <c r="I664" i="47"/>
  <c r="I705" i="47"/>
  <c r="I718" i="47"/>
  <c r="I743" i="47"/>
  <c r="I783" i="47"/>
  <c r="I791" i="47"/>
  <c r="I894" i="47"/>
  <c r="I905" i="47"/>
  <c r="I140" i="47"/>
  <c r="P140" i="47" s="1"/>
  <c r="I160" i="47"/>
  <c r="P160" i="47" s="1"/>
  <c r="I168" i="47"/>
  <c r="R168" i="47" s="1"/>
  <c r="I193" i="47"/>
  <c r="I257" i="47"/>
  <c r="I299" i="47"/>
  <c r="I314" i="47"/>
  <c r="I344" i="47"/>
  <c r="I366" i="47"/>
  <c r="I385" i="47"/>
  <c r="I387" i="47"/>
  <c r="I427" i="47"/>
  <c r="I527" i="47"/>
  <c r="I541" i="47"/>
  <c r="I570" i="47"/>
  <c r="I639" i="47"/>
  <c r="I666" i="47"/>
  <c r="I734" i="47"/>
  <c r="I836" i="47"/>
  <c r="I871" i="47"/>
  <c r="I886" i="47"/>
  <c r="I1008" i="47"/>
  <c r="I793" i="47"/>
  <c r="I974" i="47"/>
  <c r="I1031" i="47"/>
  <c r="I1063" i="47"/>
  <c r="I317" i="46"/>
  <c r="I319" i="46"/>
  <c r="I333" i="46"/>
  <c r="I396" i="46"/>
  <c r="I420" i="46"/>
  <c r="I669" i="46"/>
  <c r="I741" i="46"/>
  <c r="I769" i="46"/>
  <c r="I280" i="46"/>
  <c r="I308" i="46"/>
  <c r="I388" i="46"/>
  <c r="I405" i="46"/>
  <c r="I406" i="46"/>
  <c r="I419" i="46"/>
  <c r="I89" i="46"/>
  <c r="I93" i="46"/>
  <c r="S93" i="46" s="1"/>
  <c r="I244" i="46"/>
  <c r="I247" i="46"/>
  <c r="I251" i="46"/>
  <c r="I288" i="46"/>
  <c r="I322" i="46"/>
  <c r="I335" i="46"/>
  <c r="I392" i="46"/>
  <c r="I410" i="46"/>
  <c r="I475" i="46"/>
  <c r="I497" i="46"/>
  <c r="I523" i="46"/>
  <c r="I564" i="46"/>
  <c r="I606" i="46"/>
  <c r="I944" i="46"/>
  <c r="I1053" i="46"/>
  <c r="I438" i="46"/>
  <c r="I544" i="46"/>
  <c r="I577" i="46"/>
  <c r="I895" i="46"/>
  <c r="I910" i="46"/>
  <c r="I938" i="46"/>
  <c r="I1036" i="46"/>
  <c r="I445" i="46"/>
  <c r="I484" i="46"/>
  <c r="I490" i="46"/>
  <c r="I622" i="46"/>
  <c r="I880" i="46"/>
  <c r="I905" i="46"/>
  <c r="I1010" i="35"/>
  <c r="I619" i="35"/>
  <c r="I617" i="35"/>
  <c r="I563" i="35"/>
  <c r="I515" i="35"/>
  <c r="I448" i="35"/>
  <c r="I1057" i="35"/>
  <c r="I984" i="35"/>
  <c r="I753" i="35"/>
  <c r="I627" i="35"/>
  <c r="I525" i="35"/>
  <c r="I437" i="35"/>
  <c r="I411" i="35"/>
  <c r="I371" i="35"/>
  <c r="I210" i="35"/>
  <c r="T63" i="53"/>
  <c r="U63" i="53" s="1"/>
  <c r="W63" i="53" s="1"/>
  <c r="T64" i="53"/>
  <c r="U64" i="53" s="1"/>
  <c r="W64" i="53" s="1"/>
  <c r="M33" i="53"/>
  <c r="M34" i="53"/>
  <c r="M38" i="53"/>
  <c r="M35" i="53"/>
  <c r="M36" i="53"/>
  <c r="M32" i="53"/>
  <c r="M37" i="53"/>
  <c r="T60" i="53"/>
  <c r="U60" i="53" s="1"/>
  <c r="W60" i="53" s="1"/>
  <c r="I69" i="53"/>
  <c r="R76" i="53"/>
  <c r="I54" i="53"/>
  <c r="I65" i="53"/>
  <c r="S65" i="53"/>
  <c r="T65" i="53" s="1"/>
  <c r="U65" i="53" s="1"/>
  <c r="W65" i="53" s="1"/>
  <c r="S69" i="53"/>
  <c r="P76" i="53"/>
  <c r="Q76" i="53" s="1"/>
  <c r="S78" i="53"/>
  <c r="S67" i="53"/>
  <c r="P69" i="53"/>
  <c r="Q69" i="53" s="1"/>
  <c r="T69" i="53" s="1"/>
  <c r="U69" i="53" s="1"/>
  <c r="W69" i="53" s="1"/>
  <c r="R83" i="53"/>
  <c r="S86" i="53"/>
  <c r="I73" i="53"/>
  <c r="I60" i="53"/>
  <c r="S60" i="53"/>
  <c r="P67" i="53"/>
  <c r="Q67" i="53" s="1"/>
  <c r="T67" i="53" s="1"/>
  <c r="U67" i="53" s="1"/>
  <c r="W67" i="53" s="1"/>
  <c r="I71" i="53"/>
  <c r="I62" i="53"/>
  <c r="S58" i="53"/>
  <c r="T58" i="53" s="1"/>
  <c r="U58" i="53" s="1"/>
  <c r="W58" i="53" s="1"/>
  <c r="I78" i="53"/>
  <c r="I83" i="53"/>
  <c r="N108" i="35"/>
  <c r="L108" i="35" s="1"/>
  <c r="Q108" i="35"/>
  <c r="N98" i="35"/>
  <c r="L98" i="35" s="1"/>
  <c r="Q98" i="35"/>
  <c r="T98" i="35" s="1"/>
  <c r="U98" i="35" s="1"/>
  <c r="O96" i="35"/>
  <c r="N96" i="35" s="1"/>
  <c r="L96" i="35" s="1"/>
  <c r="O81" i="35"/>
  <c r="O75" i="35"/>
  <c r="O103" i="35"/>
  <c r="O116" i="35"/>
  <c r="O120" i="35"/>
  <c r="T136" i="35"/>
  <c r="U136" i="35" s="1"/>
  <c r="Q91" i="35"/>
  <c r="O80" i="35"/>
  <c r="O126" i="35"/>
  <c r="N126" i="35" s="1"/>
  <c r="L126" i="35" s="1"/>
  <c r="O93" i="35"/>
  <c r="O73" i="35"/>
  <c r="I135" i="47"/>
  <c r="J135" i="47" s="1"/>
  <c r="I207" i="47"/>
  <c r="I195" i="47"/>
  <c r="I219" i="47"/>
  <c r="I223" i="47"/>
  <c r="I77" i="46"/>
  <c r="I118" i="46"/>
  <c r="I166" i="46"/>
  <c r="I178" i="46"/>
  <c r="I205" i="46"/>
  <c r="I214" i="46"/>
  <c r="I249" i="46"/>
  <c r="I150" i="46"/>
  <c r="I155" i="46"/>
  <c r="I190" i="46"/>
  <c r="I253" i="46"/>
  <c r="I96" i="46"/>
  <c r="I122" i="46"/>
  <c r="I134" i="46"/>
  <c r="I110" i="46"/>
  <c r="S110" i="46" s="1"/>
  <c r="I113" i="46"/>
  <c r="I226" i="46"/>
  <c r="I234" i="46"/>
  <c r="I250" i="46"/>
  <c r="I208" i="35"/>
  <c r="I247" i="35"/>
  <c r="Q141" i="47"/>
  <c r="T141" i="47" s="1"/>
  <c r="U141" i="47" s="1"/>
  <c r="N141" i="47"/>
  <c r="L141" i="47" s="1"/>
  <c r="N115" i="47"/>
  <c r="L115" i="47" s="1"/>
  <c r="Q115" i="47"/>
  <c r="T115" i="47" s="1"/>
  <c r="U115" i="47" s="1"/>
  <c r="N136" i="47"/>
  <c r="L136" i="47" s="1"/>
  <c r="Q136" i="47"/>
  <c r="T136" i="47" s="1"/>
  <c r="U136" i="47" s="1"/>
  <c r="Q148" i="47"/>
  <c r="T148" i="47" s="1"/>
  <c r="U148" i="47" s="1"/>
  <c r="N122" i="47"/>
  <c r="L122" i="47" s="1"/>
  <c r="Q122" i="47"/>
  <c r="T122" i="47" s="1"/>
  <c r="U122" i="47" s="1"/>
  <c r="N181" i="47"/>
  <c r="L181" i="47" s="1"/>
  <c r="Q181" i="47"/>
  <c r="T181" i="47" s="1"/>
  <c r="U181" i="47" s="1"/>
  <c r="N112" i="47"/>
  <c r="L112" i="47" s="1"/>
  <c r="Q112" i="47"/>
  <c r="T112" i="47" s="1"/>
  <c r="U112" i="47" s="1"/>
  <c r="N80" i="47"/>
  <c r="L80" i="47" s="1"/>
  <c r="Q80" i="47"/>
  <c r="S174" i="47"/>
  <c r="K174" i="47"/>
  <c r="O174" i="47" s="1"/>
  <c r="R154" i="47"/>
  <c r="K154" i="47"/>
  <c r="P154" i="47"/>
  <c r="S154" i="47"/>
  <c r="N166" i="47"/>
  <c r="L166" i="47" s="1"/>
  <c r="Q166" i="47"/>
  <c r="T166" i="47" s="1"/>
  <c r="U166" i="47" s="1"/>
  <c r="S100" i="47"/>
  <c r="R100" i="47"/>
  <c r="P100" i="47"/>
  <c r="K100" i="47"/>
  <c r="O100" i="47" s="1"/>
  <c r="N100" i="47" s="1"/>
  <c r="L100" i="47" s="1"/>
  <c r="R149" i="47"/>
  <c r="J149" i="47"/>
  <c r="O149" i="47" s="1"/>
  <c r="N149" i="47" s="1"/>
  <c r="L149" i="47" s="1"/>
  <c r="S149" i="47"/>
  <c r="K149" i="47"/>
  <c r="P149" i="47"/>
  <c r="K155" i="47"/>
  <c r="O155" i="47" s="1"/>
  <c r="N155" i="47" s="1"/>
  <c r="L155" i="47" s="1"/>
  <c r="R155" i="47"/>
  <c r="P155" i="47"/>
  <c r="S155" i="47"/>
  <c r="N157" i="47"/>
  <c r="L157" i="47" s="1"/>
  <c r="Q157" i="47"/>
  <c r="T157" i="47" s="1"/>
  <c r="U157" i="47" s="1"/>
  <c r="R174" i="47"/>
  <c r="R142" i="47"/>
  <c r="T142" i="47" s="1"/>
  <c r="U142" i="47" s="1"/>
  <c r="P111" i="47"/>
  <c r="K111" i="47"/>
  <c r="J111" i="47"/>
  <c r="J154" i="47"/>
  <c r="O154" i="47" s="1"/>
  <c r="N154" i="47" s="1"/>
  <c r="L154" i="47" s="1"/>
  <c r="Q176" i="47"/>
  <c r="T176" i="47" s="1"/>
  <c r="U176" i="47" s="1"/>
  <c r="P85" i="47"/>
  <c r="R85" i="47"/>
  <c r="K85" i="47"/>
  <c r="S85" i="47"/>
  <c r="J85" i="47"/>
  <c r="O85" i="47" s="1"/>
  <c r="N85" i="47" s="1"/>
  <c r="L85" i="47" s="1"/>
  <c r="R99" i="47"/>
  <c r="P99" i="47"/>
  <c r="K99" i="47"/>
  <c r="S99" i="47"/>
  <c r="J99" i="47"/>
  <c r="K103" i="47"/>
  <c r="S103" i="47"/>
  <c r="J103" i="47"/>
  <c r="O103" i="47" s="1"/>
  <c r="N103" i="47" s="1"/>
  <c r="L103" i="47" s="1"/>
  <c r="R103" i="47"/>
  <c r="P103" i="47"/>
  <c r="P164" i="47"/>
  <c r="J106" i="47"/>
  <c r="J116" i="47"/>
  <c r="O116" i="47" s="1"/>
  <c r="N116" i="47" s="1"/>
  <c r="L116" i="47" s="1"/>
  <c r="P156" i="47"/>
  <c r="J134" i="47"/>
  <c r="J82" i="47"/>
  <c r="K82" i="47"/>
  <c r="K162" i="47"/>
  <c r="O162" i="47" s="1"/>
  <c r="N162" i="47" s="1"/>
  <c r="L162" i="47" s="1"/>
  <c r="S107" i="47"/>
  <c r="P106" i="47"/>
  <c r="S133" i="47"/>
  <c r="K121" i="47"/>
  <c r="S83" i="47"/>
  <c r="J83" i="47"/>
  <c r="O83" i="47" s="1"/>
  <c r="N83" i="47" s="1"/>
  <c r="L83" i="47" s="1"/>
  <c r="R81" i="47"/>
  <c r="K138" i="47"/>
  <c r="S80" i="47"/>
  <c r="J159" i="47"/>
  <c r="O159" i="47" s="1"/>
  <c r="R76" i="47"/>
  <c r="K146" i="47"/>
  <c r="P161" i="47"/>
  <c r="R116" i="47"/>
  <c r="P116" i="47"/>
  <c r="Q116" i="47" s="1"/>
  <c r="R156" i="47"/>
  <c r="K134" i="47"/>
  <c r="R146" i="47"/>
  <c r="J133" i="47"/>
  <c r="O133" i="47" s="1"/>
  <c r="I129" i="47"/>
  <c r="I185" i="47"/>
  <c r="S82" i="47"/>
  <c r="P93" i="47"/>
  <c r="Q93" i="47" s="1"/>
  <c r="J93" i="47"/>
  <c r="O93" i="47" s="1"/>
  <c r="N93" i="47" s="1"/>
  <c r="L93" i="47" s="1"/>
  <c r="P162" i="47"/>
  <c r="K107" i="47"/>
  <c r="O107" i="47" s="1"/>
  <c r="S106" i="47"/>
  <c r="K133" i="47"/>
  <c r="S121" i="47"/>
  <c r="P83" i="47"/>
  <c r="Q83" i="47" s="1"/>
  <c r="T83" i="47" s="1"/>
  <c r="U83" i="47" s="1"/>
  <c r="S81" i="47"/>
  <c r="P138" i="47"/>
  <c r="J138" i="47"/>
  <c r="O138" i="47" s="1"/>
  <c r="N138" i="47" s="1"/>
  <c r="L138" i="47" s="1"/>
  <c r="J164" i="47"/>
  <c r="O164" i="47" s="1"/>
  <c r="N164" i="47" s="1"/>
  <c r="L164" i="47" s="1"/>
  <c r="J76" i="47"/>
  <c r="O76" i="47" s="1"/>
  <c r="J161" i="47"/>
  <c r="O161" i="47" s="1"/>
  <c r="N161" i="47" s="1"/>
  <c r="L161" i="47" s="1"/>
  <c r="K156" i="47"/>
  <c r="O156" i="47" s="1"/>
  <c r="N156" i="47" s="1"/>
  <c r="L156" i="47" s="1"/>
  <c r="S156" i="47"/>
  <c r="R134" i="47"/>
  <c r="J146" i="47"/>
  <c r="O146" i="47" s="1"/>
  <c r="N146" i="47" s="1"/>
  <c r="L146" i="47" s="1"/>
  <c r="I101" i="47"/>
  <c r="S93" i="47"/>
  <c r="R93" i="47"/>
  <c r="R107" i="47"/>
  <c r="K106" i="47"/>
  <c r="J121" i="47"/>
  <c r="O121" i="47" s="1"/>
  <c r="K81" i="47"/>
  <c r="O81" i="47" s="1"/>
  <c r="S138" i="47"/>
  <c r="R164" i="47"/>
  <c r="P146" i="47"/>
  <c r="Q146" i="47" s="1"/>
  <c r="T146" i="47" s="1"/>
  <c r="U146" i="47" s="1"/>
  <c r="S116" i="47"/>
  <c r="P134" i="47"/>
  <c r="L73" i="46"/>
  <c r="Q88" i="46"/>
  <c r="T88" i="46" s="1"/>
  <c r="U88" i="46" s="1"/>
  <c r="N88" i="46"/>
  <c r="L88" i="46" s="1"/>
  <c r="Q89" i="46"/>
  <c r="T89" i="46" s="1"/>
  <c r="U89" i="46" s="1"/>
  <c r="Q101" i="46"/>
  <c r="T101" i="46" s="1"/>
  <c r="U101" i="46" s="1"/>
  <c r="N163" i="46"/>
  <c r="L163" i="46" s="1"/>
  <c r="Q162" i="46"/>
  <c r="T162" i="46" s="1"/>
  <c r="U162" i="46" s="1"/>
  <c r="N162" i="46"/>
  <c r="L162" i="46" s="1"/>
  <c r="N160" i="46"/>
  <c r="L160" i="46" s="1"/>
  <c r="Q160" i="46"/>
  <c r="T160" i="46" s="1"/>
  <c r="U160" i="46" s="1"/>
  <c r="Q87" i="46"/>
  <c r="T87" i="46" s="1"/>
  <c r="U87" i="46" s="1"/>
  <c r="Q131" i="46"/>
  <c r="T131" i="46" s="1"/>
  <c r="U131" i="46" s="1"/>
  <c r="N131" i="46"/>
  <c r="L131" i="46" s="1"/>
  <c r="Q170" i="46"/>
  <c r="T170" i="46" s="1"/>
  <c r="U170" i="46" s="1"/>
  <c r="N157" i="46"/>
  <c r="L157" i="46" s="1"/>
  <c r="Q175" i="46"/>
  <c r="T175" i="46" s="1"/>
  <c r="U175" i="46" s="1"/>
  <c r="R74" i="46"/>
  <c r="S74" i="46"/>
  <c r="K74" i="46"/>
  <c r="P74" i="46"/>
  <c r="Q109" i="46"/>
  <c r="T109" i="46" s="1"/>
  <c r="U109" i="46" s="1"/>
  <c r="J132" i="46"/>
  <c r="O132" i="46" s="1"/>
  <c r="N132" i="46" s="1"/>
  <c r="L132" i="46" s="1"/>
  <c r="P132" i="46"/>
  <c r="R132" i="46"/>
  <c r="S132" i="46"/>
  <c r="R103" i="46"/>
  <c r="S103" i="46"/>
  <c r="J103" i="46"/>
  <c r="P103" i="46"/>
  <c r="K103" i="46"/>
  <c r="J80" i="46"/>
  <c r="R80" i="46"/>
  <c r="P80" i="46"/>
  <c r="K80" i="46"/>
  <c r="J107" i="46"/>
  <c r="S107" i="46"/>
  <c r="K107" i="46"/>
  <c r="R107" i="46"/>
  <c r="J130" i="46"/>
  <c r="O130" i="46" s="1"/>
  <c r="N130" i="46" s="1"/>
  <c r="L130" i="46" s="1"/>
  <c r="R130" i="46"/>
  <c r="P130" i="46"/>
  <c r="Q130" i="46" s="1"/>
  <c r="T130" i="46" s="1"/>
  <c r="U130" i="46" s="1"/>
  <c r="S140" i="46"/>
  <c r="J140" i="46"/>
  <c r="O140" i="46" s="1"/>
  <c r="K140" i="46"/>
  <c r="R140" i="46"/>
  <c r="S155" i="46"/>
  <c r="K155" i="46"/>
  <c r="O155" i="46" s="1"/>
  <c r="R155" i="46"/>
  <c r="O74" i="46"/>
  <c r="N74" i="46" s="1"/>
  <c r="J167" i="46"/>
  <c r="O167" i="46" s="1"/>
  <c r="K167" i="46"/>
  <c r="R152" i="46"/>
  <c r="P152" i="46"/>
  <c r="S152" i="46"/>
  <c r="K152" i="46"/>
  <c r="J152" i="46"/>
  <c r="O113" i="46"/>
  <c r="N113" i="46" s="1"/>
  <c r="L113" i="46" s="1"/>
  <c r="J153" i="46"/>
  <c r="O153" i="46" s="1"/>
  <c r="S153" i="46"/>
  <c r="K113" i="46"/>
  <c r="S113" i="46"/>
  <c r="R113" i="46"/>
  <c r="P113" i="46"/>
  <c r="Q113" i="46" s="1"/>
  <c r="K176" i="46"/>
  <c r="J176" i="46"/>
  <c r="O176" i="46" s="1"/>
  <c r="N176" i="46" s="1"/>
  <c r="L176" i="46" s="1"/>
  <c r="S176" i="46"/>
  <c r="R176" i="46"/>
  <c r="P183" i="46"/>
  <c r="J125" i="46"/>
  <c r="O125" i="46" s="1"/>
  <c r="N125" i="46" s="1"/>
  <c r="L125" i="46" s="1"/>
  <c r="K125" i="46"/>
  <c r="K148" i="46"/>
  <c r="O148" i="46" s="1"/>
  <c r="P110" i="46"/>
  <c r="Q110" i="46" s="1"/>
  <c r="T110" i="46" s="1"/>
  <c r="U110" i="46" s="1"/>
  <c r="I84" i="46"/>
  <c r="I142" i="46"/>
  <c r="S137" i="46"/>
  <c r="T137" i="46" s="1"/>
  <c r="U137" i="46" s="1"/>
  <c r="R119" i="46"/>
  <c r="T119" i="46" s="1"/>
  <c r="U119" i="46" s="1"/>
  <c r="P151" i="46"/>
  <c r="Q151" i="46" s="1"/>
  <c r="T151" i="46" s="1"/>
  <c r="U151" i="46" s="1"/>
  <c r="S106" i="46"/>
  <c r="T106" i="46" s="1"/>
  <c r="U106" i="46" s="1"/>
  <c r="P99" i="46"/>
  <c r="Q99" i="46" s="1"/>
  <c r="S148" i="46"/>
  <c r="K183" i="46"/>
  <c r="O183" i="46" s="1"/>
  <c r="N183" i="46" s="1"/>
  <c r="L183" i="46" s="1"/>
  <c r="P125" i="46"/>
  <c r="Q125" i="46" s="1"/>
  <c r="T125" i="46" s="1"/>
  <c r="U125" i="46" s="1"/>
  <c r="S99" i="46"/>
  <c r="I79" i="46"/>
  <c r="I92" i="46"/>
  <c r="I102" i="46"/>
  <c r="I116" i="46"/>
  <c r="I128" i="46"/>
  <c r="I156" i="46"/>
  <c r="I172" i="46"/>
  <c r="I117" i="46"/>
  <c r="I136" i="46"/>
  <c r="I138" i="46"/>
  <c r="I180" i="46"/>
  <c r="I182" i="46"/>
  <c r="N75" i="35"/>
  <c r="L75" i="35" s="1"/>
  <c r="Q75" i="35"/>
  <c r="N97" i="35"/>
  <c r="L97" i="35" s="1"/>
  <c r="Q97" i="35"/>
  <c r="T97" i="35" s="1"/>
  <c r="U97" i="35" s="1"/>
  <c r="J159" i="35"/>
  <c r="K159" i="35"/>
  <c r="O159" i="35" s="1"/>
  <c r="S159" i="35"/>
  <c r="R159" i="35"/>
  <c r="S161" i="35"/>
  <c r="K161" i="35"/>
  <c r="P161" i="35"/>
  <c r="S79" i="35"/>
  <c r="K79" i="35"/>
  <c r="P79" i="35"/>
  <c r="P151" i="35"/>
  <c r="J151" i="35"/>
  <c r="O151" i="35" s="1"/>
  <c r="N151" i="35" s="1"/>
  <c r="L151" i="35" s="1"/>
  <c r="S151" i="35"/>
  <c r="K151" i="35"/>
  <c r="O176" i="35"/>
  <c r="N176" i="35" s="1"/>
  <c r="L176" i="35" s="1"/>
  <c r="O79" i="35"/>
  <c r="N173" i="35"/>
  <c r="L173" i="35" s="1"/>
  <c r="Q173" i="35"/>
  <c r="T173" i="35" s="1"/>
  <c r="U173" i="35" s="1"/>
  <c r="Q134" i="35"/>
  <c r="O169" i="35"/>
  <c r="N169" i="35" s="1"/>
  <c r="L169" i="35" s="1"/>
  <c r="Q150" i="35"/>
  <c r="T150" i="35" s="1"/>
  <c r="U150" i="35" s="1"/>
  <c r="J178" i="35"/>
  <c r="S178" i="35"/>
  <c r="K178" i="35"/>
  <c r="R178" i="35"/>
  <c r="P178" i="35"/>
  <c r="R174" i="35"/>
  <c r="K174" i="35"/>
  <c r="J174" i="35"/>
  <c r="O174" i="35" s="1"/>
  <c r="O99" i="35"/>
  <c r="N99" i="35" s="1"/>
  <c r="L99" i="35" s="1"/>
  <c r="O161" i="35"/>
  <c r="Q176" i="35"/>
  <c r="O158" i="35"/>
  <c r="N158" i="35" s="1"/>
  <c r="L158" i="35" s="1"/>
  <c r="Q77" i="35"/>
  <c r="T77" i="35" s="1"/>
  <c r="U77" i="35" s="1"/>
  <c r="N77" i="35"/>
  <c r="L77" i="35" s="1"/>
  <c r="N183" i="35"/>
  <c r="L183" i="35" s="1"/>
  <c r="Q183" i="35"/>
  <c r="T183" i="35" s="1"/>
  <c r="U183" i="35" s="1"/>
  <c r="K119" i="35"/>
  <c r="J119" i="35"/>
  <c r="O119" i="35" s="1"/>
  <c r="N119" i="35" s="1"/>
  <c r="L119" i="35" s="1"/>
  <c r="S119" i="35"/>
  <c r="Q133" i="35"/>
  <c r="T133" i="35" s="1"/>
  <c r="U133" i="35" s="1"/>
  <c r="K156" i="35"/>
  <c r="O180" i="35"/>
  <c r="N180" i="35" s="1"/>
  <c r="L180" i="35" s="1"/>
  <c r="O113" i="35"/>
  <c r="N113" i="35" s="1"/>
  <c r="L113" i="35" s="1"/>
  <c r="T140" i="35"/>
  <c r="U140" i="35" s="1"/>
  <c r="R167" i="35"/>
  <c r="T167" i="35" s="1"/>
  <c r="U167" i="35" s="1"/>
  <c r="P169" i="35"/>
  <c r="O145" i="35"/>
  <c r="S123" i="35"/>
  <c r="Q96" i="35"/>
  <c r="T96" i="35" s="1"/>
  <c r="U96" i="35" s="1"/>
  <c r="O172" i="35"/>
  <c r="K86" i="35"/>
  <c r="O86" i="35" s="1"/>
  <c r="P131" i="35"/>
  <c r="Q131" i="35" s="1"/>
  <c r="O146" i="35"/>
  <c r="P125" i="35"/>
  <c r="Q125" i="35" s="1"/>
  <c r="T125" i="35" s="1"/>
  <c r="U125" i="35" s="1"/>
  <c r="R93" i="35"/>
  <c r="S176" i="35"/>
  <c r="P81" i="35"/>
  <c r="J156" i="35"/>
  <c r="O156" i="35" s="1"/>
  <c r="R78" i="35"/>
  <c r="R180" i="35"/>
  <c r="S113" i="35"/>
  <c r="R156" i="35"/>
  <c r="T75" i="35"/>
  <c r="U75" i="35" s="1"/>
  <c r="T85" i="35"/>
  <c r="U85" i="35" s="1"/>
  <c r="Q142" i="35"/>
  <c r="T142" i="35" s="1"/>
  <c r="U142" i="35" s="1"/>
  <c r="O135" i="35"/>
  <c r="T108" i="35"/>
  <c r="U108" i="35" s="1"/>
  <c r="O84" i="35"/>
  <c r="N84" i="35" s="1"/>
  <c r="L84" i="35" s="1"/>
  <c r="Q126" i="35"/>
  <c r="T126" i="35" s="1"/>
  <c r="U126" i="35" s="1"/>
  <c r="K123" i="35"/>
  <c r="O123" i="35" s="1"/>
  <c r="N123" i="35" s="1"/>
  <c r="L123" i="35" s="1"/>
  <c r="S86" i="35"/>
  <c r="O95" i="35"/>
  <c r="Q115" i="35"/>
  <c r="T115" i="35" s="1"/>
  <c r="U115" i="35" s="1"/>
  <c r="N137" i="35"/>
  <c r="L137" i="35" s="1"/>
  <c r="S131" i="35"/>
  <c r="O74" i="35"/>
  <c r="N74" i="35" s="1"/>
  <c r="L74" i="35" s="1"/>
  <c r="J78" i="35"/>
  <c r="O78" i="35" s="1"/>
  <c r="O139" i="35"/>
  <c r="N139" i="35" s="1"/>
  <c r="L139" i="35" s="1"/>
  <c r="J82" i="35"/>
  <c r="O82" i="35" s="1"/>
  <c r="P180" i="35"/>
  <c r="S82" i="35"/>
  <c r="Q119" i="35"/>
  <c r="T119" i="35" s="1"/>
  <c r="U119" i="35" s="1"/>
  <c r="N149" i="35"/>
  <c r="L149" i="35" s="1"/>
  <c r="Q149" i="35"/>
  <c r="T149" i="35" s="1"/>
  <c r="U149" i="35" s="1"/>
  <c r="N159" i="35"/>
  <c r="L159" i="35" s="1"/>
  <c r="Q159" i="35"/>
  <c r="T159" i="35" s="1"/>
  <c r="U159" i="35" s="1"/>
  <c r="Q121" i="35"/>
  <c r="T121" i="35" s="1"/>
  <c r="U121" i="35" s="1"/>
  <c r="Q157" i="35"/>
  <c r="T157" i="35" s="1"/>
  <c r="U157" i="35" s="1"/>
  <c r="T177" i="35"/>
  <c r="U177" i="35" s="1"/>
  <c r="Q99" i="35"/>
  <c r="T99" i="35" s="1"/>
  <c r="U99" i="35" s="1"/>
  <c r="Q79" i="35"/>
  <c r="T79" i="35" s="1"/>
  <c r="U79" i="35" s="1"/>
  <c r="N79" i="35"/>
  <c r="L79" i="35" s="1"/>
  <c r="N161" i="35"/>
  <c r="L161" i="35" s="1"/>
  <c r="Q161" i="35"/>
  <c r="T161" i="35" s="1"/>
  <c r="U161" i="35" s="1"/>
  <c r="N73" i="35"/>
  <c r="L73" i="35" s="1"/>
  <c r="Q73" i="35"/>
  <c r="T73" i="35" s="1"/>
  <c r="U73" i="35" s="1"/>
  <c r="Q169" i="35"/>
  <c r="T169" i="35" s="1"/>
  <c r="U169" i="35" s="1"/>
  <c r="N182" i="35"/>
  <c r="L182" i="35" s="1"/>
  <c r="Q182" i="35"/>
  <c r="T182" i="35" s="1"/>
  <c r="U182" i="35" s="1"/>
  <c r="Q84" i="35"/>
  <c r="T84" i="35" s="1"/>
  <c r="U84" i="35" s="1"/>
  <c r="Q120" i="35"/>
  <c r="T120" i="35" s="1"/>
  <c r="U120" i="35" s="1"/>
  <c r="N120" i="35"/>
  <c r="L120" i="35" s="1"/>
  <c r="N142" i="35"/>
  <c r="L142" i="35" s="1"/>
  <c r="N162" i="35"/>
  <c r="L162" i="35" s="1"/>
  <c r="Q162" i="35"/>
  <c r="T162" i="35" s="1"/>
  <c r="U162" i="35" s="1"/>
  <c r="N172" i="35"/>
  <c r="L172" i="35" s="1"/>
  <c r="Q172" i="35"/>
  <c r="T172" i="35" s="1"/>
  <c r="U172" i="35" s="1"/>
  <c r="Q146" i="35"/>
  <c r="T146" i="35" s="1"/>
  <c r="U146" i="35" s="1"/>
  <c r="N146" i="35"/>
  <c r="L146" i="35" s="1"/>
  <c r="O171" i="35"/>
  <c r="Q95" i="35"/>
  <c r="T95" i="35" s="1"/>
  <c r="U95" i="35" s="1"/>
  <c r="N95" i="35"/>
  <c r="L95" i="35" s="1"/>
  <c r="N93" i="35"/>
  <c r="L93" i="35" s="1"/>
  <c r="Q93" i="35"/>
  <c r="T93" i="35" s="1"/>
  <c r="U93" i="35" s="1"/>
  <c r="N124" i="35"/>
  <c r="L124" i="35" s="1"/>
  <c r="Q124" i="35"/>
  <c r="T124" i="35" s="1"/>
  <c r="U124" i="35" s="1"/>
  <c r="R91" i="35"/>
  <c r="S91" i="35"/>
  <c r="Q116" i="35"/>
  <c r="T116" i="35" s="1"/>
  <c r="U116" i="35" s="1"/>
  <c r="N116" i="35"/>
  <c r="L116" i="35" s="1"/>
  <c r="R118" i="35"/>
  <c r="K118" i="35"/>
  <c r="S118" i="35"/>
  <c r="P118" i="35"/>
  <c r="J118" i="35"/>
  <c r="J110" i="35"/>
  <c r="O110" i="35" s="1"/>
  <c r="R110" i="35"/>
  <c r="Q154" i="35"/>
  <c r="T154" i="35" s="1"/>
  <c r="U154" i="35" s="1"/>
  <c r="N89" i="35"/>
  <c r="L89" i="35" s="1"/>
  <c r="Q89" i="35"/>
  <c r="T89" i="35" s="1"/>
  <c r="U89" i="35" s="1"/>
  <c r="Q101" i="35"/>
  <c r="T101" i="35" s="1"/>
  <c r="U101" i="35" s="1"/>
  <c r="R109" i="35"/>
  <c r="P109" i="35"/>
  <c r="J109" i="35"/>
  <c r="K109" i="35"/>
  <c r="K83" i="35"/>
  <c r="O83" i="35" s="1"/>
  <c r="R83" i="35"/>
  <c r="S83" i="35"/>
  <c r="T137" i="35"/>
  <c r="U137" i="35" s="1"/>
  <c r="Q180" i="35"/>
  <c r="T180" i="35" s="1"/>
  <c r="U180" i="35" s="1"/>
  <c r="J179" i="35"/>
  <c r="O179" i="35" s="1"/>
  <c r="N179" i="35" s="1"/>
  <c r="L179" i="35" s="1"/>
  <c r="P179" i="35"/>
  <c r="Q179" i="35" s="1"/>
  <c r="T179" i="35" s="1"/>
  <c r="U179" i="35" s="1"/>
  <c r="S179" i="35"/>
  <c r="R128" i="35"/>
  <c r="J128" i="35"/>
  <c r="S128" i="35"/>
  <c r="K128" i="35"/>
  <c r="K88" i="35"/>
  <c r="J88" i="35"/>
  <c r="P88" i="35"/>
  <c r="N129" i="35"/>
  <c r="L129" i="35" s="1"/>
  <c r="Q129" i="35"/>
  <c r="T129" i="35" s="1"/>
  <c r="U129" i="35" s="1"/>
  <c r="P175" i="35"/>
  <c r="S175" i="35"/>
  <c r="K175" i="35"/>
  <c r="J175" i="35"/>
  <c r="O175" i="35" s="1"/>
  <c r="N175" i="35" s="1"/>
  <c r="L175" i="35" s="1"/>
  <c r="K112" i="35"/>
  <c r="P112" i="35"/>
  <c r="J112" i="35"/>
  <c r="R112" i="35"/>
  <c r="T91" i="35"/>
  <c r="U91" i="35" s="1"/>
  <c r="O104" i="35"/>
  <c r="Q81" i="35"/>
  <c r="T81" i="35" s="1"/>
  <c r="U81" i="35" s="1"/>
  <c r="N81" i="35"/>
  <c r="L81" i="35" s="1"/>
  <c r="N156" i="35"/>
  <c r="L156" i="35" s="1"/>
  <c r="Q156" i="35"/>
  <c r="T156" i="35" s="1"/>
  <c r="U156" i="35" s="1"/>
  <c r="J170" i="35"/>
  <c r="O170" i="35" s="1"/>
  <c r="N170" i="35" s="1"/>
  <c r="L170" i="35" s="1"/>
  <c r="P170" i="35"/>
  <c r="Q170" i="35" s="1"/>
  <c r="T170" i="35" s="1"/>
  <c r="U170" i="35" s="1"/>
  <c r="S170" i="35"/>
  <c r="S76" i="35"/>
  <c r="J76" i="35"/>
  <c r="O76" i="35" s="1"/>
  <c r="N76" i="35" s="1"/>
  <c r="L76" i="35" s="1"/>
  <c r="R76" i="35"/>
  <c r="K76" i="35"/>
  <c r="R181" i="35"/>
  <c r="J181" i="35"/>
  <c r="O181" i="35" s="1"/>
  <c r="N181" i="35" s="1"/>
  <c r="L181" i="35" s="1"/>
  <c r="P181" i="35"/>
  <c r="Q181" i="35" s="1"/>
  <c r="S130" i="35"/>
  <c r="P130" i="35"/>
  <c r="J130" i="35"/>
  <c r="K130" i="35"/>
  <c r="P122" i="35"/>
  <c r="R122" i="35"/>
  <c r="K122" i="35"/>
  <c r="J122" i="35"/>
  <c r="K107" i="35"/>
  <c r="J107" i="35"/>
  <c r="O107" i="35" s="1"/>
  <c r="N107" i="35" s="1"/>
  <c r="L107" i="35" s="1"/>
  <c r="P107" i="35"/>
  <c r="S107" i="35"/>
  <c r="R100" i="35"/>
  <c r="K100" i="35"/>
  <c r="J100" i="35"/>
  <c r="R134" i="35"/>
  <c r="T134" i="35" s="1"/>
  <c r="U134" i="35" s="1"/>
  <c r="L91" i="46"/>
  <c r="L76" i="46"/>
  <c r="I598" i="35"/>
  <c r="I459" i="35"/>
  <c r="I610" i="35"/>
  <c r="I233" i="35"/>
  <c r="I547" i="35"/>
  <c r="I456" i="35"/>
  <c r="I58" i="53"/>
  <c r="I94" i="53"/>
  <c r="I245" i="53"/>
  <c r="I432" i="53"/>
  <c r="I436" i="53"/>
  <c r="I456" i="53"/>
  <c r="I478" i="53"/>
  <c r="R114" i="56"/>
  <c r="I422" i="47"/>
  <c r="I434" i="47"/>
  <c r="I261" i="56"/>
  <c r="I373" i="56"/>
  <c r="R373" i="56"/>
  <c r="R398" i="56"/>
  <c r="I403" i="56"/>
  <c r="S406" i="56"/>
  <c r="I440" i="56"/>
  <c r="I509" i="56"/>
  <c r="I276" i="47"/>
  <c r="I281" i="47"/>
  <c r="I293" i="47"/>
  <c r="I310" i="47"/>
  <c r="I315" i="47"/>
  <c r="I325" i="47"/>
  <c r="I345" i="47"/>
  <c r="I411" i="47"/>
  <c r="I418" i="47"/>
  <c r="I449" i="47"/>
  <c r="R128" i="56"/>
  <c r="S133" i="56"/>
  <c r="S228" i="56"/>
  <c r="I268" i="56"/>
  <c r="I372" i="56"/>
  <c r="I493" i="56"/>
  <c r="I239" i="47"/>
  <c r="I279" i="47"/>
  <c r="I298" i="47"/>
  <c r="I312" i="47"/>
  <c r="I337" i="47"/>
  <c r="I382" i="47"/>
  <c r="R257" i="56"/>
  <c r="I265" i="56"/>
  <c r="R378" i="56"/>
  <c r="I723" i="47"/>
  <c r="I739" i="47"/>
  <c r="I746" i="47"/>
  <c r="I761" i="47"/>
  <c r="I795" i="47"/>
  <c r="I803" i="47"/>
  <c r="I858" i="47"/>
  <c r="I862" i="47"/>
  <c r="I866" i="47"/>
  <c r="I867" i="47"/>
  <c r="I879" i="47"/>
  <c r="I898" i="47"/>
  <c r="I916" i="47"/>
  <c r="I923" i="47"/>
  <c r="I941" i="47"/>
  <c r="I945" i="47"/>
  <c r="I958" i="47"/>
  <c r="I969" i="47"/>
  <c r="I973" i="47"/>
  <c r="I1023" i="47"/>
  <c r="I1043" i="47"/>
  <c r="I78" i="46"/>
  <c r="I158" i="46"/>
  <c r="I272" i="46"/>
  <c r="I307" i="46"/>
  <c r="I332" i="46"/>
  <c r="I342" i="46"/>
  <c r="I550" i="46"/>
  <c r="I594" i="46"/>
  <c r="I987" i="47"/>
  <c r="I1027" i="47"/>
  <c r="I1047" i="47"/>
  <c r="I81" i="46"/>
  <c r="I100" i="46"/>
  <c r="I124" i="46"/>
  <c r="I168" i="46"/>
  <c r="I222" i="46"/>
  <c r="I257" i="46"/>
  <c r="I268" i="46"/>
  <c r="I306" i="46"/>
  <c r="I314" i="46"/>
  <c r="I331" i="46"/>
  <c r="I366" i="46"/>
  <c r="I394" i="46"/>
  <c r="I440" i="46"/>
  <c r="I496" i="46"/>
  <c r="I605" i="46"/>
  <c r="I658" i="46"/>
  <c r="I682" i="46"/>
  <c r="I712" i="46"/>
  <c r="I730" i="46"/>
  <c r="I735" i="46"/>
  <c r="I786" i="46"/>
  <c r="I803" i="46"/>
  <c r="I858" i="46"/>
  <c r="I873" i="46"/>
  <c r="I877" i="46"/>
  <c r="I888" i="46"/>
  <c r="I704" i="46"/>
  <c r="I719" i="46"/>
  <c r="I725" i="46"/>
  <c r="I739" i="46"/>
  <c r="I749" i="46"/>
  <c r="I755" i="46"/>
  <c r="I793" i="46"/>
  <c r="I818" i="46"/>
  <c r="I823" i="46"/>
  <c r="I832" i="46"/>
  <c r="I837" i="46"/>
  <c r="I843" i="46"/>
  <c r="I847" i="46"/>
  <c r="I853" i="46"/>
  <c r="I886" i="46"/>
  <c r="I138" i="35"/>
  <c r="I111" i="35"/>
  <c r="I87" i="35"/>
  <c r="I988" i="46"/>
  <c r="I94" i="35"/>
  <c r="I898" i="46"/>
  <c r="I940" i="46"/>
  <c r="I977" i="46"/>
  <c r="I990" i="46"/>
  <c r="I1003" i="46"/>
  <c r="I1005" i="46"/>
  <c r="I1016" i="46"/>
  <c r="I1041" i="46"/>
  <c r="I152" i="35"/>
  <c r="I144" i="35"/>
  <c r="I155" i="35"/>
  <c r="I143" i="35"/>
  <c r="I127" i="35"/>
  <c r="T50" i="56" l="1"/>
  <c r="U50" i="56" s="1"/>
  <c r="W50" i="56" s="1"/>
  <c r="M39" i="56"/>
  <c r="N36" i="56" s="1"/>
  <c r="M39" i="53"/>
  <c r="N38" i="53" s="1"/>
  <c r="T76" i="53"/>
  <c r="U76" i="53" s="1"/>
  <c r="W76" i="53" s="1"/>
  <c r="W5" i="53" s="1"/>
  <c r="O109" i="35"/>
  <c r="N109" i="35" s="1"/>
  <c r="L109" i="35" s="1"/>
  <c r="N103" i="35"/>
  <c r="L103" i="35" s="1"/>
  <c r="Q103" i="35"/>
  <c r="T103" i="35" s="1"/>
  <c r="U103" i="35" s="1"/>
  <c r="O122" i="35"/>
  <c r="N122" i="35" s="1"/>
  <c r="L122" i="35" s="1"/>
  <c r="N80" i="35"/>
  <c r="L80" i="35" s="1"/>
  <c r="Q80" i="35"/>
  <c r="T80" i="35" s="1"/>
  <c r="U80" i="35" s="1"/>
  <c r="N121" i="47"/>
  <c r="L121" i="47" s="1"/>
  <c r="Q121" i="47"/>
  <c r="T121" i="47" s="1"/>
  <c r="U121" i="47" s="1"/>
  <c r="Q107" i="47"/>
  <c r="T107" i="47" s="1"/>
  <c r="U107" i="47" s="1"/>
  <c r="N107" i="47"/>
  <c r="L107" i="47" s="1"/>
  <c r="Q159" i="47"/>
  <c r="T159" i="47" s="1"/>
  <c r="U159" i="47" s="1"/>
  <c r="N159" i="47"/>
  <c r="L159" i="47" s="1"/>
  <c r="O82" i="47"/>
  <c r="O106" i="47"/>
  <c r="N106" i="47" s="1"/>
  <c r="L106" i="47" s="1"/>
  <c r="Q85" i="47"/>
  <c r="T85" i="47" s="1"/>
  <c r="U85" i="47" s="1"/>
  <c r="Q100" i="47"/>
  <c r="T100" i="47" s="1"/>
  <c r="U100" i="47" s="1"/>
  <c r="K101" i="47"/>
  <c r="R101" i="47"/>
  <c r="P101" i="47"/>
  <c r="J101" i="47"/>
  <c r="S101" i="47"/>
  <c r="Q162" i="47"/>
  <c r="T162" i="47" s="1"/>
  <c r="U162" i="47" s="1"/>
  <c r="Q161" i="47"/>
  <c r="T161" i="47" s="1"/>
  <c r="U161" i="47" s="1"/>
  <c r="O134" i="47"/>
  <c r="N134" i="47" s="1"/>
  <c r="L134" i="47" s="1"/>
  <c r="Q164" i="47"/>
  <c r="T164" i="47" s="1"/>
  <c r="U164" i="47" s="1"/>
  <c r="T80" i="47"/>
  <c r="U80" i="47" s="1"/>
  <c r="Q134" i="47"/>
  <c r="T134" i="47" s="1"/>
  <c r="U134" i="47" s="1"/>
  <c r="Q138" i="47"/>
  <c r="T138" i="47" s="1"/>
  <c r="U138" i="47" s="1"/>
  <c r="R129" i="47"/>
  <c r="K129" i="47"/>
  <c r="S129" i="47"/>
  <c r="P129" i="47"/>
  <c r="Q129" i="47" s="1"/>
  <c r="J129" i="47"/>
  <c r="O129" i="47" s="1"/>
  <c r="N129" i="47" s="1"/>
  <c r="L129" i="47" s="1"/>
  <c r="Q156" i="47"/>
  <c r="T156" i="47" s="1"/>
  <c r="U156" i="47" s="1"/>
  <c r="Q103" i="47"/>
  <c r="T103" i="47" s="1"/>
  <c r="U103" i="47" s="1"/>
  <c r="Q99" i="47"/>
  <c r="T99" i="47" s="1"/>
  <c r="U99" i="47" s="1"/>
  <c r="Q149" i="47"/>
  <c r="T149" i="47" s="1"/>
  <c r="U149" i="47" s="1"/>
  <c r="Q81" i="47"/>
  <c r="T81" i="47" s="1"/>
  <c r="U81" i="47" s="1"/>
  <c r="N81" i="47"/>
  <c r="L81" i="47" s="1"/>
  <c r="N76" i="47"/>
  <c r="Q76" i="47"/>
  <c r="T76" i="47" s="1"/>
  <c r="U76" i="47" s="1"/>
  <c r="T93" i="47"/>
  <c r="U93" i="47" s="1"/>
  <c r="N133" i="47"/>
  <c r="L133" i="47" s="1"/>
  <c r="Q133" i="47"/>
  <c r="T133" i="47" s="1"/>
  <c r="U133" i="47" s="1"/>
  <c r="T116" i="47"/>
  <c r="U116" i="47" s="1"/>
  <c r="O99" i="47"/>
  <c r="N99" i="47" s="1"/>
  <c r="L99" i="47" s="1"/>
  <c r="O111" i="47"/>
  <c r="N111" i="47" s="1"/>
  <c r="L111" i="47" s="1"/>
  <c r="Q155" i="47"/>
  <c r="T155" i="47" s="1"/>
  <c r="U155" i="47" s="1"/>
  <c r="Q154" i="47"/>
  <c r="T154" i="47" s="1"/>
  <c r="U154" i="47" s="1"/>
  <c r="N174" i="47"/>
  <c r="L174" i="47" s="1"/>
  <c r="Q174" i="47"/>
  <c r="T174" i="47" s="1"/>
  <c r="U174" i="47" s="1"/>
  <c r="Q148" i="46"/>
  <c r="T148" i="46" s="1"/>
  <c r="U148" i="46" s="1"/>
  <c r="N148" i="46"/>
  <c r="L148" i="46" s="1"/>
  <c r="N155" i="46"/>
  <c r="L155" i="46" s="1"/>
  <c r="Q155" i="46"/>
  <c r="T155" i="46" s="1"/>
  <c r="U155" i="46" s="1"/>
  <c r="J81" i="46"/>
  <c r="P81" i="46"/>
  <c r="R81" i="46"/>
  <c r="S81" i="46"/>
  <c r="K81" i="46"/>
  <c r="P136" i="46"/>
  <c r="S136" i="46"/>
  <c r="J136" i="46"/>
  <c r="R136" i="46"/>
  <c r="K136" i="46"/>
  <c r="K128" i="46"/>
  <c r="S128" i="46"/>
  <c r="J128" i="46"/>
  <c r="O128" i="46" s="1"/>
  <c r="N128" i="46" s="1"/>
  <c r="L128" i="46" s="1"/>
  <c r="P128" i="46"/>
  <c r="R128" i="46"/>
  <c r="S79" i="46"/>
  <c r="J79" i="46"/>
  <c r="O79" i="46" s="1"/>
  <c r="N79" i="46" s="1"/>
  <c r="L79" i="46" s="1"/>
  <c r="R79" i="46"/>
  <c r="K79" i="46"/>
  <c r="P79" i="46"/>
  <c r="Q183" i="46"/>
  <c r="T183" i="46" s="1"/>
  <c r="U183" i="46" s="1"/>
  <c r="Q132" i="46"/>
  <c r="T132" i="46" s="1"/>
  <c r="U132" i="46" s="1"/>
  <c r="Q176" i="46"/>
  <c r="T176" i="46" s="1"/>
  <c r="U176" i="46" s="1"/>
  <c r="S168" i="46"/>
  <c r="P168" i="46"/>
  <c r="J168" i="46"/>
  <c r="O168" i="46" s="1"/>
  <c r="N168" i="46" s="1"/>
  <c r="L168" i="46" s="1"/>
  <c r="R168" i="46"/>
  <c r="K168" i="46"/>
  <c r="S182" i="46"/>
  <c r="P182" i="46"/>
  <c r="R182" i="46"/>
  <c r="K182" i="46"/>
  <c r="J182" i="46"/>
  <c r="R117" i="46"/>
  <c r="J117" i="46"/>
  <c r="K117" i="46"/>
  <c r="S117" i="46"/>
  <c r="P117" i="46"/>
  <c r="K116" i="46"/>
  <c r="P116" i="46"/>
  <c r="R116" i="46"/>
  <c r="J116" i="46"/>
  <c r="O116" i="46" s="1"/>
  <c r="N116" i="46" s="1"/>
  <c r="L116" i="46" s="1"/>
  <c r="S116" i="46"/>
  <c r="T99" i="46"/>
  <c r="U99" i="46" s="1"/>
  <c r="T113" i="46"/>
  <c r="U113" i="46" s="1"/>
  <c r="O152" i="46"/>
  <c r="N152" i="46" s="1"/>
  <c r="L152" i="46" s="1"/>
  <c r="L74" i="46"/>
  <c r="Q74" i="46"/>
  <c r="T74" i="46" s="1"/>
  <c r="U74" i="46" s="1"/>
  <c r="J124" i="46"/>
  <c r="S124" i="46"/>
  <c r="P124" i="46"/>
  <c r="K124" i="46"/>
  <c r="R124" i="46"/>
  <c r="S158" i="46"/>
  <c r="P158" i="46"/>
  <c r="K158" i="46"/>
  <c r="R158" i="46"/>
  <c r="J158" i="46"/>
  <c r="P180" i="46"/>
  <c r="S180" i="46"/>
  <c r="R180" i="46"/>
  <c r="K180" i="46"/>
  <c r="J180" i="46"/>
  <c r="S172" i="46"/>
  <c r="J172" i="46"/>
  <c r="O172" i="46" s="1"/>
  <c r="N172" i="46" s="1"/>
  <c r="L172" i="46" s="1"/>
  <c r="P172" i="46"/>
  <c r="K172" i="46"/>
  <c r="R172" i="46"/>
  <c r="P102" i="46"/>
  <c r="R102" i="46"/>
  <c r="J102" i="46"/>
  <c r="K102" i="46"/>
  <c r="S102" i="46"/>
  <c r="S142" i="46"/>
  <c r="P142" i="46"/>
  <c r="K142" i="46"/>
  <c r="R142" i="46"/>
  <c r="J142" i="46"/>
  <c r="O142" i="46" s="1"/>
  <c r="N142" i="46" s="1"/>
  <c r="L142" i="46" s="1"/>
  <c r="N153" i="46"/>
  <c r="L153" i="46" s="1"/>
  <c r="Q153" i="46"/>
  <c r="T153" i="46" s="1"/>
  <c r="U153" i="46" s="1"/>
  <c r="S100" i="46"/>
  <c r="R100" i="46"/>
  <c r="P100" i="46"/>
  <c r="J100" i="46"/>
  <c r="K100" i="46"/>
  <c r="R78" i="46"/>
  <c r="S78" i="46"/>
  <c r="P78" i="46"/>
  <c r="J78" i="46"/>
  <c r="K78" i="46"/>
  <c r="J138" i="46"/>
  <c r="O138" i="46" s="1"/>
  <c r="N138" i="46" s="1"/>
  <c r="L138" i="46" s="1"/>
  <c r="K138" i="46"/>
  <c r="P138" i="46"/>
  <c r="R138" i="46"/>
  <c r="S138" i="46"/>
  <c r="K156" i="46"/>
  <c r="R156" i="46"/>
  <c r="P156" i="46"/>
  <c r="J156" i="46"/>
  <c r="O156" i="46" s="1"/>
  <c r="N156" i="46" s="1"/>
  <c r="L156" i="46" s="1"/>
  <c r="S156" i="46"/>
  <c r="R92" i="46"/>
  <c r="K92" i="46"/>
  <c r="J92" i="46"/>
  <c r="O92" i="46" s="1"/>
  <c r="N92" i="46" s="1"/>
  <c r="L92" i="46" s="1"/>
  <c r="P92" i="46"/>
  <c r="S92" i="46"/>
  <c r="P84" i="46"/>
  <c r="R84" i="46"/>
  <c r="S84" i="46"/>
  <c r="J84" i="46"/>
  <c r="K84" i="46"/>
  <c r="N167" i="46"/>
  <c r="L167" i="46" s="1"/>
  <c r="Q167" i="46"/>
  <c r="T167" i="46" s="1"/>
  <c r="U167" i="46" s="1"/>
  <c r="N140" i="46"/>
  <c r="L140" i="46" s="1"/>
  <c r="Q140" i="46"/>
  <c r="T140" i="46" s="1"/>
  <c r="U140" i="46" s="1"/>
  <c r="O107" i="46"/>
  <c r="O80" i="46"/>
  <c r="N80" i="46" s="1"/>
  <c r="L80" i="46" s="1"/>
  <c r="O103" i="46"/>
  <c r="N103" i="46" s="1"/>
  <c r="L103" i="46" s="1"/>
  <c r="N86" i="35"/>
  <c r="L86" i="35" s="1"/>
  <c r="Q86" i="35"/>
  <c r="T86" i="35" s="1"/>
  <c r="U86" i="35" s="1"/>
  <c r="Q123" i="35"/>
  <c r="T123" i="35" s="1"/>
  <c r="U123" i="35" s="1"/>
  <c r="O128" i="35"/>
  <c r="N128" i="35" s="1"/>
  <c r="L128" i="35" s="1"/>
  <c r="O118" i="35"/>
  <c r="N118" i="35" s="1"/>
  <c r="L118" i="35" s="1"/>
  <c r="N82" i="35"/>
  <c r="L82" i="35" s="1"/>
  <c r="Q82" i="35"/>
  <c r="T82" i="35" s="1"/>
  <c r="U82" i="35" s="1"/>
  <c r="Q74" i="35"/>
  <c r="T74" i="35" s="1"/>
  <c r="U74" i="35" s="1"/>
  <c r="T131" i="35"/>
  <c r="U131" i="35" s="1"/>
  <c r="O178" i="35"/>
  <c r="N178" i="35" s="1"/>
  <c r="L178" i="35" s="1"/>
  <c r="Q158" i="35"/>
  <c r="T158" i="35" s="1"/>
  <c r="U158" i="35" s="1"/>
  <c r="Q151" i="35"/>
  <c r="T151" i="35" s="1"/>
  <c r="U151" i="35" s="1"/>
  <c r="T181" i="35"/>
  <c r="U181" i="35" s="1"/>
  <c r="N145" i="35"/>
  <c r="L145" i="35" s="1"/>
  <c r="Q145" i="35"/>
  <c r="T145" i="35" s="1"/>
  <c r="U145" i="35" s="1"/>
  <c r="T176" i="35"/>
  <c r="U176" i="35" s="1"/>
  <c r="Q174" i="35"/>
  <c r="T174" i="35" s="1"/>
  <c r="U174" i="35" s="1"/>
  <c r="N174" i="35"/>
  <c r="L174" i="35" s="1"/>
  <c r="Q78" i="35"/>
  <c r="T78" i="35" s="1"/>
  <c r="U78" i="35" s="1"/>
  <c r="N78" i="35"/>
  <c r="L78" i="35" s="1"/>
  <c r="Q135" i="35"/>
  <c r="T135" i="35" s="1"/>
  <c r="U135" i="35" s="1"/>
  <c r="N135" i="35"/>
  <c r="L135" i="35" s="1"/>
  <c r="Q113" i="35"/>
  <c r="T113" i="35" s="1"/>
  <c r="U113" i="35" s="1"/>
  <c r="Q139" i="35"/>
  <c r="T139" i="35" s="1"/>
  <c r="U139" i="35" s="1"/>
  <c r="N83" i="35"/>
  <c r="Q83" i="35"/>
  <c r="T83" i="35" s="1"/>
  <c r="U83" i="35" s="1"/>
  <c r="S144" i="35"/>
  <c r="R144" i="35"/>
  <c r="P144" i="35"/>
  <c r="J144" i="35"/>
  <c r="K144" i="35"/>
  <c r="J143" i="35"/>
  <c r="K143" i="35"/>
  <c r="S143" i="35"/>
  <c r="R143" i="35"/>
  <c r="P143" i="35"/>
  <c r="J94" i="35"/>
  <c r="R94" i="35"/>
  <c r="P94" i="35"/>
  <c r="K94" i="35"/>
  <c r="S94" i="35"/>
  <c r="P138" i="35"/>
  <c r="R138" i="35"/>
  <c r="S138" i="35"/>
  <c r="K138" i="35"/>
  <c r="J138" i="35"/>
  <c r="O138" i="35" s="1"/>
  <c r="N138" i="35" s="1"/>
  <c r="L138" i="35" s="1"/>
  <c r="P155" i="35"/>
  <c r="R155" i="35"/>
  <c r="S155" i="35"/>
  <c r="J155" i="35"/>
  <c r="K155" i="35"/>
  <c r="Q122" i="35"/>
  <c r="T122" i="35" s="1"/>
  <c r="U122" i="35" s="1"/>
  <c r="N104" i="35"/>
  <c r="L104" i="35" s="1"/>
  <c r="Q104" i="35"/>
  <c r="T104" i="35" s="1"/>
  <c r="U104" i="35" s="1"/>
  <c r="O112" i="35"/>
  <c r="N112" i="35" s="1"/>
  <c r="L112" i="35" s="1"/>
  <c r="Q118" i="35"/>
  <c r="T118" i="35" s="1"/>
  <c r="U118" i="35" s="1"/>
  <c r="K87" i="35"/>
  <c r="P87" i="35"/>
  <c r="R87" i="35"/>
  <c r="S87" i="35"/>
  <c r="J87" i="35"/>
  <c r="O87" i="35" s="1"/>
  <c r="N87" i="35" s="1"/>
  <c r="L87" i="35" s="1"/>
  <c r="Q76" i="35"/>
  <c r="T76" i="35" s="1"/>
  <c r="U76" i="35" s="1"/>
  <c r="K127" i="35"/>
  <c r="J127" i="35"/>
  <c r="R127" i="35"/>
  <c r="S127" i="35"/>
  <c r="P127" i="35"/>
  <c r="P152" i="35"/>
  <c r="K152" i="35"/>
  <c r="R152" i="35"/>
  <c r="J152" i="35"/>
  <c r="S152" i="35"/>
  <c r="J111" i="35"/>
  <c r="K111" i="35"/>
  <c r="P111" i="35"/>
  <c r="S111" i="35"/>
  <c r="R111" i="35"/>
  <c r="O100" i="35"/>
  <c r="Q107" i="35"/>
  <c r="T107" i="35" s="1"/>
  <c r="U107" i="35" s="1"/>
  <c r="O130" i="35"/>
  <c r="N130" i="35" s="1"/>
  <c r="L130" i="35" s="1"/>
  <c r="Q175" i="35"/>
  <c r="T175" i="35" s="1"/>
  <c r="U175" i="35" s="1"/>
  <c r="O88" i="35"/>
  <c r="N88" i="35" s="1"/>
  <c r="L88" i="35" s="1"/>
  <c r="Q109" i="35"/>
  <c r="T109" i="35" s="1"/>
  <c r="U109" i="35" s="1"/>
  <c r="N110" i="35"/>
  <c r="L110" i="35" s="1"/>
  <c r="Q110" i="35"/>
  <c r="T110" i="35" s="1"/>
  <c r="U110" i="35" s="1"/>
  <c r="Q171" i="35"/>
  <c r="T171" i="35" s="1"/>
  <c r="U171" i="35" s="1"/>
  <c r="N171" i="35"/>
  <c r="L171" i="35" s="1"/>
  <c r="N33" i="53" l="1"/>
  <c r="N32" i="53"/>
  <c r="G5" i="56"/>
  <c r="J14" i="56"/>
  <c r="J17" i="56"/>
  <c r="J13" i="56"/>
  <c r="J28" i="56"/>
  <c r="J8" i="56"/>
  <c r="J20" i="56"/>
  <c r="J25" i="56"/>
  <c r="J9" i="56"/>
  <c r="J11" i="56"/>
  <c r="J19" i="56"/>
  <c r="P5" i="56"/>
  <c r="J24" i="56"/>
  <c r="S5" i="56"/>
  <c r="J15" i="56"/>
  <c r="J10" i="56"/>
  <c r="D5" i="56"/>
  <c r="W5" i="56"/>
  <c r="J21" i="56"/>
  <c r="J12" i="56"/>
  <c r="J22" i="56"/>
  <c r="J26" i="56"/>
  <c r="J27" i="56"/>
  <c r="J23" i="56"/>
  <c r="J16" i="56"/>
  <c r="J18" i="56"/>
  <c r="M5" i="56"/>
  <c r="N33" i="56"/>
  <c r="N32" i="56"/>
  <c r="N38" i="56"/>
  <c r="N34" i="56"/>
  <c r="N37" i="56"/>
  <c r="N35" i="56"/>
  <c r="N37" i="53"/>
  <c r="N36" i="53"/>
  <c r="N35" i="53"/>
  <c r="N34" i="53"/>
  <c r="J25" i="53"/>
  <c r="J24" i="53"/>
  <c r="J26" i="53"/>
  <c r="G5" i="53"/>
  <c r="D5" i="53"/>
  <c r="J13" i="53"/>
  <c r="J17" i="53"/>
  <c r="J20" i="53"/>
  <c r="M5" i="53"/>
  <c r="P5" i="53"/>
  <c r="J15" i="53"/>
  <c r="J14" i="53"/>
  <c r="J12" i="53"/>
  <c r="J16" i="53"/>
  <c r="J22" i="53"/>
  <c r="J18" i="53"/>
  <c r="J10" i="53"/>
  <c r="J19" i="53"/>
  <c r="J8" i="53"/>
  <c r="J28" i="53"/>
  <c r="J21" i="53"/>
  <c r="S5" i="53"/>
  <c r="J27" i="53"/>
  <c r="J11" i="53"/>
  <c r="J23" i="53"/>
  <c r="J9" i="53"/>
  <c r="Q111" i="47"/>
  <c r="T111" i="47" s="1"/>
  <c r="U111" i="47" s="1"/>
  <c r="L76" i="47"/>
  <c r="T129" i="47"/>
  <c r="U129" i="47" s="1"/>
  <c r="N82" i="47"/>
  <c r="L82" i="47" s="1"/>
  <c r="Q82" i="47"/>
  <c r="T82" i="47" s="1"/>
  <c r="U82" i="47" s="1"/>
  <c r="O101" i="47"/>
  <c r="N101" i="47" s="1"/>
  <c r="L101" i="47" s="1"/>
  <c r="Q106" i="47"/>
  <c r="T106" i="47" s="1"/>
  <c r="U106" i="47" s="1"/>
  <c r="Q142" i="46"/>
  <c r="T142" i="46" s="1"/>
  <c r="U142" i="46" s="1"/>
  <c r="O124" i="46"/>
  <c r="N124" i="46" s="1"/>
  <c r="L124" i="46" s="1"/>
  <c r="O117" i="46"/>
  <c r="N117" i="46" s="1"/>
  <c r="L117" i="46" s="1"/>
  <c r="Q128" i="46"/>
  <c r="T128" i="46" s="1"/>
  <c r="U128" i="46" s="1"/>
  <c r="O84" i="46"/>
  <c r="N84" i="46" s="1"/>
  <c r="L84" i="46" s="1"/>
  <c r="Q156" i="46"/>
  <c r="T156" i="46" s="1"/>
  <c r="U156" i="46" s="1"/>
  <c r="Q117" i="46"/>
  <c r="T117" i="46" s="1"/>
  <c r="U117" i="46" s="1"/>
  <c r="O81" i="46"/>
  <c r="N81" i="46" s="1"/>
  <c r="L81" i="46" s="1"/>
  <c r="Q138" i="46"/>
  <c r="T138" i="46" s="1"/>
  <c r="U138" i="46" s="1"/>
  <c r="O78" i="46"/>
  <c r="N78" i="46" s="1"/>
  <c r="Q103" i="46"/>
  <c r="T103" i="46" s="1"/>
  <c r="U103" i="46" s="1"/>
  <c r="O102" i="46"/>
  <c r="N102" i="46" s="1"/>
  <c r="L102" i="46" s="1"/>
  <c r="O180" i="46"/>
  <c r="N180" i="46" s="1"/>
  <c r="L180" i="46" s="1"/>
  <c r="Q124" i="46"/>
  <c r="T124" i="46" s="1"/>
  <c r="U124" i="46" s="1"/>
  <c r="O182" i="46"/>
  <c r="N182" i="46" s="1"/>
  <c r="L182" i="46" s="1"/>
  <c r="Q168" i="46"/>
  <c r="T168" i="46" s="1"/>
  <c r="U168" i="46" s="1"/>
  <c r="Q79" i="46"/>
  <c r="T79" i="46" s="1"/>
  <c r="U79" i="46" s="1"/>
  <c r="O136" i="46"/>
  <c r="N136" i="46" s="1"/>
  <c r="L136" i="46" s="1"/>
  <c r="N107" i="46"/>
  <c r="L107" i="46" s="1"/>
  <c r="Q107" i="46"/>
  <c r="T107" i="46" s="1"/>
  <c r="U107" i="46" s="1"/>
  <c r="Q92" i="46"/>
  <c r="T92" i="46" s="1"/>
  <c r="U92" i="46" s="1"/>
  <c r="Q78" i="46"/>
  <c r="T78" i="46" s="1"/>
  <c r="U78" i="46" s="1"/>
  <c r="O100" i="46"/>
  <c r="N100" i="46" s="1"/>
  <c r="L100" i="46" s="1"/>
  <c r="Q172" i="46"/>
  <c r="T172" i="46" s="1"/>
  <c r="U172" i="46" s="1"/>
  <c r="O158" i="46"/>
  <c r="N158" i="46" s="1"/>
  <c r="L158" i="46" s="1"/>
  <c r="Q80" i="46"/>
  <c r="T80" i="46" s="1"/>
  <c r="U80" i="46" s="1"/>
  <c r="Q116" i="46"/>
  <c r="T116" i="46" s="1"/>
  <c r="U116" i="46" s="1"/>
  <c r="Q152" i="46"/>
  <c r="T152" i="46" s="1"/>
  <c r="U152" i="46" s="1"/>
  <c r="O111" i="35"/>
  <c r="N111" i="35" s="1"/>
  <c r="L111" i="35" s="1"/>
  <c r="Q128" i="35"/>
  <c r="T128" i="35" s="1"/>
  <c r="U128" i="35" s="1"/>
  <c r="Q178" i="35"/>
  <c r="T178" i="35" s="1"/>
  <c r="U178" i="35" s="1"/>
  <c r="Q112" i="35"/>
  <c r="T112" i="35" s="1"/>
  <c r="U112" i="35" s="1"/>
  <c r="O144" i="35"/>
  <c r="N144" i="35" s="1"/>
  <c r="L144" i="35" s="1"/>
  <c r="O152" i="35"/>
  <c r="N152" i="35" s="1"/>
  <c r="L152" i="35" s="1"/>
  <c r="Q143" i="35"/>
  <c r="T143" i="35" s="1"/>
  <c r="U143" i="35" s="1"/>
  <c r="O143" i="35"/>
  <c r="N143" i="35" s="1"/>
  <c r="L143" i="35" s="1"/>
  <c r="Q111" i="35"/>
  <c r="T111" i="35" s="1"/>
  <c r="U111" i="35" s="1"/>
  <c r="N100" i="35"/>
  <c r="L100" i="35" s="1"/>
  <c r="Q100" i="35"/>
  <c r="T100" i="35" s="1"/>
  <c r="U100" i="35" s="1"/>
  <c r="O155" i="35"/>
  <c r="N155" i="35" s="1"/>
  <c r="L155" i="35" s="1"/>
  <c r="Q130" i="35"/>
  <c r="T130" i="35" s="1"/>
  <c r="U130" i="35" s="1"/>
  <c r="Q138" i="35"/>
  <c r="T138" i="35" s="1"/>
  <c r="U138" i="35" s="1"/>
  <c r="Q152" i="35"/>
  <c r="T152" i="35" s="1"/>
  <c r="U152" i="35" s="1"/>
  <c r="O127" i="35"/>
  <c r="N127" i="35" s="1"/>
  <c r="L127" i="35" s="1"/>
  <c r="Q87" i="35"/>
  <c r="T87" i="35" s="1"/>
  <c r="U87" i="35" s="1"/>
  <c r="O94" i="35"/>
  <c r="N94" i="35" s="1"/>
  <c r="K56" i="35" s="1"/>
  <c r="Q144" i="35"/>
  <c r="T144" i="35" s="1"/>
  <c r="U144" i="35" s="1"/>
  <c r="Q127" i="35"/>
  <c r="T127" i="35" s="1"/>
  <c r="U127" i="35" s="1"/>
  <c r="Q88" i="35"/>
  <c r="T88" i="35" s="1"/>
  <c r="U88" i="35" s="1"/>
  <c r="Q155" i="35"/>
  <c r="T155" i="35" s="1"/>
  <c r="U155" i="35" s="1"/>
  <c r="L83" i="35"/>
  <c r="J29" i="56" l="1"/>
  <c r="M27" i="56" s="1"/>
  <c r="J29" i="53"/>
  <c r="M14" i="53" s="1"/>
  <c r="K54" i="35"/>
  <c r="K16" i="35"/>
  <c r="K54" i="47"/>
  <c r="K55" i="47"/>
  <c r="K59" i="47"/>
  <c r="Q101" i="47"/>
  <c r="T101" i="47" s="1"/>
  <c r="U101" i="47" s="1"/>
  <c r="K41" i="47" s="1"/>
  <c r="K25" i="47"/>
  <c r="D5" i="47"/>
  <c r="K56" i="47"/>
  <c r="K16" i="47"/>
  <c r="K51" i="47"/>
  <c r="K30" i="47"/>
  <c r="K36" i="47"/>
  <c r="K57" i="47"/>
  <c r="K50" i="47"/>
  <c r="K52" i="47"/>
  <c r="K40" i="47"/>
  <c r="K24" i="47"/>
  <c r="K21" i="47"/>
  <c r="K53" i="47"/>
  <c r="K58" i="47"/>
  <c r="K38" i="47"/>
  <c r="K29" i="47"/>
  <c r="K34" i="47"/>
  <c r="K5" i="47"/>
  <c r="K35" i="47"/>
  <c r="K22" i="47"/>
  <c r="Q182" i="46"/>
  <c r="T182" i="46" s="1"/>
  <c r="U182" i="46" s="1"/>
  <c r="Q102" i="46"/>
  <c r="T102" i="46" s="1"/>
  <c r="U102" i="46" s="1"/>
  <c r="Q158" i="46"/>
  <c r="T158" i="46" s="1"/>
  <c r="U158" i="46" s="1"/>
  <c r="Q81" i="46"/>
  <c r="T81" i="46" s="1"/>
  <c r="U81" i="46" s="1"/>
  <c r="Q100" i="46"/>
  <c r="T100" i="46" s="1"/>
  <c r="U100" i="46" s="1"/>
  <c r="Q180" i="46"/>
  <c r="T180" i="46" s="1"/>
  <c r="U180" i="46" s="1"/>
  <c r="L78" i="46"/>
  <c r="K59" i="46"/>
  <c r="K52" i="46"/>
  <c r="K16" i="46"/>
  <c r="K58" i="46"/>
  <c r="K54" i="46"/>
  <c r="K57" i="46"/>
  <c r="K51" i="46"/>
  <c r="K53" i="46"/>
  <c r="K56" i="46"/>
  <c r="K55" i="46"/>
  <c r="K50" i="46"/>
  <c r="Q136" i="46"/>
  <c r="T136" i="46" s="1"/>
  <c r="U136" i="46" s="1"/>
  <c r="Q84" i="46"/>
  <c r="T84" i="46" s="1"/>
  <c r="U84" i="46" s="1"/>
  <c r="K52" i="35"/>
  <c r="K58" i="35"/>
  <c r="Q94" i="35"/>
  <c r="T94" i="35" s="1"/>
  <c r="U94" i="35" s="1"/>
  <c r="K28" i="35" s="1"/>
  <c r="K15" i="35"/>
  <c r="L94" i="35"/>
  <c r="K55" i="35"/>
  <c r="K51" i="35"/>
  <c r="K57" i="35"/>
  <c r="K53" i="35"/>
  <c r="K34" i="35"/>
  <c r="K59" i="35"/>
  <c r="K30" i="35"/>
  <c r="K18" i="35"/>
  <c r="K38" i="35"/>
  <c r="K27" i="35"/>
  <c r="D5" i="35"/>
  <c r="K22" i="35"/>
  <c r="K43" i="35"/>
  <c r="K19" i="35"/>
  <c r="K37" i="35"/>
  <c r="K50" i="35"/>
  <c r="K44" i="35"/>
  <c r="K21" i="46" l="1"/>
  <c r="M15" i="56"/>
  <c r="M13" i="56"/>
  <c r="M10" i="56"/>
  <c r="M19" i="56"/>
  <c r="M8" i="56"/>
  <c r="M28" i="56"/>
  <c r="M24" i="56"/>
  <c r="M12" i="56"/>
  <c r="M20" i="56"/>
  <c r="M23" i="56"/>
  <c r="M26" i="56"/>
  <c r="M16" i="56"/>
  <c r="M17" i="56"/>
  <c r="M22" i="56"/>
  <c r="M14" i="56"/>
  <c r="M25" i="56"/>
  <c r="M21" i="56"/>
  <c r="M9" i="56"/>
  <c r="M11" i="56"/>
  <c r="M18" i="56"/>
  <c r="M25" i="53"/>
  <c r="K32" i="47"/>
  <c r="K28" i="47"/>
  <c r="K15" i="47"/>
  <c r="K17" i="47"/>
  <c r="N5" i="47"/>
  <c r="T14" i="47" s="1"/>
  <c r="K43" i="47"/>
  <c r="K20" i="47"/>
  <c r="K33" i="47"/>
  <c r="K19" i="47"/>
  <c r="T5" i="47"/>
  <c r="K23" i="47"/>
  <c r="K39" i="47"/>
  <c r="K37" i="47"/>
  <c r="Q5" i="47"/>
  <c r="K26" i="47"/>
  <c r="G5" i="47"/>
  <c r="K27" i="47"/>
  <c r="K31" i="47"/>
  <c r="K42" i="47"/>
  <c r="K44" i="47"/>
  <c r="K18" i="47"/>
  <c r="M21" i="53"/>
  <c r="M16" i="53"/>
  <c r="M9" i="53"/>
  <c r="M24" i="53"/>
  <c r="M17" i="53"/>
  <c r="M15" i="53"/>
  <c r="M10" i="53"/>
  <c r="M19" i="53"/>
  <c r="M22" i="53"/>
  <c r="M12" i="53"/>
  <c r="M13" i="53"/>
  <c r="M26" i="53"/>
  <c r="M8" i="53"/>
  <c r="M18" i="53"/>
  <c r="M28" i="53"/>
  <c r="M27" i="53"/>
  <c r="M11" i="53"/>
  <c r="M20" i="53"/>
  <c r="M23" i="53"/>
  <c r="D5" i="46"/>
  <c r="K42" i="35"/>
  <c r="K40" i="35"/>
  <c r="K32" i="35"/>
  <c r="K24" i="35"/>
  <c r="Q14" i="47"/>
  <c r="R7" i="47"/>
  <c r="T7" i="47"/>
  <c r="R15" i="47" s="1"/>
  <c r="K60" i="47"/>
  <c r="L56" i="47" s="1"/>
  <c r="V101" i="47"/>
  <c r="K34" i="46"/>
  <c r="K24" i="46"/>
  <c r="K28" i="46"/>
  <c r="T5" i="46"/>
  <c r="K30" i="46"/>
  <c r="K40" i="46"/>
  <c r="K60" i="46"/>
  <c r="L58" i="46" s="1"/>
  <c r="K39" i="46"/>
  <c r="N5" i="46"/>
  <c r="T14" i="46" s="1"/>
  <c r="K19" i="46"/>
  <c r="K26" i="46"/>
  <c r="K42" i="46"/>
  <c r="K20" i="46"/>
  <c r="K22" i="46"/>
  <c r="K41" i="46"/>
  <c r="K18" i="46"/>
  <c r="L56" i="46"/>
  <c r="L59" i="46"/>
  <c r="Q5" i="46"/>
  <c r="K36" i="46"/>
  <c r="K38" i="46"/>
  <c r="K35" i="46"/>
  <c r="K17" i="46"/>
  <c r="K27" i="46"/>
  <c r="K25" i="46"/>
  <c r="K32" i="46"/>
  <c r="G5" i="46"/>
  <c r="K23" i="46"/>
  <c r="K31" i="46"/>
  <c r="K29" i="46"/>
  <c r="K5" i="46"/>
  <c r="Q14" i="46" s="1"/>
  <c r="K33" i="46"/>
  <c r="K43" i="46"/>
  <c r="K15" i="46"/>
  <c r="K44" i="46"/>
  <c r="K37" i="46"/>
  <c r="K41" i="35"/>
  <c r="T5" i="35"/>
  <c r="K20" i="35"/>
  <c r="K35" i="35"/>
  <c r="K25" i="35"/>
  <c r="K5" i="35"/>
  <c r="N5" i="35"/>
  <c r="T14" i="35" s="1"/>
  <c r="K26" i="35"/>
  <c r="K29" i="35"/>
  <c r="K39" i="35"/>
  <c r="K31" i="35"/>
  <c r="Q5" i="35"/>
  <c r="G5" i="35"/>
  <c r="K23" i="35"/>
  <c r="K33" i="35"/>
  <c r="K36" i="35"/>
  <c r="K60" i="35"/>
  <c r="L56" i="35" s="1"/>
  <c r="K21" i="35"/>
  <c r="K17" i="35"/>
  <c r="L51" i="47" l="1"/>
  <c r="L59" i="47"/>
  <c r="K45" i="47"/>
  <c r="L29" i="47" s="1"/>
  <c r="L55" i="47"/>
  <c r="M29" i="56"/>
  <c r="L42" i="47"/>
  <c r="L41" i="47"/>
  <c r="L20" i="47"/>
  <c r="L30" i="47"/>
  <c r="L43" i="47"/>
  <c r="M29" i="53"/>
  <c r="L35" i="47"/>
  <c r="L34" i="47"/>
  <c r="L18" i="47"/>
  <c r="L58" i="47"/>
  <c r="L40" i="47"/>
  <c r="L55" i="46"/>
  <c r="L59" i="35"/>
  <c r="L36" i="47"/>
  <c r="L28" i="47"/>
  <c r="L44" i="47"/>
  <c r="L32" i="47"/>
  <c r="L39" i="47"/>
  <c r="L37" i="47"/>
  <c r="L38" i="47"/>
  <c r="L33" i="47"/>
  <c r="L16" i="47"/>
  <c r="L23" i="47"/>
  <c r="L17" i="47"/>
  <c r="L31" i="47"/>
  <c r="L21" i="47"/>
  <c r="L26" i="47"/>
  <c r="L50" i="47"/>
  <c r="L60" i="47" s="1"/>
  <c r="O15" i="47"/>
  <c r="V171" i="47"/>
  <c r="V105" i="47"/>
  <c r="V182" i="47"/>
  <c r="V173" i="47"/>
  <c r="V95" i="47"/>
  <c r="V75" i="47"/>
  <c r="V125" i="47"/>
  <c r="V78" i="47"/>
  <c r="V131" i="47"/>
  <c r="V145" i="47"/>
  <c r="V104" i="47"/>
  <c r="V169" i="47"/>
  <c r="V110" i="47"/>
  <c r="V74" i="47"/>
  <c r="V139" i="47"/>
  <c r="V168" i="47"/>
  <c r="V179" i="47"/>
  <c r="V158" i="47"/>
  <c r="V151" i="47"/>
  <c r="V167" i="47"/>
  <c r="V113" i="47"/>
  <c r="V135" i="47"/>
  <c r="V147" i="47"/>
  <c r="V98" i="47"/>
  <c r="V143" i="47"/>
  <c r="V84" i="47"/>
  <c r="V177" i="47"/>
  <c r="V102" i="47"/>
  <c r="V86" i="47"/>
  <c r="V119" i="47"/>
  <c r="V109" i="47"/>
  <c r="V79" i="47"/>
  <c r="V120" i="47"/>
  <c r="V89" i="47"/>
  <c r="V87" i="47"/>
  <c r="V160" i="47"/>
  <c r="V88" i="47"/>
  <c r="V172" i="47"/>
  <c r="V180" i="47"/>
  <c r="V108" i="47"/>
  <c r="V175" i="47"/>
  <c r="V91" i="47"/>
  <c r="V144" i="47"/>
  <c r="V94" i="47"/>
  <c r="V97" i="47"/>
  <c r="V124" i="47"/>
  <c r="V77" i="47"/>
  <c r="V152" i="47"/>
  <c r="V140" i="47"/>
  <c r="V126" i="47"/>
  <c r="V73" i="47"/>
  <c r="V123" i="47"/>
  <c r="V165" i="47"/>
  <c r="V163" i="47"/>
  <c r="V90" i="47"/>
  <c r="V92" i="47"/>
  <c r="V137" i="47"/>
  <c r="V178" i="47"/>
  <c r="V130" i="47"/>
  <c r="V128" i="47"/>
  <c r="V170" i="47"/>
  <c r="V132" i="47"/>
  <c r="V118" i="47"/>
  <c r="V114" i="47"/>
  <c r="V117" i="47"/>
  <c r="V183" i="47"/>
  <c r="V153" i="47"/>
  <c r="V150" i="47"/>
  <c r="V127" i="47"/>
  <c r="V96" i="47"/>
  <c r="V146" i="47"/>
  <c r="V157" i="47"/>
  <c r="V115" i="47"/>
  <c r="V181" i="47"/>
  <c r="V112" i="47"/>
  <c r="V176" i="47"/>
  <c r="V148" i="47"/>
  <c r="V83" i="47"/>
  <c r="V122" i="47"/>
  <c r="V142" i="47"/>
  <c r="V136" i="47"/>
  <c r="V166" i="47"/>
  <c r="V141" i="47"/>
  <c r="V116" i="47"/>
  <c r="V85" i="47"/>
  <c r="V99" i="47"/>
  <c r="V159" i="47"/>
  <c r="V164" i="47"/>
  <c r="V154" i="47"/>
  <c r="V156" i="47"/>
  <c r="V107" i="47"/>
  <c r="V81" i="47"/>
  <c r="V174" i="47"/>
  <c r="V121" i="47"/>
  <c r="V93" i="47"/>
  <c r="V76" i="47"/>
  <c r="V161" i="47"/>
  <c r="V155" i="47"/>
  <c r="V138" i="47"/>
  <c r="V103" i="47"/>
  <c r="V133" i="47"/>
  <c r="V162" i="47"/>
  <c r="V134" i="47"/>
  <c r="V149" i="47"/>
  <c r="V100" i="47"/>
  <c r="V80" i="47"/>
  <c r="V106" i="47"/>
  <c r="V82" i="47"/>
  <c r="V111" i="47"/>
  <c r="V129" i="47"/>
  <c r="L15" i="47"/>
  <c r="L27" i="47"/>
  <c r="K45" i="46"/>
  <c r="L15" i="46" s="1"/>
  <c r="T7" i="46"/>
  <c r="R15" i="46" s="1"/>
  <c r="R7" i="46"/>
  <c r="O15" i="46" s="1"/>
  <c r="L51" i="46"/>
  <c r="L50" i="46"/>
  <c r="L60" i="46" s="1"/>
  <c r="R7" i="35"/>
  <c r="O15" i="35" s="1"/>
  <c r="Q14" i="35"/>
  <c r="T7" i="35"/>
  <c r="R15" i="35" s="1"/>
  <c r="K45" i="35"/>
  <c r="L36" i="35" s="1"/>
  <c r="L51" i="35"/>
  <c r="L58" i="35"/>
  <c r="L50" i="35"/>
  <c r="L55" i="35"/>
  <c r="L19" i="47" l="1"/>
  <c r="L25" i="47"/>
  <c r="L24" i="47"/>
  <c r="L22" i="47"/>
  <c r="L38" i="46"/>
  <c r="L37" i="46"/>
  <c r="L31" i="46"/>
  <c r="L30" i="46"/>
  <c r="L36" i="46"/>
  <c r="L24" i="46"/>
  <c r="L29" i="46"/>
  <c r="L44" i="46"/>
  <c r="L32" i="46"/>
  <c r="L18" i="46"/>
  <c r="L27" i="46"/>
  <c r="L28" i="46"/>
  <c r="L25" i="46"/>
  <c r="L41" i="46"/>
  <c r="L33" i="46"/>
  <c r="L19" i="46"/>
  <c r="L17" i="46"/>
  <c r="L40" i="46"/>
  <c r="L26" i="46"/>
  <c r="L34" i="46"/>
  <c r="L39" i="46"/>
  <c r="L23" i="46"/>
  <c r="L35" i="46"/>
  <c r="L20" i="46"/>
  <c r="L43" i="46"/>
  <c r="L22" i="46"/>
  <c r="L17" i="35"/>
  <c r="L23" i="35"/>
  <c r="L45" i="47"/>
  <c r="K7" i="47"/>
  <c r="D7" i="47"/>
  <c r="U15" i="47" s="1"/>
  <c r="N7" i="47"/>
  <c r="G7" i="47"/>
  <c r="V139" i="46"/>
  <c r="V171" i="46"/>
  <c r="V93" i="46"/>
  <c r="V98" i="46"/>
  <c r="V129" i="46"/>
  <c r="V141" i="46"/>
  <c r="V179" i="46"/>
  <c r="V164" i="46"/>
  <c r="V108" i="46"/>
  <c r="V96" i="46"/>
  <c r="V120" i="46"/>
  <c r="V143" i="46"/>
  <c r="V83" i="46"/>
  <c r="V165" i="46"/>
  <c r="V146" i="46"/>
  <c r="V105" i="46"/>
  <c r="V114" i="46"/>
  <c r="V123" i="46"/>
  <c r="V150" i="46"/>
  <c r="V76" i="46"/>
  <c r="V127" i="46"/>
  <c r="V178" i="46"/>
  <c r="V181" i="46"/>
  <c r="V94" i="46"/>
  <c r="V154" i="46"/>
  <c r="V95" i="46"/>
  <c r="V126" i="46"/>
  <c r="V133" i="46"/>
  <c r="V147" i="46"/>
  <c r="V91" i="46"/>
  <c r="V149" i="46"/>
  <c r="V115" i="46"/>
  <c r="V157" i="46"/>
  <c r="V97" i="46"/>
  <c r="V82" i="46"/>
  <c r="V173" i="46"/>
  <c r="V111" i="46"/>
  <c r="V145" i="46"/>
  <c r="V135" i="46"/>
  <c r="V104" i="46"/>
  <c r="V85" i="46"/>
  <c r="V86" i="46"/>
  <c r="V90" i="46"/>
  <c r="V118" i="46"/>
  <c r="V166" i="46"/>
  <c r="V159" i="46"/>
  <c r="V77" i="46"/>
  <c r="V174" i="46"/>
  <c r="V161" i="46"/>
  <c r="V177" i="46"/>
  <c r="V163" i="46"/>
  <c r="V169" i="46"/>
  <c r="V75" i="46"/>
  <c r="V112" i="46"/>
  <c r="V122" i="46"/>
  <c r="V121" i="46"/>
  <c r="V144" i="46"/>
  <c r="V73" i="46"/>
  <c r="V134" i="46"/>
  <c r="V119" i="46"/>
  <c r="V125" i="46"/>
  <c r="V89" i="46"/>
  <c r="V160" i="46"/>
  <c r="V162" i="46"/>
  <c r="V137" i="46"/>
  <c r="V101" i="46"/>
  <c r="V106" i="46"/>
  <c r="V170" i="46"/>
  <c r="V110" i="46"/>
  <c r="V175" i="46"/>
  <c r="V109" i="46"/>
  <c r="V151" i="46"/>
  <c r="V88" i="46"/>
  <c r="V130" i="46"/>
  <c r="V131" i="46"/>
  <c r="V87" i="46"/>
  <c r="V176" i="46"/>
  <c r="V148" i="46"/>
  <c r="V99" i="46"/>
  <c r="V113" i="46"/>
  <c r="V132" i="46"/>
  <c r="V155" i="46"/>
  <c r="V153" i="46"/>
  <c r="V183" i="46"/>
  <c r="V140" i="46"/>
  <c r="V167" i="46"/>
  <c r="V74" i="46"/>
  <c r="V79" i="46"/>
  <c r="V142" i="46"/>
  <c r="V78" i="46"/>
  <c r="V156" i="46"/>
  <c r="V128" i="46"/>
  <c r="V80" i="46"/>
  <c r="V168" i="46"/>
  <c r="V172" i="46"/>
  <c r="V124" i="46"/>
  <c r="V116" i="46"/>
  <c r="V92" i="46"/>
  <c r="V138" i="46"/>
  <c r="V107" i="46"/>
  <c r="V117" i="46"/>
  <c r="V103" i="46"/>
  <c r="V152" i="46"/>
  <c r="V84" i="46"/>
  <c r="V102" i="46"/>
  <c r="V180" i="46"/>
  <c r="V81" i="46"/>
  <c r="V158" i="46"/>
  <c r="V100" i="46"/>
  <c r="V136" i="46"/>
  <c r="V182" i="46"/>
  <c r="L42" i="46"/>
  <c r="L21" i="46"/>
  <c r="L16" i="46"/>
  <c r="L45" i="46" s="1"/>
  <c r="L60" i="35"/>
  <c r="L21" i="35"/>
  <c r="L33" i="35"/>
  <c r="V83" i="35"/>
  <c r="V118" i="35"/>
  <c r="V155" i="35"/>
  <c r="V143" i="35"/>
  <c r="V160" i="35"/>
  <c r="V105" i="35"/>
  <c r="V141" i="35"/>
  <c r="V140" i="35"/>
  <c r="V145" i="35"/>
  <c r="V136" i="35"/>
  <c r="V82" i="35"/>
  <c r="V96" i="35"/>
  <c r="V75" i="35"/>
  <c r="V103" i="35"/>
  <c r="V114" i="35"/>
  <c r="V126" i="35"/>
  <c r="V150" i="35"/>
  <c r="V172" i="35"/>
  <c r="V86" i="35"/>
  <c r="V129" i="35"/>
  <c r="V134" i="35"/>
  <c r="V81" i="35"/>
  <c r="V169" i="35"/>
  <c r="V101" i="35"/>
  <c r="V181" i="35"/>
  <c r="V84" i="35"/>
  <c r="V107" i="35"/>
  <c r="V76" i="35"/>
  <c r="V100" i="35"/>
  <c r="V112" i="35"/>
  <c r="V127" i="35"/>
  <c r="V152" i="35"/>
  <c r="V111" i="35"/>
  <c r="V130" i="35"/>
  <c r="V115" i="35"/>
  <c r="V113" i="35"/>
  <c r="V77" i="35"/>
  <c r="V98" i="35"/>
  <c r="V108" i="35"/>
  <c r="V158" i="35"/>
  <c r="V131" i="35"/>
  <c r="V125" i="35"/>
  <c r="V176" i="35"/>
  <c r="V163" i="35"/>
  <c r="V168" i="35"/>
  <c r="V173" i="35"/>
  <c r="V183" i="35"/>
  <c r="V157" i="35"/>
  <c r="V161" i="35"/>
  <c r="V146" i="35"/>
  <c r="V179" i="35"/>
  <c r="V99" i="35"/>
  <c r="V170" i="35"/>
  <c r="V177" i="35"/>
  <c r="V93" i="35"/>
  <c r="V156" i="35"/>
  <c r="V88" i="35"/>
  <c r="V144" i="35"/>
  <c r="V138" i="35"/>
  <c r="V122" i="35"/>
  <c r="V178" i="35"/>
  <c r="V167" i="35"/>
  <c r="V147" i="35"/>
  <c r="V78" i="35"/>
  <c r="V102" i="35"/>
  <c r="V117" i="35"/>
  <c r="V148" i="35"/>
  <c r="V165" i="35"/>
  <c r="V135" i="35"/>
  <c r="V85" i="35"/>
  <c r="V80" i="35"/>
  <c r="V166" i="35"/>
  <c r="V142" i="35"/>
  <c r="V89" i="35"/>
  <c r="V120" i="35"/>
  <c r="V119" i="35"/>
  <c r="V159" i="35"/>
  <c r="V137" i="35"/>
  <c r="V149" i="35"/>
  <c r="V116" i="35"/>
  <c r="V121" i="35"/>
  <c r="V109" i="35"/>
  <c r="V128" i="35"/>
  <c r="V110" i="35"/>
  <c r="V87" i="35"/>
  <c r="V175" i="35"/>
  <c r="V90" i="35"/>
  <c r="V132" i="35"/>
  <c r="V74" i="35"/>
  <c r="V139" i="35"/>
  <c r="V164" i="35"/>
  <c r="V123" i="35"/>
  <c r="V153" i="35"/>
  <c r="V174" i="35"/>
  <c r="V133" i="35"/>
  <c r="V151" i="35"/>
  <c r="V97" i="35"/>
  <c r="V106" i="35"/>
  <c r="V92" i="35"/>
  <c r="V154" i="35"/>
  <c r="V95" i="35"/>
  <c r="V79" i="35"/>
  <c r="V182" i="35"/>
  <c r="V162" i="35"/>
  <c r="V124" i="35"/>
  <c r="V91" i="35"/>
  <c r="V73" i="35"/>
  <c r="V180" i="35"/>
  <c r="V104" i="35"/>
  <c r="V94" i="35"/>
  <c r="V171" i="35"/>
  <c r="L16" i="35"/>
  <c r="L44" i="35"/>
  <c r="L35" i="35"/>
  <c r="L34" i="35"/>
  <c r="L15" i="35"/>
  <c r="L22" i="35"/>
  <c r="L20" i="35"/>
  <c r="L30" i="35"/>
  <c r="L24" i="35"/>
  <c r="L39" i="35"/>
  <c r="L18" i="35"/>
  <c r="L43" i="35"/>
  <c r="L32" i="35"/>
  <c r="L40" i="35"/>
  <c r="L26" i="35"/>
  <c r="L31" i="35"/>
  <c r="L27" i="35"/>
  <c r="L41" i="35"/>
  <c r="L37" i="35"/>
  <c r="L38" i="35"/>
  <c r="L29" i="35"/>
  <c r="L25" i="35"/>
  <c r="L28" i="35"/>
  <c r="L42" i="35"/>
  <c r="L19" i="35"/>
  <c r="S17" i="47" l="1"/>
  <c r="S18" i="47"/>
  <c r="K7" i="46"/>
  <c r="S17" i="46" s="1"/>
  <c r="G7" i="46"/>
  <c r="N7" i="46"/>
  <c r="D7" i="46"/>
  <c r="U15" i="46" s="1"/>
  <c r="L45" i="35"/>
  <c r="K7" i="35"/>
  <c r="D7" i="35"/>
  <c r="U15" i="35" s="1"/>
  <c r="N7" i="35"/>
  <c r="G7" i="35"/>
  <c r="S17" i="35" l="1"/>
  <c r="S18" i="35"/>
  <c r="S18" i="46"/>
</calcChain>
</file>

<file path=xl/sharedStrings.xml><?xml version="1.0" encoding="utf-8"?>
<sst xmlns="http://schemas.openxmlformats.org/spreadsheetml/2006/main" count="965" uniqueCount="261">
  <si>
    <t>kcal以上と</t>
    <phoneticPr fontId="17"/>
  </si>
  <si>
    <t>※ 1～５歳用の幼児も計算できるようにしました。（令和3年1月 石川県保育所等給食ガイドラインより引用）</t>
    <rPh sb="5" eb="6">
      <t>サイ</t>
    </rPh>
    <rPh sb="6" eb="7">
      <t>ヨウ</t>
    </rPh>
    <rPh sb="8" eb="10">
      <t>ヨウジ</t>
    </rPh>
    <rPh sb="11" eb="13">
      <t>ケイサン</t>
    </rPh>
    <phoneticPr fontId="17"/>
  </si>
  <si>
    <t>ご利用の際は、(公社）日本栄養士会サイト「資料一覧」より「EER算出表活用にあたって」の解説を必ずお読みください。</t>
    <rPh sb="1" eb="3">
      <t>リヨウ</t>
    </rPh>
    <rPh sb="4" eb="5">
      <t>サイ</t>
    </rPh>
    <rPh sb="8" eb="10">
      <t>コウシャ</t>
    </rPh>
    <rPh sb="11" eb="13">
      <t>ニホン</t>
    </rPh>
    <rPh sb="13" eb="17">
      <t>エイヨウシカイ</t>
    </rPh>
    <rPh sb="21" eb="23">
      <t>シリョウ</t>
    </rPh>
    <rPh sb="23" eb="25">
      <t>イチラン</t>
    </rPh>
    <rPh sb="32" eb="34">
      <t>サンシュツ</t>
    </rPh>
    <rPh sb="34" eb="35">
      <t>ヒョウ</t>
    </rPh>
    <rPh sb="35" eb="37">
      <t>カツヨウ</t>
    </rPh>
    <rPh sb="44" eb="46">
      <t>カイセツ</t>
    </rPh>
    <rPh sb="47" eb="48">
      <t>カナラ</t>
    </rPh>
    <rPh sb="50" eb="51">
      <t>ヨ</t>
    </rPh>
    <phoneticPr fontId="17"/>
  </si>
  <si>
    <t>https://www.dietitian.or.jp/news/upload/data/205_1.pdf</t>
    <phoneticPr fontId="17"/>
  </si>
  <si>
    <t>最小値</t>
    <rPh sb="0" eb="3">
      <t>サイショウチ</t>
    </rPh>
    <phoneticPr fontId="17"/>
  </si>
  <si>
    <r>
      <t>研</t>
    </r>
    <r>
      <rPr>
        <sz val="14"/>
        <color indexed="8"/>
        <rFont val="BIZ UDPゴシック"/>
        <family val="3"/>
        <charset val="128"/>
      </rPr>
      <t xml:space="preserve">究等で公表する場合は、 </t>
    </r>
    <r>
      <rPr>
        <b/>
        <sz val="14"/>
        <color indexed="60"/>
        <rFont val="BIZ UDPゴシック"/>
        <family val="3"/>
        <charset val="128"/>
      </rPr>
      <t xml:space="preserve"> (公社）日本栄養士会「EER算出表」より </t>
    </r>
    <r>
      <rPr>
        <b/>
        <sz val="14"/>
        <color indexed="56"/>
        <rFont val="BIZ UDPゴシック"/>
        <family val="3"/>
        <charset val="128"/>
      </rPr>
      <t xml:space="preserve"> </t>
    </r>
    <r>
      <rPr>
        <sz val="14"/>
        <color indexed="8"/>
        <rFont val="BIZ UDPゴシック"/>
        <family val="3"/>
        <charset val="128"/>
      </rPr>
      <t>と記載をお願いします。</t>
    </r>
    <rPh sb="0" eb="2">
      <t>ケンキュウ</t>
    </rPh>
    <rPh sb="2" eb="3">
      <t>トウ</t>
    </rPh>
    <rPh sb="4" eb="6">
      <t>コウヒョウ</t>
    </rPh>
    <rPh sb="8" eb="10">
      <t>バアイ</t>
    </rPh>
    <rPh sb="15" eb="17">
      <t>コウシャ</t>
    </rPh>
    <rPh sb="18" eb="20">
      <t>ニホン</t>
    </rPh>
    <rPh sb="20" eb="24">
      <t>エイヨウシカイ</t>
    </rPh>
    <rPh sb="28" eb="31">
      <t>サンシュツヒョウ</t>
    </rPh>
    <rPh sb="37" eb="39">
      <t>キサイ</t>
    </rPh>
    <rPh sb="41" eb="42">
      <t>ネガ</t>
    </rPh>
    <phoneticPr fontId="17"/>
  </si>
  <si>
    <t>学校給食エネルギー給与目標量（食事摂取基準）設定</t>
    <rPh sb="0" eb="2">
      <t>ガッコウ</t>
    </rPh>
    <rPh sb="2" eb="4">
      <t>キュウショク</t>
    </rPh>
    <rPh sb="9" eb="11">
      <t>キュウヨ</t>
    </rPh>
    <rPh sb="11" eb="13">
      <t>モクヒョウ</t>
    </rPh>
    <rPh sb="13" eb="14">
      <t>リョウ</t>
    </rPh>
    <rPh sb="15" eb="17">
      <t>ショクジ</t>
    </rPh>
    <rPh sb="17" eb="19">
      <t>セッシュ</t>
    </rPh>
    <rPh sb="19" eb="21">
      <t>キジュン</t>
    </rPh>
    <rPh sb="22" eb="24">
      <t>セッテイ</t>
    </rPh>
    <phoneticPr fontId="17"/>
  </si>
  <si>
    <t>求めた中央値</t>
    <rPh sb="0" eb="1">
      <t>モト</t>
    </rPh>
    <rPh sb="3" eb="6">
      <t>チュウオウチ</t>
    </rPh>
    <phoneticPr fontId="17"/>
  </si>
  <si>
    <t>係数ｂ</t>
    <rPh sb="0" eb="2">
      <t>ケイスウ</t>
    </rPh>
    <phoneticPr fontId="17"/>
  </si>
  <si>
    <t>kcal以下の</t>
    <rPh sb="4" eb="6">
      <t>イカ</t>
    </rPh>
    <phoneticPr fontId="17"/>
  </si>
  <si>
    <t>高度やせ</t>
    <rPh sb="0" eb="2">
      <t>コウド</t>
    </rPh>
    <phoneticPr fontId="17"/>
  </si>
  <si>
    <t>2女</t>
  </si>
  <si>
    <t>軽度肥満</t>
    <rPh sb="0" eb="2">
      <t>ケイド</t>
    </rPh>
    <rPh sb="2" eb="4">
      <t>ヒマン</t>
    </rPh>
    <phoneticPr fontId="17"/>
  </si>
  <si>
    <t>kcalと設定する。</t>
    <phoneticPr fontId="17"/>
  </si>
  <si>
    <t>軽度やせ</t>
    <rPh sb="0" eb="2">
      <t>ケイド</t>
    </rPh>
    <phoneticPr fontId="17"/>
  </si>
  <si>
    <t>450以上～475未満</t>
  </si>
  <si>
    <t>＜肥満並びにやせに該当する者の割合の評価＞</t>
    <rPh sb="1" eb="3">
      <t>ヒマン</t>
    </rPh>
    <rPh sb="3" eb="4">
      <t>ナラ</t>
    </rPh>
    <rPh sb="9" eb="11">
      <t>ガイトウ</t>
    </rPh>
    <rPh sb="13" eb="14">
      <t>モノ</t>
    </rPh>
    <rPh sb="15" eb="17">
      <t>ワリアイ</t>
    </rPh>
    <rPh sb="18" eb="20">
      <t>ヒョウカ</t>
    </rPh>
    <phoneticPr fontId="17"/>
  </si>
  <si>
    <t xml:space="preserve">  学校・学年</t>
    <rPh sb="2" eb="4">
      <t>ガッコウ</t>
    </rPh>
    <rPh sb="5" eb="7">
      <t>ガクネン</t>
    </rPh>
    <phoneticPr fontId="17"/>
  </si>
  <si>
    <t>＜推定エネルギー必要量(EER)*33% の集計評価(kcal)＞  (※このシートの№1～№1000の集計)</t>
    <rPh sb="1" eb="3">
      <t>スイテイ</t>
    </rPh>
    <rPh sb="8" eb="10">
      <t>ヒツヨウ</t>
    </rPh>
    <rPh sb="10" eb="11">
      <t>リョウ</t>
    </rPh>
    <rPh sb="22" eb="24">
      <t>シュウケイ</t>
    </rPh>
    <rPh sb="24" eb="26">
      <t>ヒョウカ</t>
    </rPh>
    <rPh sb="52" eb="54">
      <t>シュウケイ</t>
    </rPh>
    <phoneticPr fontId="17"/>
  </si>
  <si>
    <t>件数</t>
    <rPh sb="0" eb="2">
      <t>ケンスウ</t>
    </rPh>
    <phoneticPr fontId="17"/>
  </si>
  <si>
    <t>基礎代謝量（kcal/日）</t>
    <rPh sb="0" eb="2">
      <t>キソ</t>
    </rPh>
    <rPh sb="2" eb="4">
      <t>タイシャ</t>
    </rPh>
    <rPh sb="4" eb="5">
      <t>リョウ</t>
    </rPh>
    <rPh sb="11" eb="12">
      <t>ヒ</t>
    </rPh>
    <phoneticPr fontId="8"/>
  </si>
  <si>
    <t>入力件数（n)</t>
    <rPh sb="0" eb="2">
      <t>ニュウリョク</t>
    </rPh>
    <rPh sb="2" eb="4">
      <t>ケンスウ</t>
    </rPh>
    <phoneticPr fontId="17"/>
  </si>
  <si>
    <t>平均</t>
    <rPh sb="0" eb="1">
      <t>ヘイ</t>
    </rPh>
    <rPh sb="1" eb="2">
      <t>ヒトシ</t>
    </rPh>
    <phoneticPr fontId="17"/>
  </si>
  <si>
    <r>
      <rPr>
        <sz val="9"/>
        <rFont val="BIZ UDPゴシック"/>
        <family val="3"/>
        <charset val="128"/>
      </rPr>
      <t>性別</t>
    </r>
    <r>
      <rPr>
        <sz val="6"/>
        <rFont val="BIZ UDPゴシック"/>
        <family val="3"/>
        <charset val="128"/>
      </rPr>
      <t xml:space="preserve">                 1:男   2:女</t>
    </r>
    <rPh sb="0" eb="2">
      <t>セイベツ</t>
    </rPh>
    <phoneticPr fontId="17"/>
  </si>
  <si>
    <t>中央値</t>
    <rPh sb="0" eb="2">
      <t>チュウオウ</t>
    </rPh>
    <rPh sb="2" eb="3">
      <t>チ</t>
    </rPh>
    <phoneticPr fontId="17"/>
  </si>
  <si>
    <t>高度肥満</t>
    <rPh sb="0" eb="2">
      <t>コウド</t>
    </rPh>
    <rPh sb="2" eb="4">
      <t>ヒマン</t>
    </rPh>
    <phoneticPr fontId="17"/>
  </si>
  <si>
    <t>標準偏差</t>
    <rPh sb="0" eb="2">
      <t>ヒョウジュン</t>
    </rPh>
    <rPh sb="2" eb="4">
      <t>ヘンサ</t>
    </rPh>
    <phoneticPr fontId="17"/>
  </si>
  <si>
    <t>身体活動レベルⅠ（低い）</t>
    <rPh sb="0" eb="2">
      <t>シンタイ</t>
    </rPh>
    <rPh sb="2" eb="4">
      <t>カツドウ</t>
    </rPh>
    <rPh sb="9" eb="10">
      <t>ヒク</t>
    </rPh>
    <phoneticPr fontId="17"/>
  </si>
  <si>
    <t>最大値</t>
    <rPh sb="0" eb="3">
      <t>サイダイチ</t>
    </rPh>
    <phoneticPr fontId="17"/>
  </si>
  <si>
    <t>10男</t>
  </si>
  <si>
    <t>)</t>
    <phoneticPr fontId="17"/>
  </si>
  <si>
    <t>測定日</t>
    <rPh sb="0" eb="2">
      <t>ソクテイ</t>
    </rPh>
    <rPh sb="2" eb="3">
      <t>ビ</t>
    </rPh>
    <phoneticPr fontId="8"/>
  </si>
  <si>
    <t>再評価結果</t>
    <rPh sb="0" eb="3">
      <t>サイヒョウカ</t>
    </rPh>
    <rPh sb="3" eb="5">
      <t>ケッカ</t>
    </rPh>
    <phoneticPr fontId="17"/>
  </si>
  <si>
    <t>中央値±標準偏差*2</t>
    <rPh sb="0" eb="2">
      <t>チュウオウ</t>
    </rPh>
    <rPh sb="2" eb="3">
      <t>チ</t>
    </rPh>
    <rPh sb="4" eb="6">
      <t>ヒョウジュン</t>
    </rPh>
    <rPh sb="6" eb="8">
      <t>ヘンサ</t>
    </rPh>
    <phoneticPr fontId="17"/>
  </si>
  <si>
    <t>以上</t>
    <rPh sb="0" eb="2">
      <t>イジョウ</t>
    </rPh>
    <phoneticPr fontId="17"/>
  </si>
  <si>
    <t xml:space="preserve">本校の学校給食摂取基準の設定について
</t>
    <phoneticPr fontId="17"/>
  </si>
  <si>
    <t>以下</t>
    <rPh sb="0" eb="2">
      <t>イカ</t>
    </rPh>
    <phoneticPr fontId="17"/>
  </si>
  <si>
    <t>◆体格の評価及び推定エネルギー必要量算出表（1～5歳）◆</t>
    <rPh sb="1" eb="3">
      <t>タイカク</t>
    </rPh>
    <rPh sb="4" eb="6">
      <t>ヒョウカ</t>
    </rPh>
    <rPh sb="6" eb="7">
      <t>オヨ</t>
    </rPh>
    <rPh sb="8" eb="10">
      <t>スイテイ</t>
    </rPh>
    <rPh sb="15" eb="17">
      <t>ヒツヨウ</t>
    </rPh>
    <rPh sb="17" eb="18">
      <t>リョウ</t>
    </rPh>
    <rPh sb="18" eb="20">
      <t>サンシュツ</t>
    </rPh>
    <rPh sb="20" eb="21">
      <t>ヒョウ</t>
    </rPh>
    <rPh sb="25" eb="26">
      <t>サイ</t>
    </rPh>
    <phoneticPr fontId="17"/>
  </si>
  <si>
    <t xml:space="preserve">よって本校の学校給食摂取基準は
</t>
    <rPh sb="6" eb="8">
      <t>ガッコウ</t>
    </rPh>
    <rPh sb="8" eb="10">
      <t>キュウショク</t>
    </rPh>
    <phoneticPr fontId="17"/>
  </si>
  <si>
    <t>中等度肥満</t>
    <rPh sb="0" eb="2">
      <t>チュウトウ</t>
    </rPh>
    <rPh sb="2" eb="3">
      <t>ド</t>
    </rPh>
    <rPh sb="3" eb="5">
      <t>ヒマン</t>
    </rPh>
    <phoneticPr fontId="17"/>
  </si>
  <si>
    <t xml:space="preserve">
</t>
    <phoneticPr fontId="17"/>
  </si>
  <si>
    <t>kcal となった。</t>
  </si>
  <si>
    <t xml:space="preserve">
＜再評価について＞
</t>
    <phoneticPr fontId="17"/>
  </si>
  <si>
    <t>kcal ±(標準偏差</t>
    <phoneticPr fontId="17"/>
  </si>
  <si>
    <t>外し，再評価して求めた中央値は，</t>
    <phoneticPr fontId="17"/>
  </si>
  <si>
    <t>850以上～875未満</t>
  </si>
  <si>
    <t>◆体格の評価及び推定エネルギー必要量算出表（小・中学生）◆</t>
    <rPh sb="1" eb="3">
      <t>タイカク</t>
    </rPh>
    <rPh sb="4" eb="6">
      <t>ヒョウカ</t>
    </rPh>
    <rPh sb="6" eb="7">
      <t>オヨ</t>
    </rPh>
    <rPh sb="8" eb="10">
      <t>スイテイ</t>
    </rPh>
    <rPh sb="15" eb="17">
      <t>ヒツヨウ</t>
    </rPh>
    <rPh sb="17" eb="18">
      <t>リョウ</t>
    </rPh>
    <rPh sb="18" eb="20">
      <t>サンシュツ</t>
    </rPh>
    <rPh sb="20" eb="21">
      <t>ヒョウ</t>
    </rPh>
    <rPh sb="22" eb="23">
      <t>ショウ</t>
    </rPh>
    <rPh sb="24" eb="27">
      <t>チュウガクセイ</t>
    </rPh>
    <phoneticPr fontId="17"/>
  </si>
  <si>
    <t>775以上～800未満</t>
  </si>
  <si>
    <t>n 合計</t>
    <rPh sb="2" eb="4">
      <t>ゴウケイ</t>
    </rPh>
    <phoneticPr fontId="17"/>
  </si>
  <si>
    <t>↓必須</t>
    <rPh sb="1" eb="3">
      <t>ヒッス</t>
    </rPh>
    <phoneticPr fontId="17"/>
  </si>
  <si>
    <t>年齢</t>
    <rPh sb="0" eb="2">
      <t>ネンレイ</t>
    </rPh>
    <phoneticPr fontId="17"/>
  </si>
  <si>
    <t>（ｙｙ/mm/dd）</t>
    <phoneticPr fontId="17"/>
  </si>
  <si>
    <t>名前</t>
    <rPh sb="0" eb="2">
      <t>ナマエ</t>
    </rPh>
    <phoneticPr fontId="17"/>
  </si>
  <si>
    <t>生年月日</t>
    <rPh sb="0" eb="2">
      <t>セイネン</t>
    </rPh>
    <rPh sb="2" eb="4">
      <t>ガッピ</t>
    </rPh>
    <phoneticPr fontId="17"/>
  </si>
  <si>
    <t>375以上～400未満</t>
  </si>
  <si>
    <t>軽度やせ -30%超 -20%以下</t>
    <rPh sb="0" eb="2">
      <t>ケイド</t>
    </rPh>
    <rPh sb="9" eb="10">
      <t>コ</t>
    </rPh>
    <rPh sb="15" eb="17">
      <t>イカ</t>
    </rPh>
    <phoneticPr fontId="17"/>
  </si>
  <si>
    <t xml:space="preserve">区分      </t>
    <rPh sb="0" eb="2">
      <t>クブン</t>
    </rPh>
    <phoneticPr fontId="17"/>
  </si>
  <si>
    <t>係数a</t>
    <rPh sb="0" eb="2">
      <t>ケイスウ</t>
    </rPh>
    <phoneticPr fontId="17"/>
  </si>
  <si>
    <t>※肥満やせ</t>
    <rPh sb="1" eb="3">
      <t>ヒマン</t>
    </rPh>
    <phoneticPr fontId="17"/>
  </si>
  <si>
    <t>中等度肥満40%以上50%未満</t>
    <rPh sb="0" eb="2">
      <t>チュウトウ</t>
    </rPh>
    <rPh sb="2" eb="3">
      <t>ド</t>
    </rPh>
    <rPh sb="3" eb="5">
      <t>ヒマン</t>
    </rPh>
    <rPh sb="8" eb="10">
      <t>イジョウ</t>
    </rPh>
    <rPh sb="13" eb="15">
      <t>ミマン</t>
    </rPh>
    <phoneticPr fontId="17"/>
  </si>
  <si>
    <t>※年齢（歳）  性別</t>
    <phoneticPr fontId="8"/>
  </si>
  <si>
    <t>500以上～525未満</t>
  </si>
  <si>
    <t>7男</t>
  </si>
  <si>
    <t>再評価                I ×33%</t>
    <rPh sb="0" eb="3">
      <t>サイヒョウカ</t>
    </rPh>
    <phoneticPr fontId="17"/>
  </si>
  <si>
    <t>17男</t>
  </si>
  <si>
    <t>(cm)</t>
    <phoneticPr fontId="17"/>
  </si>
  <si>
    <t>(kg)</t>
    <phoneticPr fontId="17"/>
  </si>
  <si>
    <t>(歳）</t>
    <rPh sb="1" eb="2">
      <t>サイ</t>
    </rPh>
    <phoneticPr fontId="17"/>
  </si>
  <si>
    <t>a</t>
    <phoneticPr fontId="17"/>
  </si>
  <si>
    <t>b</t>
    <phoneticPr fontId="17"/>
  </si>
  <si>
    <t>(kal)</t>
    <phoneticPr fontId="17"/>
  </si>
  <si>
    <t xml:space="preserve">     (日本人の食事摂取基準2020年版）</t>
    <rPh sb="6" eb="9">
      <t>ニホンジン</t>
    </rPh>
    <rPh sb="10" eb="12">
      <t>ショクジ</t>
    </rPh>
    <rPh sb="12" eb="14">
      <t>セッシュ</t>
    </rPh>
    <rPh sb="14" eb="16">
      <t>キジュン</t>
    </rPh>
    <rPh sb="20" eb="22">
      <t>ネンバン</t>
    </rPh>
    <phoneticPr fontId="17"/>
  </si>
  <si>
    <t>600以上～625未満</t>
  </si>
  <si>
    <t>年齢（歳）     性別</t>
    <phoneticPr fontId="8"/>
  </si>
  <si>
    <t>参照体重(kg)</t>
    <rPh sb="0" eb="2">
      <t>サンショウ</t>
    </rPh>
    <rPh sb="2" eb="4">
      <t>タイジュウ</t>
    </rPh>
    <phoneticPr fontId="17"/>
  </si>
  <si>
    <t>325以上～350未満</t>
  </si>
  <si>
    <t>13女</t>
  </si>
  <si>
    <t>身体活動レベルⅡ（ふつう）</t>
    <rPh sb="0" eb="2">
      <t>シンタイ</t>
    </rPh>
    <rPh sb="2" eb="4">
      <t>カツドウ</t>
    </rPh>
    <phoneticPr fontId="8"/>
  </si>
  <si>
    <t>身体活動レベルⅢ（高い）</t>
    <rPh sb="0" eb="2">
      <t>シンタイ</t>
    </rPh>
    <rPh sb="2" eb="4">
      <t>カツドウ</t>
    </rPh>
    <rPh sb="9" eb="10">
      <t>タカ</t>
    </rPh>
    <phoneticPr fontId="17"/>
  </si>
  <si>
    <t>250以上～275未満</t>
    <phoneticPr fontId="17"/>
  </si>
  <si>
    <t>身体活動レベル（学校給食摂取基準に準ずる）</t>
    <rPh sb="0" eb="2">
      <t>シンタイ</t>
    </rPh>
    <rPh sb="2" eb="4">
      <t>カツドウ</t>
    </rPh>
    <rPh sb="8" eb="10">
      <t>ガッコウ</t>
    </rPh>
    <rPh sb="10" eb="12">
      <t>キュウショク</t>
    </rPh>
    <rPh sb="12" eb="14">
      <t>セッシュ</t>
    </rPh>
    <rPh sb="14" eb="16">
      <t>キジュン</t>
    </rPh>
    <rPh sb="17" eb="18">
      <t>ジュン</t>
    </rPh>
    <phoneticPr fontId="17"/>
  </si>
  <si>
    <t>判定</t>
    <phoneticPr fontId="17"/>
  </si>
  <si>
    <t>肥満度</t>
    <phoneticPr fontId="17"/>
  </si>
  <si>
    <t>5男</t>
    <phoneticPr fontId="8"/>
  </si>
  <si>
    <t>875以上～900未満</t>
  </si>
  <si>
    <t>―</t>
    <phoneticPr fontId="8"/>
  </si>
  <si>
    <t>6男</t>
  </si>
  <si>
    <t>2男</t>
    <rPh sb="1" eb="2">
      <t>オトコ</t>
    </rPh>
    <phoneticPr fontId="17"/>
  </si>
  <si>
    <t>ふつう</t>
    <phoneticPr fontId="17"/>
  </si>
  <si>
    <t>8男</t>
  </si>
  <si>
    <t>9男</t>
  </si>
  <si>
    <t>11男</t>
  </si>
  <si>
    <t>12男</t>
  </si>
  <si>
    <t>13男</t>
  </si>
  <si>
    <t>14男</t>
  </si>
  <si>
    <t>15男</t>
  </si>
  <si>
    <t>650以上～675未満</t>
  </si>
  <si>
    <t>16男</t>
  </si>
  <si>
    <t>5女</t>
  </si>
  <si>
    <t>6女</t>
  </si>
  <si>
    <r>
      <rPr>
        <b/>
        <sz val="8"/>
        <rFont val="BIZ UDPゴシック"/>
        <family val="3"/>
        <charset val="128"/>
      </rPr>
      <t xml:space="preserve">C                     </t>
    </r>
    <r>
      <rPr>
        <sz val="8"/>
        <rFont val="BIZ UDPゴシック"/>
        <family val="3"/>
        <charset val="128"/>
      </rPr>
      <t>肥満度</t>
    </r>
    <rPh sb="22" eb="24">
      <t>ヒマン</t>
    </rPh>
    <rPh sb="24" eb="25">
      <t>ド</t>
    </rPh>
    <phoneticPr fontId="17"/>
  </si>
  <si>
    <t>7女</t>
  </si>
  <si>
    <t>8女</t>
  </si>
  <si>
    <t>9女</t>
  </si>
  <si>
    <t>10女</t>
  </si>
  <si>
    <t>11女</t>
  </si>
  <si>
    <t>12女</t>
  </si>
  <si>
    <t>14女</t>
  </si>
  <si>
    <t>15女</t>
  </si>
  <si>
    <t>3男</t>
    <rPh sb="1" eb="2">
      <t>オトコ</t>
    </rPh>
    <phoneticPr fontId="17"/>
  </si>
  <si>
    <t>16女</t>
  </si>
  <si>
    <t>17女</t>
  </si>
  <si>
    <t>階級</t>
  </si>
  <si>
    <t>～325未満</t>
    <phoneticPr fontId="17"/>
  </si>
  <si>
    <t>1女</t>
  </si>
  <si>
    <t>高度肥満   50%以上</t>
    <rPh sb="0" eb="2">
      <t>コウド</t>
    </rPh>
    <rPh sb="2" eb="4">
      <t>ヒマン</t>
    </rPh>
    <rPh sb="10" eb="12">
      <t>イジョウ</t>
    </rPh>
    <phoneticPr fontId="17"/>
  </si>
  <si>
    <t>350以上～375未満</t>
  </si>
  <si>
    <t>400以上～425未満</t>
  </si>
  <si>
    <t>425以上～450未満</t>
  </si>
  <si>
    <t>475以上～500未満</t>
  </si>
  <si>
    <t>525以上～550未満</t>
  </si>
  <si>
    <t>550以上～575未満</t>
  </si>
  <si>
    <t>575以上～600未満</t>
  </si>
  <si>
    <t>700以上～725未満</t>
  </si>
  <si>
    <t>625以上～650未満</t>
  </si>
  <si>
    <r>
      <rPr>
        <b/>
        <sz val="8"/>
        <rFont val="BIZ UDPゴシック"/>
        <family val="3"/>
        <charset val="128"/>
      </rPr>
      <t xml:space="preserve">A                 </t>
    </r>
    <r>
      <rPr>
        <sz val="8"/>
        <rFont val="BIZ UDPゴシック"/>
        <family val="3"/>
        <charset val="128"/>
      </rPr>
      <t>身長</t>
    </r>
    <rPh sb="18" eb="20">
      <t>シンチョウ</t>
    </rPh>
    <phoneticPr fontId="17"/>
  </si>
  <si>
    <t>675以上～700未満</t>
  </si>
  <si>
    <t>725以上～750未満</t>
  </si>
  <si>
    <t>750以上～775未満</t>
  </si>
  <si>
    <t>800以上～825未満</t>
  </si>
  <si>
    <t>825以上～850未満</t>
  </si>
  <si>
    <t>900以上～925未満</t>
  </si>
  <si>
    <t>925以上～950未満</t>
  </si>
  <si>
    <t>950以上～975未満</t>
  </si>
  <si>
    <t>高度やせ     -30%以下</t>
    <rPh sb="0" eb="2">
      <t>コウド</t>
    </rPh>
    <rPh sb="13" eb="15">
      <t>イカ</t>
    </rPh>
    <phoneticPr fontId="17"/>
  </si>
  <si>
    <t>普通        -20%超 -10%以下</t>
    <rPh sb="0" eb="2">
      <t>フツウ</t>
    </rPh>
    <rPh sb="14" eb="15">
      <t>コ</t>
    </rPh>
    <rPh sb="20" eb="22">
      <t>イカ</t>
    </rPh>
    <phoneticPr fontId="17"/>
  </si>
  <si>
    <t>普通        -10%超     0%以下</t>
    <rPh sb="0" eb="2">
      <t>フツウ</t>
    </rPh>
    <rPh sb="14" eb="15">
      <t>コ</t>
    </rPh>
    <rPh sb="22" eb="24">
      <t>イカ</t>
    </rPh>
    <phoneticPr fontId="17"/>
  </si>
  <si>
    <t>普通           0%超   10%未満</t>
    <rPh sb="0" eb="2">
      <t>フツウ</t>
    </rPh>
    <rPh sb="15" eb="16">
      <t>チョウ</t>
    </rPh>
    <rPh sb="22" eb="24">
      <t>ミマン</t>
    </rPh>
    <phoneticPr fontId="17"/>
  </si>
  <si>
    <t>普通          10%以上20%未満</t>
    <rPh sb="0" eb="2">
      <t>フツウ</t>
    </rPh>
    <rPh sb="15" eb="17">
      <t>イジョウ</t>
    </rPh>
    <rPh sb="20" eb="22">
      <t>ミマン</t>
    </rPh>
    <phoneticPr fontId="17"/>
  </si>
  <si>
    <t>軽度肥満   20%以上30%未満</t>
    <rPh sb="0" eb="2">
      <t>ケイド</t>
    </rPh>
    <rPh sb="2" eb="4">
      <t>ヒマン</t>
    </rPh>
    <rPh sb="10" eb="12">
      <t>イジョウ</t>
    </rPh>
    <rPh sb="15" eb="17">
      <t>ミマン</t>
    </rPh>
    <phoneticPr fontId="17"/>
  </si>
  <si>
    <t>中等度肥満30%以上40%未満</t>
    <rPh sb="0" eb="2">
      <t>チュウトウ</t>
    </rPh>
    <rPh sb="2" eb="3">
      <t>ド</t>
    </rPh>
    <rPh sb="3" eb="5">
      <t>ヒマン</t>
    </rPh>
    <rPh sb="8" eb="10">
      <t>イジョウ</t>
    </rPh>
    <rPh sb="13" eb="15">
      <t>ミマン</t>
    </rPh>
    <phoneticPr fontId="17"/>
  </si>
  <si>
    <t>450以上～475未満</t>
    <phoneticPr fontId="17"/>
  </si>
  <si>
    <t>【幼児】 給食エネルギー給与目標量（食事摂取基準）設定</t>
    <rPh sb="1" eb="3">
      <t>ヨウジ</t>
    </rPh>
    <rPh sb="5" eb="7">
      <t>キュウショク</t>
    </rPh>
    <rPh sb="12" eb="14">
      <t>キュウヨ</t>
    </rPh>
    <rPh sb="14" eb="16">
      <t>モクヒョウ</t>
    </rPh>
    <rPh sb="16" eb="17">
      <t>リョウ</t>
    </rPh>
    <rPh sb="18" eb="20">
      <t>ショクジ</t>
    </rPh>
    <rPh sb="20" eb="22">
      <t>セッシュ</t>
    </rPh>
    <rPh sb="22" eb="24">
      <t>キジュン</t>
    </rPh>
    <rPh sb="25" eb="27">
      <t>セッテイ</t>
    </rPh>
    <phoneticPr fontId="17"/>
  </si>
  <si>
    <t xml:space="preserve">  施設名</t>
    <rPh sb="2" eb="4">
      <t>シセツ</t>
    </rPh>
    <rPh sb="4" eb="5">
      <t>メイ</t>
    </rPh>
    <phoneticPr fontId="17"/>
  </si>
  <si>
    <r>
      <t>＊</t>
    </r>
    <r>
      <rPr>
        <b/>
        <sz val="6"/>
        <rFont val="BIZ UDPゴシック"/>
        <family val="3"/>
        <charset val="128"/>
      </rPr>
      <t xml:space="preserve">I  </t>
    </r>
    <r>
      <rPr>
        <sz val="6"/>
        <rFont val="BIZ UDPゴシック"/>
        <family val="3"/>
        <charset val="128"/>
      </rPr>
      <t>推定エネルギー必要量kcal/日＝</t>
    </r>
    <r>
      <rPr>
        <b/>
        <sz val="6"/>
        <rFont val="BIZ UDPゴシック"/>
        <family val="3"/>
        <charset val="128"/>
      </rPr>
      <t xml:space="preserve">Ｆ </t>
    </r>
    <r>
      <rPr>
        <sz val="6"/>
        <rFont val="BIZ UDPゴシック"/>
        <family val="3"/>
        <charset val="128"/>
      </rPr>
      <t>基礎代謝量kcal/日（E基礎代謝基準値kcal/kg体重/日×</t>
    </r>
    <r>
      <rPr>
        <b/>
        <sz val="6"/>
        <rFont val="BIZ UDPゴシック"/>
        <family val="3"/>
        <charset val="128"/>
      </rPr>
      <t>D</t>
    </r>
    <r>
      <rPr>
        <sz val="6"/>
        <rFont val="BIZ UDPゴシック"/>
        <family val="3"/>
        <charset val="128"/>
      </rPr>
      <t>身長から求めた目安となる標準的体重(kg）×</t>
    </r>
    <r>
      <rPr>
        <b/>
        <sz val="6"/>
        <rFont val="BIZ UDPゴシック"/>
        <family val="3"/>
        <charset val="128"/>
      </rPr>
      <t>G</t>
    </r>
    <r>
      <rPr>
        <sz val="6"/>
        <rFont val="BIZ UDPゴシック"/>
        <family val="3"/>
        <charset val="128"/>
      </rPr>
      <t>身体活動レベル＋</t>
    </r>
    <r>
      <rPr>
        <b/>
        <sz val="6"/>
        <rFont val="BIZ UDPゴシック"/>
        <family val="3"/>
        <charset val="128"/>
      </rPr>
      <t>H</t>
    </r>
    <r>
      <rPr>
        <sz val="6"/>
        <rFont val="BIZ UDPゴシック"/>
        <family val="3"/>
        <charset val="128"/>
      </rPr>
      <t>エネルギー蓄積量kcal/日</t>
    </r>
    <rPh sb="4" eb="6">
      <t>スイテイ</t>
    </rPh>
    <rPh sb="11" eb="13">
      <t>ヒツヨウ</t>
    </rPh>
    <rPh sb="13" eb="14">
      <t>リョウ</t>
    </rPh>
    <rPh sb="23" eb="25">
      <t>キソ</t>
    </rPh>
    <rPh sb="25" eb="27">
      <t>タイシャ</t>
    </rPh>
    <rPh sb="27" eb="28">
      <t>リョウ</t>
    </rPh>
    <rPh sb="36" eb="38">
      <t>キソ</t>
    </rPh>
    <rPh sb="38" eb="40">
      <t>タイシャ</t>
    </rPh>
    <rPh sb="40" eb="43">
      <t>キジュンチ</t>
    </rPh>
    <rPh sb="56" eb="58">
      <t>シンチョウ</t>
    </rPh>
    <rPh sb="60" eb="61">
      <t>モト</t>
    </rPh>
    <rPh sb="63" eb="65">
      <t>メヤス</t>
    </rPh>
    <rPh sb="68" eb="70">
      <t>ヒョウジュン</t>
    </rPh>
    <rPh sb="70" eb="71">
      <t>テキ</t>
    </rPh>
    <rPh sb="71" eb="73">
      <t>タイジュウ</t>
    </rPh>
    <rPh sb="79" eb="81">
      <t>シンタイ</t>
    </rPh>
    <rPh sb="81" eb="83">
      <t>カツドウ</t>
    </rPh>
    <rPh sb="93" eb="95">
      <t>チクセキ</t>
    </rPh>
    <rPh sb="95" eb="96">
      <t>リョウ</t>
    </rPh>
    <phoneticPr fontId="17"/>
  </si>
  <si>
    <r>
      <t>＊</t>
    </r>
    <r>
      <rPr>
        <b/>
        <sz val="6"/>
        <rFont val="BIZ UDPゴシック"/>
        <family val="3"/>
        <charset val="128"/>
      </rPr>
      <t xml:space="preserve">F </t>
    </r>
    <r>
      <rPr>
        <sz val="6"/>
        <rFont val="BIZ UDPゴシック"/>
        <family val="3"/>
        <charset val="128"/>
      </rPr>
      <t>基礎代謝量（kcal/日）＝基礎代謝基準値（kcal/kg体重/日）×基準体重（kg)</t>
    </r>
    <rPh sb="3" eb="5">
      <t>キソ</t>
    </rPh>
    <rPh sb="5" eb="7">
      <t>タイシャ</t>
    </rPh>
    <rPh sb="7" eb="8">
      <t>リョウ</t>
    </rPh>
    <rPh sb="14" eb="15">
      <t>ヒ</t>
    </rPh>
    <rPh sb="32" eb="34">
      <t>タイジュウ</t>
    </rPh>
    <rPh sb="35" eb="36">
      <t>ヒ</t>
    </rPh>
    <phoneticPr fontId="17"/>
  </si>
  <si>
    <r>
      <rPr>
        <b/>
        <sz val="8"/>
        <rFont val="BIZ UDPゴシック"/>
        <family val="3"/>
        <charset val="128"/>
      </rPr>
      <t xml:space="preserve">B                 </t>
    </r>
    <r>
      <rPr>
        <sz val="8"/>
        <rFont val="BIZ UDPゴシック"/>
        <family val="3"/>
        <charset val="128"/>
      </rPr>
      <t>体重</t>
    </r>
    <rPh sb="18" eb="20">
      <t>タイジュウ</t>
    </rPh>
    <phoneticPr fontId="17"/>
  </si>
  <si>
    <r>
      <rPr>
        <b/>
        <sz val="8"/>
        <rFont val="BIZ UDPゴシック"/>
        <family val="3"/>
        <charset val="128"/>
      </rPr>
      <t xml:space="preserve">F                           </t>
    </r>
    <r>
      <rPr>
        <sz val="8"/>
        <rFont val="BIZ UDPゴシック"/>
        <family val="3"/>
        <charset val="128"/>
      </rPr>
      <t>基礎代謝量                        　　                                       　</t>
    </r>
    <rPh sb="28" eb="30">
      <t>キソ</t>
    </rPh>
    <rPh sb="30" eb="32">
      <t>タイシャ</t>
    </rPh>
    <rPh sb="32" eb="33">
      <t>リョウ</t>
    </rPh>
    <phoneticPr fontId="17"/>
  </si>
  <si>
    <r>
      <rPr>
        <b/>
        <sz val="8"/>
        <rFont val="BIZ UDPゴシック"/>
        <family val="3"/>
        <charset val="128"/>
      </rPr>
      <t xml:space="preserve">I                        </t>
    </r>
    <r>
      <rPr>
        <sz val="8"/>
        <rFont val="BIZ UDPゴシック"/>
        <family val="3"/>
        <charset val="128"/>
      </rPr>
      <t>推定ｴﾈﾙｷﾞｰ必要量(EER)</t>
    </r>
    <rPh sb="25" eb="27">
      <t>スイテイ</t>
    </rPh>
    <rPh sb="33" eb="35">
      <t>ヒツヨウ</t>
    </rPh>
    <rPh sb="35" eb="36">
      <t>リョウ</t>
    </rPh>
    <phoneticPr fontId="17"/>
  </si>
  <si>
    <t>1男</t>
    <rPh sb="1" eb="2">
      <t>オトコ</t>
    </rPh>
    <phoneticPr fontId="8"/>
  </si>
  <si>
    <t>4男</t>
    <rPh sb="1" eb="2">
      <t>オトコ</t>
    </rPh>
    <phoneticPr fontId="8"/>
  </si>
  <si>
    <t>3女</t>
  </si>
  <si>
    <t>4女</t>
  </si>
  <si>
    <t>225以上～250未満</t>
    <phoneticPr fontId="17"/>
  </si>
  <si>
    <t>275以上～300未満</t>
    <phoneticPr fontId="17"/>
  </si>
  <si>
    <t>300以上～325未満</t>
    <phoneticPr fontId="17"/>
  </si>
  <si>
    <t>325以上～350未満</t>
    <phoneticPr fontId="17"/>
  </si>
  <si>
    <t>350以上～375未満</t>
    <phoneticPr fontId="17"/>
  </si>
  <si>
    <t>375以上～400未満</t>
    <phoneticPr fontId="17"/>
  </si>
  <si>
    <t>400以上～425未満</t>
    <phoneticPr fontId="17"/>
  </si>
  <si>
    <t>425以上～450未満</t>
    <phoneticPr fontId="17"/>
  </si>
  <si>
    <t>700以上～</t>
    <rPh sb="3" eb="5">
      <t>イジョウ</t>
    </rPh>
    <phoneticPr fontId="17"/>
  </si>
  <si>
    <t>（％）</t>
    <phoneticPr fontId="50"/>
  </si>
  <si>
    <t>Ｋ
1日あたりEERに対する
給食提供の比率</t>
    <rPh sb="3" eb="4">
      <t>ニチ</t>
    </rPh>
    <rPh sb="11" eb="12">
      <t>タイ</t>
    </rPh>
    <rPh sb="15" eb="17">
      <t>キュウショク</t>
    </rPh>
    <rPh sb="17" eb="19">
      <t>テイキョウ</t>
    </rPh>
    <rPh sb="20" eb="22">
      <t>ヒリツ</t>
    </rPh>
    <phoneticPr fontId="50"/>
  </si>
  <si>
    <t>判定</t>
  </si>
  <si>
    <t>肥満度</t>
  </si>
  <si>
    <t xml:space="preserve"> -20％以下</t>
  </si>
  <si>
    <t xml:space="preserve"> -20％超-15％以下</t>
  </si>
  <si>
    <t>ふつう</t>
  </si>
  <si>
    <t xml:space="preserve"> -15％超～+15％未満</t>
  </si>
  <si>
    <t>＋15％以上＋20％未満</t>
  </si>
  <si>
    <t xml:space="preserve"> ＋20％以上＋30％未満</t>
  </si>
  <si>
    <t>＋30％以上</t>
  </si>
  <si>
    <t>身長70cm以下</t>
    <rPh sb="0" eb="2">
      <t>シンチョウ</t>
    </rPh>
    <rPh sb="6" eb="8">
      <t>イカ</t>
    </rPh>
    <phoneticPr fontId="50"/>
  </si>
  <si>
    <t xml:space="preserve">     ＜推定エネルギー必要量(EER)*給食提供の比率   集計評価(kcal)＞  (※このシートの№1～№500の集計)</t>
    <rPh sb="6" eb="8">
      <t>スイテイ</t>
    </rPh>
    <rPh sb="13" eb="15">
      <t>ヒツヨウ</t>
    </rPh>
    <rPh sb="15" eb="16">
      <t>リョウ</t>
    </rPh>
    <rPh sb="22" eb="24">
      <t>キュウショク</t>
    </rPh>
    <rPh sb="24" eb="26">
      <t>テイキョウ</t>
    </rPh>
    <rPh sb="27" eb="29">
      <t>ヒリツ</t>
    </rPh>
    <rPh sb="32" eb="34">
      <t>シュウケイ</t>
    </rPh>
    <rPh sb="34" eb="36">
      <t>ヒョウカ</t>
    </rPh>
    <rPh sb="61" eb="63">
      <t>シュウケイ</t>
    </rPh>
    <phoneticPr fontId="17"/>
  </si>
  <si>
    <t>人数</t>
    <rPh sb="0" eb="2">
      <t>ニンズウ</t>
    </rPh>
    <phoneticPr fontId="50"/>
  </si>
  <si>
    <t>全体比</t>
    <rPh sb="0" eb="2">
      <t>ゼンタイ</t>
    </rPh>
    <rPh sb="2" eb="3">
      <t>ヒ</t>
    </rPh>
    <phoneticPr fontId="50"/>
  </si>
  <si>
    <t>kcal</t>
    <phoneticPr fontId="50"/>
  </si>
  <si>
    <r>
      <t>J</t>
    </r>
    <r>
      <rPr>
        <b/>
        <sz val="8"/>
        <rFont val="BIZ UDPゴシック"/>
        <family val="3"/>
        <charset val="128"/>
      </rPr>
      <t xml:space="preserve">×Ｋ
</t>
    </r>
    <r>
      <rPr>
        <sz val="8"/>
        <rFont val="BIZ UDPゴシック"/>
        <family val="3"/>
        <charset val="128"/>
      </rPr>
      <t xml:space="preserve">
給食提供量    (→度数分布表）                 </t>
    </r>
    <rPh sb="5" eb="7">
      <t>キュウショク</t>
    </rPh>
    <rPh sb="7" eb="10">
      <t>テイキョウリョウ</t>
    </rPh>
    <rPh sb="16" eb="18">
      <t>ドスウ</t>
    </rPh>
    <rPh sb="18" eb="20">
      <t>ブンプ</t>
    </rPh>
    <rPh sb="20" eb="21">
      <t>ヒョウ</t>
    </rPh>
    <phoneticPr fontId="17"/>
  </si>
  <si>
    <t>1-5歳用②</t>
    <rPh sb="3" eb="4">
      <t>サイ</t>
    </rPh>
    <rPh sb="4" eb="5">
      <t>ヨウ</t>
    </rPh>
    <phoneticPr fontId="17"/>
  </si>
  <si>
    <t>1-5歳用①</t>
    <rPh sb="3" eb="4">
      <t>サイ</t>
    </rPh>
    <rPh sb="4" eb="5">
      <t>ヨウ</t>
    </rPh>
    <phoneticPr fontId="17"/>
  </si>
  <si>
    <t xml:space="preserve">     1以上～225未満</t>
    <rPh sb="6" eb="8">
      <t>イジョウ</t>
    </rPh>
    <phoneticPr fontId="17"/>
  </si>
  <si>
    <r>
      <t xml:space="preserve">D          </t>
    </r>
    <r>
      <rPr>
        <sz val="8"/>
        <rFont val="BIZ UDPゴシック"/>
        <family val="3"/>
        <charset val="128"/>
      </rPr>
      <t xml:space="preserve">標準体重             </t>
    </r>
    <rPh sb="11" eb="13">
      <t>ヒョウジュン</t>
    </rPh>
    <rPh sb="13" eb="15">
      <t>タイジュウ</t>
    </rPh>
    <phoneticPr fontId="17"/>
  </si>
  <si>
    <r>
      <rPr>
        <b/>
        <sz val="8"/>
        <rFont val="BIZ UDPゴシック"/>
        <family val="3"/>
        <charset val="128"/>
      </rPr>
      <t xml:space="preserve">E                         </t>
    </r>
    <r>
      <rPr>
        <sz val="8"/>
        <rFont val="BIZ UDPゴシック"/>
        <family val="3"/>
        <charset val="128"/>
      </rPr>
      <t xml:space="preserve">基礎代謝                             基準値                                              </t>
    </r>
    <rPh sb="26" eb="28">
      <t>キソ</t>
    </rPh>
    <rPh sb="28" eb="30">
      <t>タイシャ</t>
    </rPh>
    <rPh sb="59" eb="62">
      <t>キジュンチ</t>
    </rPh>
    <phoneticPr fontId="17"/>
  </si>
  <si>
    <r>
      <rPr>
        <b/>
        <sz val="8"/>
        <rFont val="BIZ UDPゴシック"/>
        <family val="3"/>
        <charset val="128"/>
      </rPr>
      <t xml:space="preserve">G                     </t>
    </r>
    <r>
      <rPr>
        <sz val="8"/>
        <rFont val="BIZ UDPゴシック"/>
        <family val="3"/>
        <charset val="128"/>
      </rPr>
      <t>身体活動レベル</t>
    </r>
    <rPh sb="22" eb="24">
      <t>シンタイ</t>
    </rPh>
    <rPh sb="24" eb="26">
      <t>カツドウ</t>
    </rPh>
    <phoneticPr fontId="17"/>
  </si>
  <si>
    <r>
      <rPr>
        <b/>
        <sz val="8"/>
        <rFont val="BIZ UDPゴシック"/>
        <family val="3"/>
        <charset val="128"/>
      </rPr>
      <t xml:space="preserve">H                      </t>
    </r>
    <r>
      <rPr>
        <sz val="8"/>
        <rFont val="BIZ UDPゴシック"/>
        <family val="3"/>
        <charset val="128"/>
      </rPr>
      <t>ｴﾈﾙｷﾞｰ蓄積量</t>
    </r>
    <rPh sb="29" eb="31">
      <t>チクセキ</t>
    </rPh>
    <rPh sb="31" eb="32">
      <t>リョウ</t>
    </rPh>
    <phoneticPr fontId="17"/>
  </si>
  <si>
    <r>
      <t xml:space="preserve"> </t>
    </r>
    <r>
      <rPr>
        <b/>
        <sz val="9"/>
        <rFont val="BIZ UDPゴシック"/>
        <family val="3"/>
        <charset val="128"/>
      </rPr>
      <t xml:space="preserve">I ×33% EER </t>
    </r>
    <r>
      <rPr>
        <sz val="8"/>
        <rFont val="BIZ UDPゴシック"/>
        <family val="3"/>
        <charset val="128"/>
      </rPr>
      <t xml:space="preserve">     (→度数分布表）                 </t>
    </r>
    <rPh sb="19" eb="21">
      <t>ドスウ</t>
    </rPh>
    <rPh sb="21" eb="23">
      <t>ブンプ</t>
    </rPh>
    <rPh sb="23" eb="24">
      <t>ヒョウ</t>
    </rPh>
    <phoneticPr fontId="17"/>
  </si>
  <si>
    <t>肥満度 度数分布表</t>
    <rPh sb="0" eb="2">
      <t>ヒマン</t>
    </rPh>
    <rPh sb="2" eb="3">
      <t>ド</t>
    </rPh>
    <phoneticPr fontId="17"/>
  </si>
  <si>
    <t>EER 度数分布表</t>
    <phoneticPr fontId="17"/>
  </si>
  <si>
    <r>
      <t>＊</t>
    </r>
    <r>
      <rPr>
        <b/>
        <sz val="8"/>
        <rFont val="BIZ UDPゴシック"/>
        <family val="3"/>
        <charset val="128"/>
      </rPr>
      <t xml:space="preserve">D  </t>
    </r>
    <r>
      <rPr>
        <sz val="8"/>
        <rFont val="BIZ UDPゴシック"/>
        <family val="3"/>
        <charset val="128"/>
      </rPr>
      <t>※標準体重(kg)＝a × 身長（cm） - ｂ   ※学校保健統計方式</t>
    </r>
    <rPh sb="32" eb="34">
      <t>ガッコウ</t>
    </rPh>
    <rPh sb="34" eb="36">
      <t>ホケン</t>
    </rPh>
    <rPh sb="36" eb="38">
      <t>トウケイ</t>
    </rPh>
    <rPh sb="38" eb="40">
      <t>ホウシキ</t>
    </rPh>
    <phoneticPr fontId="17"/>
  </si>
  <si>
    <r>
      <t>＊</t>
    </r>
    <r>
      <rPr>
        <b/>
        <sz val="8"/>
        <rFont val="BIZ UDPゴシック"/>
        <family val="3"/>
        <charset val="128"/>
      </rPr>
      <t xml:space="preserve">I  </t>
    </r>
    <r>
      <rPr>
        <sz val="8"/>
        <rFont val="BIZ UDPゴシック"/>
        <family val="3"/>
        <charset val="128"/>
      </rPr>
      <t>推定エネルギー必要量kcal/日＝</t>
    </r>
    <r>
      <rPr>
        <b/>
        <sz val="8"/>
        <rFont val="BIZ UDPゴシック"/>
        <family val="3"/>
        <charset val="128"/>
      </rPr>
      <t xml:space="preserve">Ｆ </t>
    </r>
    <r>
      <rPr>
        <sz val="8"/>
        <rFont val="BIZ UDPゴシック"/>
        <family val="3"/>
        <charset val="128"/>
      </rPr>
      <t>基礎代謝量kcal/日（E基礎代謝基準値kcal/kg体重/日×</t>
    </r>
    <r>
      <rPr>
        <b/>
        <sz val="8"/>
        <rFont val="BIZ UDPゴシック"/>
        <family val="3"/>
        <charset val="128"/>
      </rPr>
      <t>D</t>
    </r>
    <r>
      <rPr>
        <sz val="8"/>
        <rFont val="BIZ UDPゴシック"/>
        <family val="3"/>
        <charset val="128"/>
      </rPr>
      <t>身長から求めた目安となる標準的体重(kg）×</t>
    </r>
    <r>
      <rPr>
        <b/>
        <sz val="8"/>
        <rFont val="BIZ UDPゴシック"/>
        <family val="3"/>
        <charset val="128"/>
      </rPr>
      <t>G</t>
    </r>
    <r>
      <rPr>
        <sz val="8"/>
        <rFont val="BIZ UDPゴシック"/>
        <family val="3"/>
        <charset val="128"/>
      </rPr>
      <t>身体活動レベル＋</t>
    </r>
    <r>
      <rPr>
        <b/>
        <sz val="8"/>
        <rFont val="BIZ UDPゴシック"/>
        <family val="3"/>
        <charset val="128"/>
      </rPr>
      <t>H</t>
    </r>
    <r>
      <rPr>
        <sz val="8"/>
        <rFont val="BIZ UDPゴシック"/>
        <family val="3"/>
        <charset val="128"/>
      </rPr>
      <t>エネルギー蓄積量kcal/日</t>
    </r>
    <rPh sb="4" eb="6">
      <t>スイテイ</t>
    </rPh>
    <rPh sb="11" eb="13">
      <t>ヒツヨウ</t>
    </rPh>
    <rPh sb="13" eb="14">
      <t>リョウ</t>
    </rPh>
    <rPh sb="23" eb="25">
      <t>キソ</t>
    </rPh>
    <rPh sb="25" eb="27">
      <t>タイシャ</t>
    </rPh>
    <rPh sb="27" eb="28">
      <t>リョウ</t>
    </rPh>
    <rPh sb="36" eb="38">
      <t>キソ</t>
    </rPh>
    <rPh sb="38" eb="40">
      <t>タイシャ</t>
    </rPh>
    <rPh sb="40" eb="43">
      <t>キジュンチ</t>
    </rPh>
    <rPh sb="56" eb="58">
      <t>シンチョウ</t>
    </rPh>
    <rPh sb="60" eb="61">
      <t>モト</t>
    </rPh>
    <rPh sb="63" eb="65">
      <t>メヤス</t>
    </rPh>
    <rPh sb="68" eb="70">
      <t>ヒョウジュン</t>
    </rPh>
    <rPh sb="70" eb="71">
      <t>テキ</t>
    </rPh>
    <rPh sb="71" eb="73">
      <t>タイジュウ</t>
    </rPh>
    <rPh sb="79" eb="81">
      <t>シンタイ</t>
    </rPh>
    <rPh sb="81" eb="83">
      <t>カツドウ</t>
    </rPh>
    <rPh sb="93" eb="95">
      <t>チクセキ</t>
    </rPh>
    <rPh sb="95" eb="96">
      <t>リョウ</t>
    </rPh>
    <phoneticPr fontId="17"/>
  </si>
  <si>
    <r>
      <t>＊</t>
    </r>
    <r>
      <rPr>
        <b/>
        <sz val="8"/>
        <rFont val="BIZ UDPゴシック"/>
        <family val="3"/>
        <charset val="128"/>
      </rPr>
      <t xml:space="preserve">F </t>
    </r>
    <r>
      <rPr>
        <sz val="8"/>
        <rFont val="BIZ UDPゴシック"/>
        <family val="3"/>
        <charset val="128"/>
      </rPr>
      <t>基礎代謝量（kcal/日）＝基礎代謝基準値（kcal/kg体重/日）×基準体重（kg)</t>
    </r>
    <rPh sb="3" eb="5">
      <t>キソ</t>
    </rPh>
    <rPh sb="5" eb="7">
      <t>タイシャ</t>
    </rPh>
    <rPh sb="7" eb="8">
      <t>リョウ</t>
    </rPh>
    <rPh sb="14" eb="15">
      <t>ヒ</t>
    </rPh>
    <rPh sb="32" eb="34">
      <t>タイジュウ</t>
    </rPh>
    <rPh sb="35" eb="36">
      <t>ヒ</t>
    </rPh>
    <phoneticPr fontId="17"/>
  </si>
  <si>
    <t xml:space="preserve">   年齢：小学校1年=6歳 小2=７ 小3=8  小4=9 小5=10  小6=11 中学校1年=12歳  中2=13  中3=14  で満年齢での評価は1歳プラス</t>
    <rPh sb="3" eb="5">
      <t>ネンレイ</t>
    </rPh>
    <rPh sb="6" eb="9">
      <t>ショウガッコウ</t>
    </rPh>
    <rPh sb="10" eb="11">
      <t>ネン</t>
    </rPh>
    <rPh sb="13" eb="14">
      <t>サイ</t>
    </rPh>
    <rPh sb="15" eb="16">
      <t>ショウ</t>
    </rPh>
    <rPh sb="20" eb="21">
      <t>ショウ</t>
    </rPh>
    <rPh sb="26" eb="27">
      <t>ショウ</t>
    </rPh>
    <rPh sb="31" eb="32">
      <t>ショウ</t>
    </rPh>
    <rPh sb="38" eb="39">
      <t>ショウ</t>
    </rPh>
    <rPh sb="44" eb="47">
      <t>チュウガッコウ</t>
    </rPh>
    <rPh sb="48" eb="49">
      <t>ネン</t>
    </rPh>
    <rPh sb="52" eb="53">
      <t>サイ</t>
    </rPh>
    <rPh sb="55" eb="56">
      <t>チュウ</t>
    </rPh>
    <rPh sb="62" eb="63">
      <t>チュウ</t>
    </rPh>
    <rPh sb="70" eb="71">
      <t>マン</t>
    </rPh>
    <rPh sb="71" eb="73">
      <t>ネンレイ</t>
    </rPh>
    <rPh sb="75" eb="77">
      <t>ヒョウカ</t>
    </rPh>
    <rPh sb="79" eb="80">
      <t>サイ</t>
    </rPh>
    <phoneticPr fontId="17"/>
  </si>
  <si>
    <r>
      <t xml:space="preserve">BMI  </t>
    </r>
    <r>
      <rPr>
        <sz val="6"/>
        <rFont val="BIZ UDPゴシック"/>
        <family val="3"/>
        <charset val="128"/>
      </rPr>
      <t>(1~2歳児：カウプ指数）</t>
    </r>
    <rPh sb="9" eb="10">
      <t>サイ</t>
    </rPh>
    <rPh sb="10" eb="11">
      <t>ジ</t>
    </rPh>
    <rPh sb="15" eb="17">
      <t>シスウ</t>
    </rPh>
    <phoneticPr fontId="17"/>
  </si>
  <si>
    <t>(kg/㎡)</t>
    <phoneticPr fontId="50"/>
  </si>
  <si>
    <t>エネルギー蓄積量    (kcal/日）</t>
    <rPh sb="5" eb="7">
      <t>チクセキ</t>
    </rPh>
    <rPh sb="7" eb="8">
      <t>リョウ</t>
    </rPh>
    <rPh sb="18" eb="19">
      <t>ヒ</t>
    </rPh>
    <phoneticPr fontId="17"/>
  </si>
  <si>
    <t>J
推定エネルギー必要量（丸め値）</t>
    <rPh sb="2" eb="4">
      <t>スイテイ</t>
    </rPh>
    <rPh sb="9" eb="11">
      <t>ヒツヨウ</t>
    </rPh>
    <rPh sb="11" eb="12">
      <t>リョウ</t>
    </rPh>
    <rPh sb="13" eb="14">
      <t>マル</t>
    </rPh>
    <rPh sb="15" eb="16">
      <t>チ</t>
    </rPh>
    <phoneticPr fontId="17"/>
  </si>
  <si>
    <r>
      <t>＊</t>
    </r>
    <r>
      <rPr>
        <b/>
        <sz val="6"/>
        <rFont val="BIZ UDPゴシック"/>
        <family val="3"/>
        <charset val="128"/>
      </rPr>
      <t>D   男児の身長別標準体重kg＝0.00206×身長cm×身長cm－0.1166×身長cm＋6.5273  　女児の身長別標準体重kg＝0.00249×身長cm×身長cm－0.1858×身長cm＋9.0360</t>
    </r>
    <phoneticPr fontId="17"/>
  </si>
  <si>
    <t>入力方法</t>
    <rPh sb="0" eb="4">
      <t>ニュウリョクホウホウ</t>
    </rPh>
    <phoneticPr fontId="50"/>
  </si>
  <si>
    <t>の項目の欄にデータを入力してください。</t>
    <rPh sb="1" eb="3">
      <t>コウモク</t>
    </rPh>
    <rPh sb="4" eb="5">
      <t>ラン</t>
    </rPh>
    <rPh sb="10" eb="12">
      <t>ニュウリョク</t>
    </rPh>
    <phoneticPr fontId="50"/>
  </si>
  <si>
    <t>の項目が計算され、1ページ目の表・グラフに反映されます。</t>
    <rPh sb="1" eb="3">
      <t>コウモク</t>
    </rPh>
    <rPh sb="4" eb="6">
      <t>ケイサン</t>
    </rPh>
    <rPh sb="13" eb="14">
      <t>メ</t>
    </rPh>
    <rPh sb="15" eb="16">
      <t>ヒョウ</t>
    </rPh>
    <rPh sb="21" eb="23">
      <t>ハンエイ</t>
    </rPh>
    <phoneticPr fontId="50"/>
  </si>
  <si>
    <r>
      <t>＊幼児期</t>
    </r>
    <r>
      <rPr>
        <vertAlign val="superscript"/>
        <sz val="7"/>
        <color indexed="8"/>
        <rFont val="BIZ UDPゴシック"/>
        <family val="3"/>
        <charset val="128"/>
      </rPr>
      <t>１）</t>
    </r>
    <r>
      <rPr>
        <sz val="7"/>
        <color indexed="8"/>
        <rFont val="BIZ UDPゴシック"/>
        <family val="3"/>
        <charset val="128"/>
      </rPr>
      <t>（6歳未満、身長70 cm以上120cm未満）</t>
    </r>
  </si>
  <si>
    <r>
      <rPr>
        <b/>
        <sz val="7"/>
        <rFont val="BIZ UDPゴシック"/>
        <family val="3"/>
        <charset val="128"/>
      </rPr>
      <t>男児の身長別標準体重kg</t>
    </r>
    <r>
      <rPr>
        <sz val="7"/>
        <rFont val="BIZ UDPゴシック"/>
        <family val="3"/>
        <charset val="128"/>
      </rPr>
      <t xml:space="preserve">＝0.00206×身長cm×身長cm－0.1166×身長cm＋6.5273　
</t>
    </r>
    <phoneticPr fontId="17"/>
  </si>
  <si>
    <r>
      <rPr>
        <b/>
        <sz val="7"/>
        <rFont val="BIZ UDPゴシック"/>
        <family val="3"/>
        <charset val="128"/>
      </rPr>
      <t>女児の身長別標準体重kg</t>
    </r>
    <r>
      <rPr>
        <sz val="7"/>
        <rFont val="BIZ UDPゴシック"/>
        <family val="3"/>
        <charset val="128"/>
      </rPr>
      <t>＝0.00249×身長cm×身長cm－0.1858×身長cm＋9.0360</t>
    </r>
    <phoneticPr fontId="17"/>
  </si>
  <si>
    <r>
      <rPr>
        <sz val="8"/>
        <rFont val="BIZ UDPゴシック"/>
        <family val="3"/>
        <charset val="128"/>
      </rPr>
      <t>日本小児内分泌学会</t>
    </r>
    <r>
      <rPr>
        <sz val="7"/>
        <rFont val="BIZ UDPゴシック"/>
        <family val="3"/>
        <charset val="128"/>
      </rPr>
      <t xml:space="preserve">  </t>
    </r>
    <r>
      <rPr>
        <sz val="6"/>
        <rFont val="BIZ UDPゴシック"/>
        <family val="3"/>
        <charset val="128"/>
      </rPr>
      <t xml:space="preserve"> http://jspe.umin.jp/medical/taikaku.html      性別・身長別標準体重  の計算式</t>
    </r>
    <rPh sb="0" eb="2">
      <t>ニホン</t>
    </rPh>
    <rPh sb="2" eb="4">
      <t>ショウニ</t>
    </rPh>
    <rPh sb="4" eb="7">
      <t>ナイブンピツ</t>
    </rPh>
    <rPh sb="7" eb="9">
      <t>ガッカイ</t>
    </rPh>
    <rPh sb="71" eb="74">
      <t>ケイサンシキ</t>
    </rPh>
    <phoneticPr fontId="17"/>
  </si>
  <si>
    <t>人数</t>
    <rPh sb="0" eb="2">
      <t>ニンズウ</t>
    </rPh>
    <phoneticPr fontId="17"/>
  </si>
  <si>
    <t>全体比</t>
    <rPh sb="0" eb="2">
      <t>ゼンタイ</t>
    </rPh>
    <rPh sb="2" eb="3">
      <t>ヒ</t>
    </rPh>
    <phoneticPr fontId="17"/>
  </si>
  <si>
    <t>やせすぎ</t>
    <phoneticPr fontId="17"/>
  </si>
  <si>
    <t>やせ</t>
    <phoneticPr fontId="17"/>
  </si>
  <si>
    <t>ふとりぎみ</t>
    <phoneticPr fontId="17"/>
  </si>
  <si>
    <t>ややふとりぎみ</t>
    <phoneticPr fontId="17"/>
  </si>
  <si>
    <t>ふとりすぎ</t>
    <phoneticPr fontId="17"/>
  </si>
  <si>
    <t>測定不能</t>
    <rPh sb="0" eb="2">
      <t>ソクテイ</t>
    </rPh>
    <rPh sb="2" eb="4">
      <t>フノウ</t>
    </rPh>
    <phoneticPr fontId="17"/>
  </si>
  <si>
    <r>
      <t xml:space="preserve">   肥満度の区分 </t>
    </r>
    <r>
      <rPr>
        <sz val="8"/>
        <rFont val="BIZ UDPゴシック"/>
        <family val="3"/>
        <charset val="128"/>
      </rPr>
      <t xml:space="preserve">   肥満度＝〔実測体重(kg)－身長別標準体重（kg）〕／身長別標準体重（kg）×100（％）</t>
    </r>
    <rPh sb="5" eb="6">
      <t>ド</t>
    </rPh>
    <rPh sb="7" eb="9">
      <t>クブン</t>
    </rPh>
    <rPh sb="13" eb="16">
      <t>ヒマンド</t>
    </rPh>
    <rPh sb="40" eb="42">
      <t>シンチョウ</t>
    </rPh>
    <phoneticPr fontId="17"/>
  </si>
  <si>
    <r>
      <t>基礎代謝基準値</t>
    </r>
    <r>
      <rPr>
        <sz val="5"/>
        <color indexed="62"/>
        <rFont val="BIZ UDPゴシック"/>
        <family val="3"/>
        <charset val="128"/>
      </rPr>
      <t>（kcal/kg体重/日）</t>
    </r>
    <rPh sb="0" eb="2">
      <t>キソ</t>
    </rPh>
    <rPh sb="2" eb="4">
      <t>タイシャ</t>
    </rPh>
    <rPh sb="4" eb="7">
      <t>キジュンチ</t>
    </rPh>
    <rPh sb="15" eb="17">
      <t>タイジュウ</t>
    </rPh>
    <rPh sb="18" eb="19">
      <t>ヒ</t>
    </rPh>
    <phoneticPr fontId="17"/>
  </si>
  <si>
    <t xml:space="preserve">    ＜肥満並びにやせに該当する者の割合の評価＞</t>
    <rPh sb="5" eb="7">
      <t>ヒマン</t>
    </rPh>
    <rPh sb="7" eb="8">
      <t>ナラ</t>
    </rPh>
    <rPh sb="13" eb="15">
      <t>ガイトウ</t>
    </rPh>
    <rPh sb="17" eb="18">
      <t>モノ</t>
    </rPh>
    <rPh sb="19" eb="21">
      <t>ワリアイ</t>
    </rPh>
    <rPh sb="22" eb="24">
      <t>ヒョウカ</t>
    </rPh>
    <phoneticPr fontId="17"/>
  </si>
  <si>
    <t>年齢(歳）</t>
    <phoneticPr fontId="8"/>
  </si>
  <si>
    <t>性別</t>
    <phoneticPr fontId="45" type="Hiragana"/>
  </si>
  <si>
    <t>基礎代謝基準値</t>
    <rPh sb="0" eb="2">
      <t>キソ</t>
    </rPh>
    <rPh sb="2" eb="4">
      <t>タイシャ</t>
    </rPh>
    <rPh sb="4" eb="7">
      <t>キジュンチ</t>
    </rPh>
    <phoneticPr fontId="17"/>
  </si>
  <si>
    <t>kcal/kg体重/日</t>
    <phoneticPr fontId="45" type="Hiragana"/>
  </si>
  <si>
    <t>参照体重</t>
    <rPh sb="0" eb="2">
      <t>サンショウ</t>
    </rPh>
    <rPh sb="2" eb="4">
      <t>タイジュウ</t>
    </rPh>
    <phoneticPr fontId="17"/>
  </si>
  <si>
    <t>基礎代謝量</t>
    <rPh sb="0" eb="2">
      <t>キソ</t>
    </rPh>
    <rPh sb="2" eb="4">
      <t>タイシャ</t>
    </rPh>
    <rPh sb="4" eb="5">
      <t>リョウ</t>
    </rPh>
    <phoneticPr fontId="8"/>
  </si>
  <si>
    <t>エネルギー蓄積量</t>
    <rPh sb="5" eb="7">
      <t>チクセキ</t>
    </rPh>
    <rPh sb="7" eb="8">
      <t>リョウ</t>
    </rPh>
    <phoneticPr fontId="17"/>
  </si>
  <si>
    <t>身体活動レベルⅠ</t>
    <rPh sb="0" eb="2">
      <t>シンタイ</t>
    </rPh>
    <rPh sb="2" eb="4">
      <t>カツドウ</t>
    </rPh>
    <phoneticPr fontId="17"/>
  </si>
  <si>
    <t>身体活動レベルⅡ</t>
    <rPh sb="0" eb="2">
      <t>シンタイ</t>
    </rPh>
    <rPh sb="2" eb="4">
      <t>カツドウ</t>
    </rPh>
    <phoneticPr fontId="8"/>
  </si>
  <si>
    <t>身体活動レベルⅢ</t>
    <rPh sb="0" eb="2">
      <t>シンタイ</t>
    </rPh>
    <rPh sb="2" eb="4">
      <t>カツドウ</t>
    </rPh>
    <phoneticPr fontId="17"/>
  </si>
  <si>
    <t>kg</t>
    <phoneticPr fontId="45" type="Hiragana"/>
  </si>
  <si>
    <t>kcal/日</t>
    <phoneticPr fontId="45" type="Hiragana"/>
  </si>
  <si>
    <t>低い</t>
    <phoneticPr fontId="45" type="Hiragana"/>
  </si>
  <si>
    <t>高い</t>
    <phoneticPr fontId="45" type="Hiragana"/>
  </si>
  <si>
    <t xml:space="preserve"> -30％以下</t>
  </si>
  <si>
    <t xml:space="preserve"> -30％超-20％以下</t>
  </si>
  <si>
    <t xml:space="preserve"> -20％超～+20％未満</t>
  </si>
  <si>
    <t xml:space="preserve">  20％以上30％未満</t>
  </si>
  <si>
    <t xml:space="preserve"> 30％以上50％未満</t>
  </si>
  <si>
    <t xml:space="preserve"> 50％以上</t>
  </si>
  <si>
    <t xml:space="preserve">    肥満度(過体重度)＝〔実測体重(kg)－身長別標準体重(kg)〕／慎重別標準体重(kg)×100(％)</t>
    <phoneticPr fontId="45" type="Hiragana"/>
  </si>
  <si>
    <r>
      <t xml:space="preserve"> 肥満度判定表</t>
    </r>
    <r>
      <rPr>
        <b/>
        <sz val="11"/>
        <rFont val="ＭＳ Ｐゴシック"/>
        <family val="3"/>
        <charset val="128"/>
      </rPr>
      <t/>
    </r>
    <phoneticPr fontId="45" type="Hiragana"/>
  </si>
  <si>
    <t>Sheet②</t>
    <phoneticPr fontId="17"/>
  </si>
  <si>
    <t>Sheet①</t>
    <phoneticPr fontId="17"/>
  </si>
  <si>
    <t>標準体重(kg)算出係数       a ×身長（cm）- ｂ</t>
    <rPh sb="8" eb="10">
      <t>サンシュツ</t>
    </rPh>
    <rPh sb="10" eb="12">
      <t>ケイスウ</t>
    </rPh>
    <phoneticPr fontId="17"/>
  </si>
  <si>
    <t>kcal×2）からはみ</t>
    <phoneticPr fontId="17"/>
  </si>
  <si>
    <t xml:space="preserve">出した </t>
    <phoneticPr fontId="17"/>
  </si>
  <si>
    <t>名は、個別</t>
    <rPh sb="0" eb="1">
      <t>メイ</t>
    </rPh>
    <rPh sb="3" eb="5">
      <t>コベツ</t>
    </rPh>
    <phoneticPr fontId="17"/>
  </si>
  <si>
    <t>の指示や対応が求められる。これらの児童生徒の数値は本データから</t>
    <rPh sb="1" eb="3">
      <t>シジ</t>
    </rPh>
    <rPh sb="4" eb="6">
      <t>タイオウ</t>
    </rPh>
    <rPh sb="7" eb="8">
      <t>モト</t>
    </rPh>
    <rPh sb="17" eb="19">
      <t>ジドウ</t>
    </rPh>
    <rPh sb="19" eb="21">
      <t>セイト</t>
    </rPh>
    <rPh sb="22" eb="24">
      <t>スウチ</t>
    </rPh>
    <rPh sb="25" eb="26">
      <t>ホン</t>
    </rPh>
    <phoneticPr fontId="17"/>
  </si>
  <si>
    <t>Sheet③</t>
    <phoneticPr fontId="17"/>
  </si>
  <si>
    <t>R2 文科省
 学校給食摂取基準の</t>
    <rPh sb="3" eb="4">
      <t>ブン</t>
    </rPh>
    <phoneticPr fontId="17"/>
  </si>
  <si>
    <t>※レベルⅡ
（ふつう）に準じる</t>
    <rPh sb="12" eb="13">
      <t>じゅん</t>
    </rPh>
    <phoneticPr fontId="45" type="Hiragana"/>
  </si>
  <si>
    <t>※ 計算式は，Excel関数で作成しました。</t>
    <phoneticPr fontId="17"/>
  </si>
  <si>
    <r>
      <rPr>
        <b/>
        <sz val="6"/>
        <color theme="9" tint="-0.249977111117893"/>
        <rFont val="BIZ UDPゴシック"/>
        <family val="3"/>
        <charset val="128"/>
      </rPr>
      <t xml:space="preserve">日本人の食事摂取基準2020年版より  </t>
    </r>
    <r>
      <rPr>
        <b/>
        <sz val="8"/>
        <color theme="9" tint="-0.249977111117893"/>
        <rFont val="BIZ UDPゴシック"/>
        <family val="3"/>
        <charset val="128"/>
      </rPr>
      <t>推定エネルギー必要量の算定に用いる関数</t>
    </r>
    <rPh sb="0" eb="3">
      <t>ニホンジン</t>
    </rPh>
    <rPh sb="4" eb="6">
      <t>ショクジ</t>
    </rPh>
    <rPh sb="6" eb="8">
      <t>セッシュ</t>
    </rPh>
    <rPh sb="8" eb="10">
      <t>キジュン</t>
    </rPh>
    <rPh sb="14" eb="16">
      <t>ネンバン</t>
    </rPh>
    <rPh sb="20" eb="22">
      <t>スイテイ</t>
    </rPh>
    <rPh sb="27" eb="29">
      <t>ヒツヨウ</t>
    </rPh>
    <rPh sb="29" eb="30">
      <t>リョウ</t>
    </rPh>
    <rPh sb="31" eb="33">
      <t>サンテイ</t>
    </rPh>
    <rPh sb="34" eb="35">
      <t>モチ</t>
    </rPh>
    <rPh sb="37" eb="39">
      <t>カンスウ</t>
    </rPh>
    <phoneticPr fontId="17"/>
  </si>
  <si>
    <t>1-5歳用</t>
    <rPh sb="3" eb="4">
      <t>サイ</t>
    </rPh>
    <rPh sb="4" eb="5">
      <t>ヨウ</t>
    </rPh>
    <phoneticPr fontId="17"/>
  </si>
  <si>
    <t>※ ①②③シートは1000人分、④⑤は500人分入力できるようになっています。シートのコピー，ファイルのコピーは，自由にできます。</t>
    <rPh sb="13" eb="15">
      <t>ニンブン</t>
    </rPh>
    <rPh sb="22" eb="24">
      <t>ニンブン</t>
    </rPh>
    <rPh sb="24" eb="26">
      <t>ニュウリョク</t>
    </rPh>
    <phoneticPr fontId="17"/>
  </si>
  <si>
    <t>975以上～1,000未満</t>
    <phoneticPr fontId="45" type="Hiragana"/>
  </si>
  <si>
    <t>1,000以上～1,025未満</t>
    <rPh sb="5" eb="7">
      <t>イジョウ</t>
    </rPh>
    <rPh sb="13" eb="15">
      <t>ミマン</t>
    </rPh>
    <phoneticPr fontId="17"/>
  </si>
  <si>
    <t>1,025以上～</t>
    <rPh sb="5" eb="7">
      <t>イジョウ</t>
    </rPh>
    <phoneticPr fontId="17"/>
  </si>
  <si>
    <t>(kcal)</t>
    <phoneticPr fontId="17"/>
  </si>
  <si>
    <t>階級（kcal)</t>
    <phoneticPr fontId="45" type="Hiragana"/>
  </si>
  <si>
    <t>給食提供量(kcal)</t>
    <rPh sb="0" eb="2">
      <t>キュウショク</t>
    </rPh>
    <rPh sb="2" eb="5">
      <t>テイキョウリョウ</t>
    </rPh>
    <phoneticPr fontId="50"/>
  </si>
  <si>
    <t>※ 給食管理を目的として作成しています。また、個人別の推定エネルギー必要量は個別的相談指導にもご活用ください。</t>
    <rPh sb="38" eb="41">
      <t>コベツテキ</t>
    </rPh>
    <rPh sb="41" eb="45">
      <t>ソウダンシドウ</t>
    </rPh>
    <phoneticPr fontId="17"/>
  </si>
  <si>
    <t>例</t>
    <rPh sb="0" eb="1">
      <t>レイ</t>
    </rPh>
    <phoneticPr fontId="50"/>
  </si>
  <si>
    <t>例</t>
    <rPh sb="0" eb="1">
      <t>レイ</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</si>
</sst>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
    <numFmt numFmtId="177" formatCode="0.0%"/>
    <numFmt numFmtId="178" formatCode="yy/mm/dd;@"/>
    <numFmt numFmtId="179" formatCode="[$-411]gyy/mm/dd;@"/>
    <numFmt numFmtId="180" formatCode="0.0_ "/>
    <numFmt numFmtId="181" formatCode="[$-411]ge/mm/dd;@"/>
    <numFmt numFmtId="182" formatCode="0_ "/>
    <numFmt numFmtId="183" formatCode="#,##0.0_ "/>
    <numFmt numFmtId="184" formatCode="0.0_);[Red]\(0.0\)"/>
    <numFmt numFmtId="185" formatCode="0.0"/>
    <numFmt numFmtId="186" formatCode="0.00_);[Red]\(0.00\)"/>
    <numFmt numFmtId="187" formatCode="0.000_ "/>
    <numFmt numFmtId="188" formatCode="0.00_ "/>
    <numFmt numFmtId="189" formatCode="General&quot;～&quot;"/>
  </numFmts>
  <fonts count="98">
    <font>
      <sz val="11"/>
      <name val="ＭＳ Ｐゴシック"/>
      <family val="3"/>
      <charset val="128"/>
    </font>
    <font>
      <b/>
      <sz val="11"/>
      <name val="ＭＳ Ｐゴシック"/>
      <family val="3"/>
      <charset val="128"/>
    </font>
    <font>
      <i/>
      <sz val="11"/>
      <name val="ＭＳ Ｐゴシック"/>
      <family val="3"/>
      <charset val="128"/>
    </font>
    <font>
      <b/>
      <sz val="11"/>
      <name val="ＭＳ Ｐゴシック"/>
      <family val="3"/>
      <charset val="128"/>
    </font>
    <font>
      <sz val="11"/>
      <color indexed="8"/>
      <name val="ＭＳ Ｐゴシック"/>
      <family val="3"/>
      <charset val="128"/>
    </font>
    <font>
      <sz val="11"/>
      <color indexed="9"/>
      <name val="ＭＳ Ｐゴシック"/>
      <family val="3"/>
      <charset val="128"/>
    </font>
    <font>
      <b/>
      <sz val="18"/>
      <name val="ＭＳ Ｐゴシック"/>
      <family val="3"/>
      <charset val="128"/>
    </font>
    <font>
      <b/>
      <sz val="11"/>
      <color indexed="9"/>
      <name val="ＭＳ Ｐゴシック"/>
      <family val="3"/>
      <charset val="128"/>
    </font>
    <font>
      <u/>
      <sz val="11"/>
      <color indexed="12"/>
      <name val="ＭＳ Ｐゴシック"/>
      <family val="3"/>
      <charset val="128"/>
    </font>
    <font>
      <b/>
      <sz val="15"/>
      <name val="ＭＳ Ｐゴシック"/>
      <family val="3"/>
      <charset val="128"/>
    </font>
    <font>
      <b/>
      <sz val="13"/>
      <name val="ＭＳ Ｐゴシック"/>
      <family val="3"/>
      <charset val="128"/>
    </font>
    <font>
      <sz val="11"/>
      <color indexed="10"/>
      <name val="ＭＳ Ｐゴシック"/>
      <family val="3"/>
      <charset val="128"/>
    </font>
    <font>
      <b/>
      <sz val="11"/>
      <color indexed="8"/>
      <name val="ＭＳ Ｐゴシック"/>
      <family val="3"/>
      <charset val="128"/>
    </font>
    <font>
      <sz val="14"/>
      <name val="BIZ UDPゴシック"/>
      <family val="3"/>
      <charset val="128"/>
    </font>
    <font>
      <sz val="14"/>
      <color indexed="8"/>
      <name val="BIZ UDPゴシック"/>
      <family val="3"/>
      <charset val="128"/>
    </font>
    <font>
      <sz val="10"/>
      <color indexed="8"/>
      <name val="BIZ UDPゴシック"/>
      <family val="3"/>
      <charset val="128"/>
    </font>
    <font>
      <b/>
      <sz val="9"/>
      <color indexed="10"/>
      <name val="HG丸ｺﾞｼｯｸM-PRO"/>
      <family val="3"/>
      <charset val="128"/>
    </font>
    <font>
      <sz val="6"/>
      <name val="ＭＳ Ｐゴシック"/>
      <family val="3"/>
      <charset val="128"/>
    </font>
    <font>
      <sz val="6"/>
      <name val="BIZ UDPゴシック"/>
      <family val="3"/>
      <charset val="128"/>
    </font>
    <font>
      <sz val="11"/>
      <name val="BIZ UDPゴシック"/>
      <family val="3"/>
      <charset val="128"/>
    </font>
    <font>
      <sz val="9"/>
      <name val="BIZ UDPゴシック"/>
      <family val="3"/>
      <charset val="128"/>
    </font>
    <font>
      <b/>
      <sz val="6"/>
      <name val="BIZ UDPゴシック"/>
      <family val="3"/>
      <charset val="128"/>
    </font>
    <font>
      <b/>
      <sz val="12"/>
      <name val="BIZ UDPゴシック"/>
      <family val="3"/>
      <charset val="128"/>
    </font>
    <font>
      <b/>
      <sz val="10"/>
      <name val="BIZ UDPゴシック"/>
      <family val="3"/>
      <charset val="128"/>
    </font>
    <font>
      <b/>
      <sz val="11"/>
      <name val="BIZ UDPゴシック"/>
      <family val="3"/>
      <charset val="128"/>
    </font>
    <font>
      <sz val="9"/>
      <color indexed="9"/>
      <name val="BIZ UDPゴシック"/>
      <family val="3"/>
      <charset val="128"/>
    </font>
    <font>
      <b/>
      <sz val="9"/>
      <color indexed="56"/>
      <name val="BIZ UDPゴシック"/>
      <family val="3"/>
      <charset val="128"/>
    </font>
    <font>
      <b/>
      <sz val="11"/>
      <color indexed="62"/>
      <name val="BIZ UDPゴシック"/>
      <family val="3"/>
      <charset val="128"/>
    </font>
    <font>
      <b/>
      <sz val="12"/>
      <color indexed="10"/>
      <name val="BIZ UDPゴシック"/>
      <family val="3"/>
      <charset val="128"/>
    </font>
    <font>
      <b/>
      <sz val="11"/>
      <color indexed="10"/>
      <name val="BIZ UDPゴシック"/>
      <family val="3"/>
      <charset val="128"/>
    </font>
    <font>
      <b/>
      <sz val="8"/>
      <color indexed="9"/>
      <name val="BIZ UDPゴシック"/>
      <family val="3"/>
      <charset val="128"/>
    </font>
    <font>
      <b/>
      <sz val="9"/>
      <color indexed="9"/>
      <name val="BIZ UDPゴシック"/>
      <family val="3"/>
      <charset val="128"/>
    </font>
    <font>
      <b/>
      <sz val="7"/>
      <color indexed="9"/>
      <name val="BIZ UDPゴシック"/>
      <family val="3"/>
      <charset val="128"/>
    </font>
    <font>
      <b/>
      <sz val="6"/>
      <color indexed="9"/>
      <name val="BIZ UDPゴシック"/>
      <family val="3"/>
      <charset val="128"/>
    </font>
    <font>
      <sz val="8"/>
      <name val="BIZ UDPゴシック"/>
      <family val="3"/>
      <charset val="128"/>
    </font>
    <font>
      <b/>
      <sz val="9"/>
      <color indexed="10"/>
      <name val="BIZ UDPゴシック"/>
      <family val="3"/>
      <charset val="128"/>
    </font>
    <font>
      <b/>
      <sz val="8"/>
      <name val="BIZ UDPゴシック"/>
      <family val="3"/>
      <charset val="128"/>
    </font>
    <font>
      <b/>
      <sz val="9"/>
      <name val="BIZ UDPゴシック"/>
      <family val="3"/>
      <charset val="128"/>
    </font>
    <font>
      <b/>
      <sz val="10"/>
      <color indexed="56"/>
      <name val="BIZ UDPゴシック"/>
      <family val="3"/>
      <charset val="128"/>
    </font>
    <font>
      <b/>
      <sz val="10"/>
      <color indexed="9"/>
      <name val="BIZ UDPゴシック"/>
      <family val="3"/>
      <charset val="128"/>
    </font>
    <font>
      <sz val="10"/>
      <name val="BIZ UDPゴシック"/>
      <family val="3"/>
      <charset val="128"/>
    </font>
    <font>
      <sz val="11"/>
      <color indexed="62"/>
      <name val="BIZ UDPゴシック"/>
      <family val="3"/>
      <charset val="128"/>
    </font>
    <font>
      <sz val="8"/>
      <color indexed="10"/>
      <name val="BIZ UDPゴシック"/>
      <family val="3"/>
      <charset val="128"/>
    </font>
    <font>
      <sz val="10"/>
      <color indexed="62"/>
      <name val="BIZ UDPゴシック"/>
      <family val="3"/>
      <charset val="128"/>
    </font>
    <font>
      <sz val="7"/>
      <color indexed="8"/>
      <name val="BIZ UDPゴシック"/>
      <family val="3"/>
      <charset val="128"/>
    </font>
    <font>
      <sz val="6"/>
      <name val="游ゴシック"/>
      <family val="3"/>
      <charset val="128"/>
    </font>
    <font>
      <b/>
      <sz val="14"/>
      <color indexed="60"/>
      <name val="BIZ UDPゴシック"/>
      <family val="3"/>
      <charset val="128"/>
    </font>
    <font>
      <b/>
      <sz val="14"/>
      <color indexed="56"/>
      <name val="BIZ UDPゴシック"/>
      <family val="3"/>
      <charset val="128"/>
    </font>
    <font>
      <vertAlign val="superscript"/>
      <sz val="7"/>
      <color indexed="8"/>
      <name val="BIZ UDPゴシック"/>
      <family val="3"/>
      <charset val="128"/>
    </font>
    <font>
      <sz val="11"/>
      <name val="ＭＳ Ｐゴシック"/>
      <family val="3"/>
      <charset val="128"/>
    </font>
    <font>
      <sz val="6"/>
      <name val="ＭＳ Ｐゴシック"/>
      <family val="3"/>
      <charset val="128"/>
    </font>
    <font>
      <sz val="7"/>
      <name val="BIZ UDPゴシック"/>
      <family val="3"/>
      <charset val="128"/>
    </font>
    <font>
      <b/>
      <sz val="10"/>
      <color indexed="10"/>
      <name val="BIZ UDPゴシック"/>
      <family val="3"/>
      <charset val="128"/>
    </font>
    <font>
      <b/>
      <sz val="6"/>
      <color indexed="62"/>
      <name val="BIZ UDPゴシック"/>
      <family val="3"/>
      <charset val="128"/>
    </font>
    <font>
      <b/>
      <sz val="9"/>
      <color indexed="12"/>
      <name val="BIZ UDPゴシック"/>
      <family val="3"/>
      <charset val="128"/>
    </font>
    <font>
      <b/>
      <sz val="18"/>
      <name val="BIZ UDPゴシック"/>
      <family val="3"/>
      <charset val="128"/>
    </font>
    <font>
      <b/>
      <sz val="11"/>
      <color indexed="9"/>
      <name val="BIZ UDPゴシック"/>
      <family val="3"/>
      <charset val="128"/>
    </font>
    <font>
      <b/>
      <sz val="12"/>
      <color indexed="9"/>
      <name val="BIZ UDPゴシック"/>
      <family val="3"/>
      <charset val="128"/>
    </font>
    <font>
      <sz val="6"/>
      <name val="HGSｺﾞｼｯｸM"/>
      <family val="3"/>
      <charset val="128"/>
    </font>
    <font>
      <sz val="9"/>
      <name val="HGSｺﾞｼｯｸM"/>
      <family val="3"/>
      <charset val="128"/>
    </font>
    <font>
      <sz val="9"/>
      <color indexed="10"/>
      <name val="HGSｺﾞｼｯｸM"/>
      <family val="3"/>
      <charset val="128"/>
    </font>
    <font>
      <sz val="6"/>
      <color indexed="62"/>
      <name val="HGSｺﾞｼｯｸM"/>
      <family val="3"/>
      <charset val="128"/>
    </font>
    <font>
      <sz val="11"/>
      <color indexed="62"/>
      <name val="HGSｺﾞｼｯｸM"/>
      <family val="3"/>
      <charset val="128"/>
    </font>
    <font>
      <sz val="11"/>
      <name val="HGSｺﾞｼｯｸM"/>
      <family val="3"/>
      <charset val="128"/>
    </font>
    <font>
      <sz val="10"/>
      <color indexed="62"/>
      <name val="HGSｺﾞｼｯｸM"/>
      <family val="3"/>
      <charset val="128"/>
    </font>
    <font>
      <sz val="10"/>
      <name val="HGSｺﾞｼｯｸM"/>
      <family val="3"/>
      <charset val="128"/>
    </font>
    <font>
      <b/>
      <sz val="7"/>
      <name val="BIZ UDPゴシック"/>
      <family val="3"/>
      <charset val="128"/>
    </font>
    <font>
      <sz val="5"/>
      <color indexed="62"/>
      <name val="BIZ UDPゴシック"/>
      <family val="3"/>
      <charset val="128"/>
    </font>
    <font>
      <sz val="8"/>
      <color indexed="9"/>
      <name val="BIZ UDPゴシック"/>
      <family val="3"/>
      <charset val="128"/>
    </font>
    <font>
      <b/>
      <sz val="14"/>
      <name val="BIZ UDPゴシック"/>
      <family val="3"/>
      <charset val="128"/>
    </font>
    <font>
      <b/>
      <sz val="10"/>
      <color indexed="12"/>
      <name val="BIZ UDPゴシック"/>
      <family val="3"/>
      <charset val="128"/>
    </font>
    <font>
      <sz val="11"/>
      <color theme="0"/>
      <name val="BIZ UDPゴシック"/>
      <family val="3"/>
      <charset val="128"/>
    </font>
    <font>
      <sz val="9"/>
      <color theme="0"/>
      <name val="BIZ UDPゴシック"/>
      <family val="3"/>
      <charset val="128"/>
    </font>
    <font>
      <sz val="9"/>
      <color rgb="FF00B050"/>
      <name val="BIZ UDPゴシック"/>
      <family val="3"/>
      <charset val="128"/>
    </font>
    <font>
      <sz val="11"/>
      <color rgb="FF00B050"/>
      <name val="BIZ UDPゴシック"/>
      <family val="3"/>
      <charset val="128"/>
    </font>
    <font>
      <b/>
      <sz val="11"/>
      <color rgb="FF00B050"/>
      <name val="BIZ UDPゴシック"/>
      <family val="3"/>
      <charset val="128"/>
    </font>
    <font>
      <b/>
      <sz val="10"/>
      <color rgb="FF00B050"/>
      <name val="BIZ UDPゴシック"/>
      <family val="3"/>
      <charset val="128"/>
    </font>
    <font>
      <sz val="8"/>
      <color theme="0"/>
      <name val="BIZ UDPゴシック"/>
      <family val="3"/>
      <charset val="128"/>
    </font>
    <font>
      <sz val="6"/>
      <color theme="0"/>
      <name val="BIZ UDPゴシック"/>
      <family val="3"/>
      <charset val="128"/>
    </font>
    <font>
      <sz val="11"/>
      <color theme="4" tint="-0.499984740745262"/>
      <name val="BIZ UDPゴシック"/>
      <family val="3"/>
      <charset val="128"/>
    </font>
    <font>
      <b/>
      <sz val="8"/>
      <color theme="4" tint="-0.499984740745262"/>
      <name val="BIZ UDPゴシック"/>
      <family val="3"/>
      <charset val="128"/>
    </font>
    <font>
      <sz val="8"/>
      <color theme="4" tint="-0.499984740745262"/>
      <name val="BIZ UDPゴシック"/>
      <family val="3"/>
      <charset val="128"/>
    </font>
    <font>
      <b/>
      <sz val="6"/>
      <color theme="4" tint="-0.499984740745262"/>
      <name val="BIZ UDPゴシック"/>
      <family val="3"/>
      <charset val="128"/>
    </font>
    <font>
      <sz val="6"/>
      <color theme="4" tint="-0.499984740745262"/>
      <name val="BIZ UDPゴシック"/>
      <family val="3"/>
      <charset val="128"/>
    </font>
    <font>
      <sz val="10"/>
      <color theme="9" tint="-0.249977111117893"/>
      <name val="HGSｺﾞｼｯｸM"/>
      <family val="3"/>
      <charset val="128"/>
    </font>
    <font>
      <b/>
      <sz val="11"/>
      <color theme="4" tint="-0.249977111117893"/>
      <name val="BIZ UDPゴシック"/>
      <family val="3"/>
      <charset val="128"/>
    </font>
    <font>
      <sz val="11"/>
      <color theme="4" tint="-0.249977111117893"/>
      <name val="BIZ UDPゴシック"/>
      <family val="3"/>
      <charset val="128"/>
    </font>
    <font>
      <b/>
      <sz val="8"/>
      <color theme="4" tint="-0.249977111117893"/>
      <name val="BIZ UDPゴシック"/>
      <family val="3"/>
      <charset val="128"/>
    </font>
    <font>
      <b/>
      <sz val="6"/>
      <color theme="9" tint="-0.249977111117893"/>
      <name val="BIZ UDPゴシック"/>
      <family val="3"/>
      <charset val="128"/>
    </font>
    <font>
      <sz val="6"/>
      <color theme="9" tint="-0.249977111117893"/>
      <name val="HGSｺﾞｼｯｸM"/>
      <family val="3"/>
      <charset val="128"/>
    </font>
    <font>
      <sz val="9"/>
      <color theme="9" tint="-0.249977111117893"/>
      <name val="HGSｺﾞｼｯｸM"/>
      <family val="3"/>
      <charset val="128"/>
    </font>
    <font>
      <sz val="11"/>
      <color theme="4" tint="-0.249977111117893"/>
      <name val="HGSｺﾞｼｯｸM"/>
      <family val="3"/>
      <charset val="128"/>
    </font>
    <font>
      <sz val="10"/>
      <color theme="4" tint="-0.249977111117893"/>
      <name val="HGSｺﾞｼｯｸM"/>
      <family val="3"/>
      <charset val="128"/>
    </font>
    <font>
      <sz val="1"/>
      <color rgb="FFFFCCFF"/>
      <name val="HGSｺﾞｼｯｸM"/>
      <family val="3"/>
      <charset val="128"/>
    </font>
    <font>
      <b/>
      <sz val="11"/>
      <color theme="9" tint="-0.249977111117893"/>
      <name val="BIZ UDPゴシック"/>
      <family val="3"/>
      <charset val="128"/>
    </font>
    <font>
      <b/>
      <sz val="8"/>
      <color theme="9" tint="-0.249977111117893"/>
      <name val="BIZ UDPゴシック"/>
      <family val="3"/>
      <charset val="128"/>
    </font>
    <font>
      <sz val="8"/>
      <color theme="9" tint="-0.249977111117893"/>
      <name val="BIZ UDPゴシック"/>
      <family val="3"/>
      <charset val="128"/>
    </font>
    <font>
      <b/>
      <sz val="10"/>
      <color theme="9" tint="-0.249977111117893"/>
      <name val="BIZ UDPゴシック"/>
      <family val="3"/>
      <charset val="128"/>
    </font>
  </fonts>
  <fills count="36">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43"/>
        <bgColor indexed="64"/>
      </patternFill>
    </fill>
    <fill>
      <patternFill patternType="solid">
        <fgColor indexed="45"/>
        <bgColor indexed="64"/>
      </patternFill>
    </fill>
    <fill>
      <patternFill patternType="solid">
        <fgColor indexed="9"/>
        <bgColor indexed="64"/>
      </patternFill>
    </fill>
    <fill>
      <patternFill patternType="solid">
        <fgColor indexed="62"/>
        <bgColor indexed="64"/>
      </patternFill>
    </fill>
    <fill>
      <patternFill patternType="solid">
        <fgColor indexed="50"/>
        <bgColor indexed="64"/>
      </patternFill>
    </fill>
    <fill>
      <patternFill patternType="solid">
        <fgColor indexed="13"/>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9" tint="-0.249977111117893"/>
        <bgColor indexed="64"/>
      </patternFill>
    </fill>
    <fill>
      <patternFill patternType="solid">
        <fgColor rgb="FFFFCCFF"/>
        <bgColor indexed="64"/>
      </patternFill>
    </fill>
    <fill>
      <patternFill patternType="solid">
        <fgColor theme="4" tint="0.39997558519241921"/>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54"/>
      </top>
      <bottom style="double">
        <color indexed="54"/>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56"/>
      </top>
      <bottom style="thin">
        <color indexed="56"/>
      </bottom>
      <diagonal/>
    </border>
    <border>
      <left style="thin">
        <color indexed="56"/>
      </left>
      <right/>
      <top style="thin">
        <color indexed="56"/>
      </top>
      <bottom style="thin">
        <color indexed="56"/>
      </bottom>
      <diagonal/>
    </border>
    <border>
      <left/>
      <right style="thin">
        <color indexed="56"/>
      </right>
      <top style="thin">
        <color indexed="56"/>
      </top>
      <bottom style="thin">
        <color indexed="56"/>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56"/>
      </left>
      <right style="thin">
        <color indexed="56"/>
      </right>
      <top style="thin">
        <color indexed="56"/>
      </top>
      <bottom style="thin">
        <color indexed="56"/>
      </bottom>
      <diagonal/>
    </border>
    <border>
      <left style="thin">
        <color indexed="64"/>
      </left>
      <right/>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thin">
        <color indexed="56"/>
      </left>
      <right style="thin">
        <color indexed="56"/>
      </right>
      <top style="thin">
        <color indexed="56"/>
      </top>
      <bottom style="thin">
        <color indexed="64"/>
      </bottom>
      <diagonal/>
    </border>
    <border>
      <left/>
      <right/>
      <top/>
      <bottom style="thin">
        <color indexed="56"/>
      </bottom>
      <diagonal/>
    </border>
    <border>
      <left style="thin">
        <color indexed="56"/>
      </left>
      <right style="thin">
        <color indexed="56"/>
      </right>
      <top/>
      <bottom style="thin">
        <color indexed="56"/>
      </bottom>
      <diagonal/>
    </border>
    <border>
      <left style="medium">
        <color indexed="64"/>
      </left>
      <right/>
      <top/>
      <bottom/>
      <diagonal/>
    </border>
    <border>
      <left style="thin">
        <color indexed="64"/>
      </left>
      <right style="thin">
        <color indexed="64"/>
      </right>
      <top/>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4506668294322"/>
      </left>
      <right style="thin">
        <color theme="9" tint="0.39994506668294322"/>
      </right>
      <top style="thin">
        <color theme="9" tint="0.39994506668294322"/>
      </top>
      <bottom/>
      <diagonal/>
    </border>
    <border>
      <left style="thin">
        <color theme="9" tint="0.39994506668294322"/>
      </left>
      <right style="thin">
        <color theme="9" tint="0.39994506668294322"/>
      </right>
      <top/>
      <bottom style="thin">
        <color theme="9" tint="0.39994506668294322"/>
      </bottom>
      <diagonal/>
    </border>
    <border>
      <left/>
      <right/>
      <top style="medium">
        <color theme="4" tint="0.39988402966399123"/>
      </top>
      <bottom style="medium">
        <color theme="4" tint="0.39988402966399123"/>
      </bottom>
      <diagonal/>
    </border>
    <border>
      <left/>
      <right style="thin">
        <color theme="4" tint="0.39994506668294322"/>
      </right>
      <top style="medium">
        <color theme="4" tint="0.39988402966399123"/>
      </top>
      <bottom style="medium">
        <color theme="4" tint="0.39988402966399123"/>
      </bottom>
      <diagonal/>
    </border>
    <border>
      <left style="thin">
        <color theme="4" tint="0.39994506668294322"/>
      </left>
      <right/>
      <top style="medium">
        <color theme="4" tint="0.39988402966399123"/>
      </top>
      <bottom style="medium">
        <color theme="4" tint="0.39988402966399123"/>
      </bottom>
      <diagonal/>
    </border>
    <border>
      <left/>
      <right style="medium">
        <color theme="4" tint="0.39988402966399123"/>
      </right>
      <top style="medium">
        <color theme="4" tint="0.39988402966399123"/>
      </top>
      <bottom style="medium">
        <color theme="4" tint="0.39988402966399123"/>
      </bottom>
      <diagonal/>
    </border>
    <border>
      <left style="medium">
        <color theme="4" tint="0.39988402966399123"/>
      </left>
      <right/>
      <top style="medium">
        <color theme="4" tint="0.39988402966399123"/>
      </top>
      <bottom style="medium">
        <color theme="4" tint="0.39988402966399123"/>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style="thin">
        <color theme="9" tint="0.39988402966399123"/>
      </left>
      <right style="thin">
        <color theme="9" tint="0.39994506668294322"/>
      </right>
      <top/>
      <bottom style="thin">
        <color theme="9" tint="0.39994506668294322"/>
      </bottom>
      <diagonal/>
    </border>
    <border>
      <left style="thin">
        <color theme="9" tint="0.39988402966399123"/>
      </left>
      <right style="thin">
        <color theme="9" tint="0.39994506668294322"/>
      </right>
      <top style="thin">
        <color theme="9" tint="0.39994506668294322"/>
      </top>
      <bottom/>
      <diagonal/>
    </border>
    <border>
      <left style="thin">
        <color theme="9" tint="0.39988402966399123"/>
      </left>
      <right/>
      <top style="thin">
        <color theme="9" tint="0.39991454817346722"/>
      </top>
      <bottom style="thin">
        <color theme="9" tint="0.39994506668294322"/>
      </bottom>
      <diagonal/>
    </border>
    <border>
      <left style="thin">
        <color theme="9" tint="0.39994506668294322"/>
      </left>
      <right/>
      <top/>
      <bottom style="thin">
        <color theme="9" tint="0.39994506668294322"/>
      </bottom>
      <diagonal/>
    </border>
  </borders>
  <cellStyleXfs count="46">
    <xf numFmtId="0" fontId="0" fillId="0" borderId="0"/>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5" borderId="0" applyNumberFormat="0" applyBorder="0" applyAlignment="0" applyProtection="0">
      <alignment vertical="center"/>
    </xf>
    <xf numFmtId="0" fontId="4" fillId="4" borderId="0" applyNumberFormat="0" applyBorder="0" applyAlignment="0" applyProtection="0">
      <alignment vertical="center"/>
    </xf>
    <xf numFmtId="0" fontId="4"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7"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9" borderId="0" applyNumberFormat="0" applyBorder="0" applyAlignment="0" applyProtection="0">
      <alignment vertical="center"/>
    </xf>
    <xf numFmtId="0" fontId="6" fillId="0" borderId="0" applyNumberFormat="0" applyFill="0" applyBorder="0" applyAlignment="0" applyProtection="0">
      <alignment vertical="center"/>
    </xf>
    <xf numFmtId="0" fontId="7" fillId="12" borderId="1" applyNumberFormat="0" applyAlignment="0" applyProtection="0">
      <alignment vertical="center"/>
    </xf>
    <xf numFmtId="0" fontId="49" fillId="14" borderId="0" applyNumberFormat="0" applyBorder="0" applyAlignment="0" applyProtection="0">
      <alignment vertical="center"/>
    </xf>
    <xf numFmtId="9" fontId="49" fillId="0" borderId="0" applyFont="0" applyFill="0" applyBorder="0" applyAlignment="0" applyProtection="0"/>
    <xf numFmtId="0" fontId="8" fillId="0" borderId="0" applyNumberFormat="0" applyFill="0" applyBorder="0" applyAlignment="0" applyProtection="0">
      <alignment vertical="top"/>
      <protection locked="0"/>
    </xf>
    <xf numFmtId="0" fontId="49" fillId="3" borderId="2" applyNumberFormat="0" applyFont="0" applyAlignment="0" applyProtection="0">
      <alignment vertical="center"/>
    </xf>
    <xf numFmtId="0" fontId="49" fillId="0" borderId="3" applyNumberFormat="0" applyFill="0" applyAlignment="0" applyProtection="0">
      <alignment vertical="center"/>
    </xf>
    <xf numFmtId="0" fontId="49" fillId="15" borderId="0" applyNumberFormat="0" applyBorder="0" applyAlignment="0" applyProtection="0">
      <alignment vertical="center"/>
    </xf>
    <xf numFmtId="0" fontId="3" fillId="16" borderId="4" applyNumberFormat="0" applyAlignment="0" applyProtection="0">
      <alignment vertical="center"/>
    </xf>
    <xf numFmtId="0" fontId="11" fillId="0" borderId="0" applyNumberFormat="0" applyFill="0" applyBorder="0" applyAlignment="0" applyProtection="0">
      <alignment vertical="center"/>
    </xf>
    <xf numFmtId="38" fontId="49" fillId="0" borderId="0" applyFont="0" applyFill="0" applyBorder="0" applyAlignment="0" applyProtection="0"/>
    <xf numFmtId="0" fontId="9" fillId="0" borderId="5" applyNumberFormat="0" applyFill="0" applyAlignment="0" applyProtection="0">
      <alignment vertical="center"/>
    </xf>
    <xf numFmtId="0" fontId="10" fillId="0" borderId="6" applyNumberFormat="0" applyFill="0" applyAlignment="0" applyProtection="0">
      <alignment vertical="center"/>
    </xf>
    <xf numFmtId="0" fontId="3" fillId="0" borderId="7" applyNumberFormat="0" applyFill="0" applyAlignment="0" applyProtection="0">
      <alignment vertical="center"/>
    </xf>
    <xf numFmtId="0" fontId="3" fillId="0" borderId="0" applyNumberFormat="0" applyFill="0" applyBorder="0" applyAlignment="0" applyProtection="0">
      <alignment vertical="center"/>
    </xf>
    <xf numFmtId="0" fontId="12" fillId="0" borderId="8" applyNumberFormat="0" applyFill="0" applyAlignment="0" applyProtection="0">
      <alignment vertical="center"/>
    </xf>
    <xf numFmtId="0" fontId="3" fillId="16" borderId="9" applyNumberFormat="0" applyAlignment="0" applyProtection="0">
      <alignment vertical="center"/>
    </xf>
    <xf numFmtId="0" fontId="2" fillId="0" borderId="0" applyNumberFormat="0" applyFill="0" applyBorder="0" applyAlignment="0" applyProtection="0">
      <alignment vertical="center"/>
    </xf>
    <xf numFmtId="0" fontId="49" fillId="7" borderId="4" applyNumberFormat="0" applyAlignment="0" applyProtection="0">
      <alignment vertical="center"/>
    </xf>
    <xf numFmtId="0" fontId="49" fillId="0" borderId="0"/>
    <xf numFmtId="0" fontId="49" fillId="6" borderId="0" applyNumberFormat="0" applyBorder="0" applyAlignment="0" applyProtection="0">
      <alignment vertical="center"/>
    </xf>
  </cellStyleXfs>
  <cellXfs count="413">
    <xf numFmtId="0" fontId="0" fillId="0" borderId="0" xfId="0"/>
    <xf numFmtId="0" fontId="13" fillId="0" borderId="0" xfId="0" applyFont="1" applyAlignment="1">
      <alignment horizontal="left" vertical="center"/>
    </xf>
    <xf numFmtId="0" fontId="8" fillId="0" borderId="0" xfId="29" applyAlignment="1" applyProtection="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38" fontId="0" fillId="0" borderId="0" xfId="35" applyFont="1" applyFill="1" applyBorder="1" applyAlignment="1">
      <alignment horizontal="left" vertical="center"/>
    </xf>
    <xf numFmtId="0" fontId="18" fillId="0" borderId="0" xfId="0" applyFont="1"/>
    <xf numFmtId="0" fontId="19" fillId="0" borderId="0" xfId="0" applyFont="1" applyAlignment="1">
      <alignment horizontal="center" vertical="center"/>
    </xf>
    <xf numFmtId="0" fontId="19" fillId="0" borderId="0" xfId="0" applyFont="1"/>
    <xf numFmtId="0" fontId="19" fillId="0" borderId="0" xfId="0" applyFont="1" applyAlignment="1">
      <alignment horizontal="center"/>
    </xf>
    <xf numFmtId="38" fontId="19" fillId="0" borderId="0" xfId="35" applyFont="1" applyAlignment="1"/>
    <xf numFmtId="176" fontId="20" fillId="0" borderId="0" xfId="35" applyNumberFormat="1" applyFont="1" applyAlignment="1"/>
    <xf numFmtId="0" fontId="19" fillId="0" borderId="0" xfId="0" applyFont="1" applyAlignment="1">
      <alignment horizontal="right" vertical="center"/>
    </xf>
    <xf numFmtId="0" fontId="19" fillId="0" borderId="0" xfId="0" applyFont="1" applyAlignment="1">
      <alignment vertical="center"/>
    </xf>
    <xf numFmtId="0" fontId="22" fillId="0" borderId="0" xfId="0" applyFont="1" applyAlignment="1">
      <alignment horizontal="left" vertical="center"/>
    </xf>
    <xf numFmtId="0" fontId="23" fillId="16" borderId="10" xfId="0" applyFont="1" applyFill="1" applyBorder="1" applyAlignment="1">
      <alignment horizontal="left" vertical="center"/>
    </xf>
    <xf numFmtId="0" fontId="19" fillId="16" borderId="11" xfId="0" applyFont="1" applyFill="1" applyBorder="1" applyAlignment="1">
      <alignment horizontal="left" vertical="center"/>
    </xf>
    <xf numFmtId="0" fontId="23" fillId="0" borderId="10" xfId="0" applyFont="1" applyBorder="1" applyAlignment="1">
      <alignment horizontal="left" vertical="center"/>
    </xf>
    <xf numFmtId="0" fontId="24" fillId="0" borderId="12" xfId="0" applyFont="1" applyBorder="1" applyAlignment="1">
      <alignment horizontal="right" vertical="center"/>
    </xf>
    <xf numFmtId="0" fontId="19" fillId="0" borderId="12" xfId="0" applyFont="1" applyBorder="1" applyAlignment="1">
      <alignment vertical="center"/>
    </xf>
    <xf numFmtId="38" fontId="19" fillId="0" borderId="11" xfId="35" applyFont="1" applyBorder="1" applyAlignment="1">
      <alignment vertical="center"/>
    </xf>
    <xf numFmtId="0" fontId="18" fillId="0" borderId="0" xfId="0" applyFont="1" applyAlignment="1">
      <alignment vertical="top"/>
    </xf>
    <xf numFmtId="0" fontId="26" fillId="0" borderId="0" xfId="0" applyFont="1" applyAlignment="1">
      <alignment horizontal="left" vertical="center"/>
    </xf>
    <xf numFmtId="0" fontId="27" fillId="0" borderId="0" xfId="0" applyFont="1" applyAlignment="1">
      <alignment horizontal="left" vertical="center"/>
    </xf>
    <xf numFmtId="0" fontId="28" fillId="0" borderId="0" xfId="0" applyFont="1" applyAlignment="1">
      <alignment vertical="center"/>
    </xf>
    <xf numFmtId="0" fontId="29" fillId="0" borderId="0" xfId="0" applyFont="1" applyAlignment="1">
      <alignment vertical="center"/>
    </xf>
    <xf numFmtId="176" fontId="20" fillId="0" borderId="0" xfId="35" applyNumberFormat="1" applyFont="1" applyAlignment="1">
      <alignment vertical="center"/>
    </xf>
    <xf numFmtId="0" fontId="18" fillId="0" borderId="0" xfId="0" applyFont="1" applyAlignment="1">
      <alignment vertical="center"/>
    </xf>
    <xf numFmtId="38" fontId="30" fillId="0" borderId="0" xfId="35" applyFont="1" applyFill="1" applyAlignment="1"/>
    <xf numFmtId="38" fontId="31" fillId="0" borderId="0" xfId="35" applyFont="1" applyFill="1" applyAlignment="1"/>
    <xf numFmtId="0" fontId="34" fillId="0" borderId="0" xfId="0" applyFont="1" applyAlignment="1">
      <alignment vertical="center"/>
    </xf>
    <xf numFmtId="38" fontId="19" fillId="0" borderId="0" xfId="35" applyFont="1" applyFill="1" applyAlignment="1"/>
    <xf numFmtId="38" fontId="37" fillId="0" borderId="0" xfId="35" applyFont="1" applyFill="1" applyAlignment="1">
      <alignment horizontal="left" vertical="top"/>
    </xf>
    <xf numFmtId="0" fontId="29" fillId="0" borderId="0" xfId="0" applyFont="1"/>
    <xf numFmtId="38" fontId="31" fillId="0" borderId="0" xfId="35" applyFont="1" applyFill="1" applyBorder="1" applyAlignment="1"/>
    <xf numFmtId="176" fontId="20" fillId="0" borderId="0" xfId="35" applyNumberFormat="1" applyFont="1" applyBorder="1" applyAlignment="1">
      <alignment vertical="center"/>
    </xf>
    <xf numFmtId="176" fontId="31" fillId="0" borderId="0" xfId="35" applyNumberFormat="1" applyFont="1" applyFill="1" applyBorder="1" applyAlignment="1"/>
    <xf numFmtId="0" fontId="24" fillId="0" borderId="0" xfId="0" applyFont="1" applyAlignment="1">
      <alignment horizontal="right" vertical="center"/>
    </xf>
    <xf numFmtId="38" fontId="19" fillId="0" borderId="0" xfId="35" applyFont="1" applyBorder="1" applyAlignment="1"/>
    <xf numFmtId="0" fontId="18" fillId="0" borderId="0" xfId="0" applyFont="1" applyAlignment="1">
      <alignment horizontal="left"/>
    </xf>
    <xf numFmtId="0" fontId="18" fillId="0" borderId="0" xfId="0" applyFont="1" applyAlignment="1">
      <alignment horizontal="center"/>
    </xf>
    <xf numFmtId="38" fontId="18" fillId="0" borderId="0" xfId="35" applyFont="1" applyBorder="1" applyAlignment="1"/>
    <xf numFmtId="0" fontId="18" fillId="0" borderId="0" xfId="0" applyFont="1" applyAlignment="1">
      <alignment horizontal="left" vertical="center"/>
    </xf>
    <xf numFmtId="49" fontId="18" fillId="0" borderId="0" xfId="0" applyNumberFormat="1" applyFont="1"/>
    <xf numFmtId="0" fontId="21" fillId="0" borderId="0" xfId="0" applyFont="1"/>
    <xf numFmtId="0" fontId="20" fillId="0" borderId="0" xfId="0" applyFont="1" applyAlignment="1">
      <alignment horizontal="center" vertical="center" wrapText="1"/>
    </xf>
    <xf numFmtId="179" fontId="24" fillId="0" borderId="0" xfId="0" applyNumberFormat="1" applyFont="1" applyAlignment="1">
      <alignment vertical="center"/>
    </xf>
    <xf numFmtId="0" fontId="27" fillId="0" borderId="0" xfId="0" applyFont="1"/>
    <xf numFmtId="0" fontId="41" fillId="0" borderId="0" xfId="0" applyFont="1"/>
    <xf numFmtId="0" fontId="34" fillId="0" borderId="13" xfId="44" applyFont="1" applyBorder="1" applyAlignment="1">
      <alignment vertical="center"/>
    </xf>
    <xf numFmtId="0" fontId="34" fillId="0" borderId="14" xfId="44" applyFont="1" applyBorder="1" applyAlignment="1">
      <alignment horizontal="center" vertical="center"/>
    </xf>
    <xf numFmtId="0" fontId="43" fillId="0" borderId="0" xfId="0" applyFont="1"/>
    <xf numFmtId="0" fontId="34" fillId="0" borderId="13" xfId="0" applyFont="1" applyBorder="1" applyAlignment="1">
      <alignment vertical="center"/>
    </xf>
    <xf numFmtId="0" fontId="34" fillId="0" borderId="15" xfId="0" applyFont="1" applyBorder="1" applyAlignment="1">
      <alignment vertical="center"/>
    </xf>
    <xf numFmtId="0" fontId="40" fillId="0" borderId="0" xfId="0" applyFont="1"/>
    <xf numFmtId="0" fontId="44" fillId="0" borderId="0" xfId="0" applyFont="1" applyAlignment="1">
      <alignment horizontal="left" vertical="center"/>
    </xf>
    <xf numFmtId="0" fontId="20" fillId="0" borderId="0" xfId="0" applyFont="1" applyAlignment="1">
      <alignment horizontal="left" vertical="center"/>
    </xf>
    <xf numFmtId="14" fontId="36" fillId="0" borderId="17" xfId="0" applyNumberFormat="1" applyFont="1" applyBorder="1" applyAlignment="1">
      <alignment horizontal="center" vertical="center"/>
    </xf>
    <xf numFmtId="0" fontId="34" fillId="0" borderId="0" xfId="44" applyFont="1" applyAlignment="1">
      <alignment horizontal="center" vertical="center"/>
    </xf>
    <xf numFmtId="0" fontId="34" fillId="0" borderId="19" xfId="0" applyFont="1" applyBorder="1" applyAlignment="1">
      <alignment vertical="center"/>
    </xf>
    <xf numFmtId="38" fontId="34" fillId="0" borderId="16" xfId="0" applyNumberFormat="1" applyFont="1" applyBorder="1" applyAlignment="1">
      <alignment vertical="center"/>
    </xf>
    <xf numFmtId="0" fontId="34" fillId="0" borderId="16" xfId="0" applyFont="1" applyBorder="1" applyAlignment="1">
      <alignment vertical="center"/>
    </xf>
    <xf numFmtId="0" fontId="34" fillId="0" borderId="21" xfId="0" applyFont="1" applyBorder="1" applyAlignment="1">
      <alignment horizontal="right" vertical="top"/>
    </xf>
    <xf numFmtId="38" fontId="34" fillId="0" borderId="21" xfId="0" applyNumberFormat="1" applyFont="1" applyBorder="1" applyAlignment="1">
      <alignment vertical="top"/>
    </xf>
    <xf numFmtId="0" fontId="34" fillId="0" borderId="0" xfId="0" applyFont="1" applyAlignment="1">
      <alignment horizontal="right" vertical="top"/>
    </xf>
    <xf numFmtId="38" fontId="34" fillId="0" borderId="0" xfId="0" applyNumberFormat="1" applyFont="1" applyAlignment="1">
      <alignment vertical="top"/>
    </xf>
    <xf numFmtId="38" fontId="30" fillId="20" borderId="0" xfId="35" applyFont="1" applyFill="1" applyAlignment="1">
      <alignment vertical="center"/>
    </xf>
    <xf numFmtId="38" fontId="31" fillId="20" borderId="0" xfId="35" applyFont="1" applyFill="1" applyAlignment="1">
      <alignment vertical="center"/>
    </xf>
    <xf numFmtId="38" fontId="32" fillId="20" borderId="0" xfId="35" applyFont="1" applyFill="1" applyAlignment="1">
      <alignment vertical="center"/>
    </xf>
    <xf numFmtId="177" fontId="34" fillId="0" borderId="16" xfId="28" applyNumberFormat="1" applyFont="1" applyBorder="1" applyAlignment="1">
      <alignment vertical="center"/>
    </xf>
    <xf numFmtId="38" fontId="18" fillId="0" borderId="0" xfId="35" applyFont="1" applyFill="1" applyBorder="1" applyAlignment="1"/>
    <xf numFmtId="0" fontId="38" fillId="0" borderId="0" xfId="0" applyFont="1" applyAlignment="1">
      <alignment horizontal="left"/>
    </xf>
    <xf numFmtId="38" fontId="39" fillId="20" borderId="0" xfId="35" applyFont="1" applyFill="1" applyAlignment="1">
      <alignment vertical="center"/>
    </xf>
    <xf numFmtId="38" fontId="19" fillId="0" borderId="0" xfId="0" applyNumberFormat="1" applyFont="1"/>
    <xf numFmtId="38" fontId="18" fillId="0" borderId="0" xfId="35" applyFont="1" applyFill="1" applyBorder="1" applyAlignment="1">
      <alignment horizontal="center"/>
    </xf>
    <xf numFmtId="38" fontId="33" fillId="20" borderId="0" xfId="35" applyFont="1" applyFill="1" applyAlignment="1"/>
    <xf numFmtId="9" fontId="34" fillId="0" borderId="21" xfId="28" applyFont="1" applyBorder="1" applyAlignment="1">
      <alignment vertical="top"/>
    </xf>
    <xf numFmtId="176" fontId="19" fillId="0" borderId="0" xfId="35" applyNumberFormat="1" applyFont="1" applyAlignment="1"/>
    <xf numFmtId="0" fontId="24" fillId="0" borderId="0" xfId="0" applyFont="1" applyAlignment="1">
      <alignment vertical="center"/>
    </xf>
    <xf numFmtId="0" fontId="19" fillId="0" borderId="0" xfId="0" applyFont="1" applyAlignment="1">
      <alignment vertical="top"/>
    </xf>
    <xf numFmtId="0" fontId="38" fillId="0" borderId="0" xfId="0" applyFont="1" applyAlignment="1">
      <alignment horizontal="left" vertical="center"/>
    </xf>
    <xf numFmtId="176" fontId="19" fillId="0" borderId="0" xfId="35" applyNumberFormat="1" applyFont="1" applyAlignment="1">
      <alignment vertical="center"/>
    </xf>
    <xf numFmtId="176" fontId="52" fillId="0" borderId="0" xfId="35" applyNumberFormat="1" applyFont="1" applyBorder="1" applyAlignment="1">
      <alignment horizontal="right" vertical="center"/>
    </xf>
    <xf numFmtId="0" fontId="36" fillId="0" borderId="0" xfId="0" applyFont="1" applyAlignment="1">
      <alignment horizontal="right" vertical="center"/>
    </xf>
    <xf numFmtId="38" fontId="30" fillId="17" borderId="0" xfId="35" applyFont="1" applyFill="1" applyAlignment="1">
      <alignment vertical="center"/>
    </xf>
    <xf numFmtId="38" fontId="31" fillId="17" borderId="0" xfId="35" applyFont="1" applyFill="1" applyAlignment="1">
      <alignment vertical="center"/>
    </xf>
    <xf numFmtId="38" fontId="33" fillId="17" borderId="0" xfId="35" applyFont="1" applyFill="1" applyAlignment="1">
      <alignment vertical="center"/>
    </xf>
    <xf numFmtId="176" fontId="31" fillId="17" borderId="0" xfId="35" applyNumberFormat="1" applyFont="1" applyFill="1" applyAlignment="1">
      <alignment vertical="center"/>
    </xf>
    <xf numFmtId="0" fontId="20" fillId="0" borderId="0" xfId="0" applyFont="1"/>
    <xf numFmtId="176" fontId="19" fillId="0" borderId="0" xfId="35" applyNumberFormat="1" applyFont="1" applyBorder="1" applyAlignment="1">
      <alignment vertical="center"/>
    </xf>
    <xf numFmtId="0" fontId="71" fillId="0" borderId="0" xfId="0" applyFont="1"/>
    <xf numFmtId="0" fontId="72" fillId="0" borderId="0" xfId="0" applyFont="1"/>
    <xf numFmtId="0" fontId="22" fillId="0" borderId="0" xfId="0" applyFont="1"/>
    <xf numFmtId="0" fontId="53" fillId="0" borderId="0" xfId="0" applyFont="1" applyAlignment="1">
      <alignment horizontal="centerContinuous" vertical="center"/>
    </xf>
    <xf numFmtId="38" fontId="19" fillId="0" borderId="0" xfId="35" applyFont="1" applyFill="1" applyBorder="1" applyAlignment="1">
      <alignment horizontal="left" vertical="center" wrapText="1" indent="1"/>
    </xf>
    <xf numFmtId="38" fontId="19" fillId="0" borderId="0" xfId="35" applyFont="1" applyFill="1" applyBorder="1" applyAlignment="1">
      <alignment horizontal="left" vertical="center" indent="1"/>
    </xf>
    <xf numFmtId="176" fontId="18" fillId="0" borderId="0" xfId="35" applyNumberFormat="1" applyFont="1" applyAlignment="1"/>
    <xf numFmtId="176" fontId="18" fillId="0" borderId="0" xfId="35" applyNumberFormat="1" applyFont="1" applyFill="1" applyAlignment="1"/>
    <xf numFmtId="176" fontId="19" fillId="0" borderId="0" xfId="35" applyNumberFormat="1" applyFont="1" applyFill="1" applyAlignment="1"/>
    <xf numFmtId="38" fontId="30" fillId="0" borderId="0" xfId="35" applyFont="1" applyFill="1" applyAlignment="1">
      <alignment vertical="center"/>
    </xf>
    <xf numFmtId="38" fontId="39" fillId="0" borderId="0" xfId="35" applyFont="1" applyFill="1" applyAlignment="1">
      <alignment vertical="center"/>
    </xf>
    <xf numFmtId="38" fontId="33" fillId="0" borderId="0" xfId="35" applyFont="1" applyFill="1" applyAlignment="1">
      <alignment vertical="center"/>
    </xf>
    <xf numFmtId="38" fontId="31" fillId="0" borderId="0" xfId="35" applyFont="1" applyFill="1" applyAlignment="1">
      <alignment vertical="center"/>
    </xf>
    <xf numFmtId="38" fontId="33" fillId="0" borderId="0" xfId="35" applyFont="1" applyFill="1" applyAlignment="1">
      <alignment horizontal="right" vertical="center"/>
    </xf>
    <xf numFmtId="177" fontId="30" fillId="0" borderId="0" xfId="28" applyNumberFormat="1" applyFont="1" applyFill="1" applyAlignment="1">
      <alignment vertical="center"/>
    </xf>
    <xf numFmtId="38" fontId="30" fillId="0" borderId="0" xfId="35" applyFont="1" applyFill="1" applyAlignment="1">
      <alignment horizontal="right" vertical="center"/>
    </xf>
    <xf numFmtId="38" fontId="30" fillId="0" borderId="0" xfId="35" applyFont="1" applyFill="1" applyAlignment="1">
      <alignment horizontal="right"/>
    </xf>
    <xf numFmtId="38" fontId="30" fillId="17" borderId="0" xfId="35" applyFont="1" applyFill="1" applyAlignment="1">
      <alignment horizontal="right" vertical="center"/>
    </xf>
    <xf numFmtId="177" fontId="34" fillId="0" borderId="0" xfId="28" applyNumberFormat="1" applyFont="1" applyBorder="1" applyAlignment="1">
      <alignment vertical="center"/>
    </xf>
    <xf numFmtId="0" fontId="34" fillId="0" borderId="0" xfId="0" applyFont="1" applyAlignment="1">
      <alignment horizontal="left"/>
    </xf>
    <xf numFmtId="0" fontId="34" fillId="0" borderId="0" xfId="0" applyFont="1"/>
    <xf numFmtId="0" fontId="34" fillId="0" borderId="0" xfId="0" applyFont="1" applyAlignment="1">
      <alignment horizontal="center"/>
    </xf>
    <xf numFmtId="0" fontId="34" fillId="0" borderId="0" xfId="0" applyFont="1" applyAlignment="1">
      <alignment horizontal="left" vertical="center"/>
    </xf>
    <xf numFmtId="49" fontId="34" fillId="0" borderId="0" xfId="0" applyNumberFormat="1" applyFont="1"/>
    <xf numFmtId="0" fontId="34" fillId="0" borderId="0" xfId="0" applyFont="1" applyAlignment="1">
      <alignment horizontal="left" vertical="top"/>
    </xf>
    <xf numFmtId="0" fontId="55" fillId="0" borderId="0" xfId="0" applyFont="1" applyAlignment="1">
      <alignment horizontal="left" vertical="center"/>
    </xf>
    <xf numFmtId="0" fontId="24" fillId="16" borderId="10" xfId="0" applyFont="1" applyFill="1" applyBorder="1" applyAlignment="1">
      <alignment horizontal="left" vertical="center"/>
    </xf>
    <xf numFmtId="0" fontId="47" fillId="0" borderId="0" xfId="0" applyFont="1" applyAlignment="1">
      <alignment horizontal="left" vertical="center"/>
    </xf>
    <xf numFmtId="38" fontId="56" fillId="0" borderId="0" xfId="35" applyFont="1" applyFill="1" applyAlignment="1"/>
    <xf numFmtId="38" fontId="56" fillId="17" borderId="0" xfId="35" applyFont="1" applyFill="1" applyAlignment="1">
      <alignment vertical="center"/>
    </xf>
    <xf numFmtId="177" fontId="20" fillId="0" borderId="16" xfId="28" applyNumberFormat="1" applyFont="1" applyBorder="1" applyAlignment="1">
      <alignment vertical="center"/>
    </xf>
    <xf numFmtId="0" fontId="58" fillId="0" borderId="0" xfId="0" applyFont="1" applyAlignment="1">
      <alignment vertical="center"/>
    </xf>
    <xf numFmtId="0" fontId="59" fillId="0" borderId="22" xfId="0" applyFont="1" applyBorder="1" applyAlignment="1">
      <alignment horizontal="center" vertical="center"/>
    </xf>
    <xf numFmtId="0" fontId="59" fillId="0" borderId="23" xfId="0" applyFont="1" applyBorder="1" applyAlignment="1">
      <alignment horizontal="center" vertical="center"/>
    </xf>
    <xf numFmtId="180" fontId="59" fillId="0" borderId="23" xfId="0" applyNumberFormat="1" applyFont="1" applyBorder="1" applyAlignment="1">
      <alignment vertical="center"/>
    </xf>
    <xf numFmtId="0" fontId="62" fillId="0" borderId="24" xfId="0" applyFont="1" applyBorder="1" applyAlignment="1">
      <alignment horizontal="center" vertical="center"/>
    </xf>
    <xf numFmtId="0" fontId="62" fillId="0" borderId="0" xfId="0" applyFont="1" applyAlignment="1">
      <alignment horizontal="center" vertical="center"/>
    </xf>
    <xf numFmtId="0" fontId="63" fillId="0" borderId="0" xfId="0" applyFont="1"/>
    <xf numFmtId="187" fontId="64" fillId="0" borderId="24" xfId="0" applyNumberFormat="1" applyFont="1" applyBorder="1" applyAlignment="1">
      <alignment horizontal="right" vertical="center"/>
    </xf>
    <xf numFmtId="0" fontId="64" fillId="0" borderId="0" xfId="0" applyFont="1" applyAlignment="1">
      <alignment horizontal="right" vertical="center"/>
    </xf>
    <xf numFmtId="0" fontId="63" fillId="0" borderId="0" xfId="0" applyFont="1" applyAlignment="1">
      <alignment vertical="center"/>
    </xf>
    <xf numFmtId="0" fontId="65" fillId="0" borderId="0" xfId="0" applyFont="1"/>
    <xf numFmtId="0" fontId="65" fillId="0" borderId="0" xfId="0" applyFont="1" applyAlignment="1">
      <alignment horizontal="right" vertical="center"/>
    </xf>
    <xf numFmtId="0" fontId="63" fillId="0" borderId="0" xfId="0" applyFont="1" applyAlignment="1">
      <alignment horizontal="right" vertical="center"/>
    </xf>
    <xf numFmtId="38" fontId="34" fillId="0" borderId="0" xfId="0" applyNumberFormat="1" applyFont="1" applyAlignment="1">
      <alignment vertical="center"/>
    </xf>
    <xf numFmtId="9" fontId="34" fillId="0" borderId="0" xfId="28" applyFont="1" applyBorder="1" applyAlignment="1">
      <alignment vertical="top"/>
    </xf>
    <xf numFmtId="0" fontId="18" fillId="0" borderId="0" xfId="0" applyFont="1" applyAlignment="1">
      <alignment vertical="center" shrinkToFit="1"/>
    </xf>
    <xf numFmtId="38" fontId="33" fillId="0" borderId="0" xfId="35" applyFont="1" applyFill="1" applyAlignment="1"/>
    <xf numFmtId="177" fontId="34" fillId="0" borderId="0" xfId="28" applyNumberFormat="1" applyFont="1" applyBorder="1" applyAlignment="1"/>
    <xf numFmtId="177" fontId="34" fillId="0" borderId="25" xfId="28" applyNumberFormat="1" applyFont="1" applyBorder="1" applyAlignment="1"/>
    <xf numFmtId="9" fontId="34" fillId="0" borderId="26" xfId="28" applyFont="1" applyFill="1" applyBorder="1" applyAlignment="1">
      <alignment vertical="center"/>
    </xf>
    <xf numFmtId="0" fontId="34" fillId="21" borderId="27" xfId="0" applyFont="1" applyFill="1" applyBorder="1" applyAlignment="1">
      <alignment horizontal="center" vertical="top" wrapText="1"/>
    </xf>
    <xf numFmtId="0" fontId="34" fillId="0" borderId="0" xfId="0" applyFont="1" applyAlignment="1">
      <alignment horizontal="center" vertical="center"/>
    </xf>
    <xf numFmtId="0" fontId="23" fillId="16" borderId="0" xfId="0" applyFont="1" applyFill="1" applyAlignment="1">
      <alignment horizontal="left" vertical="center"/>
    </xf>
    <xf numFmtId="38" fontId="37" fillId="0" borderId="0" xfId="35" applyFont="1" applyFill="1" applyBorder="1" applyAlignment="1"/>
    <xf numFmtId="0" fontId="73" fillId="0" borderId="0" xfId="0" applyFont="1" applyAlignment="1">
      <alignment horizontal="left" vertical="center"/>
    </xf>
    <xf numFmtId="0" fontId="74" fillId="0" borderId="0" xfId="0" applyFont="1" applyAlignment="1">
      <alignment vertical="center"/>
    </xf>
    <xf numFmtId="0" fontId="74" fillId="0" borderId="0" xfId="0" applyFont="1" applyAlignment="1">
      <alignment horizontal="center" vertical="center"/>
    </xf>
    <xf numFmtId="0" fontId="75" fillId="0" borderId="0" xfId="0" applyFont="1" applyAlignment="1">
      <alignment horizontal="right" vertical="center"/>
    </xf>
    <xf numFmtId="0" fontId="75" fillId="21" borderId="16" xfId="0" applyFont="1" applyFill="1" applyBorder="1" applyAlignment="1">
      <alignment horizontal="right" vertical="center"/>
    </xf>
    <xf numFmtId="0" fontId="73" fillId="22" borderId="16" xfId="0" applyFont="1" applyFill="1" applyBorder="1" applyAlignment="1">
      <alignment vertical="center"/>
    </xf>
    <xf numFmtId="0" fontId="20" fillId="22" borderId="28" xfId="0" applyFont="1" applyFill="1" applyBorder="1" applyAlignment="1">
      <alignment horizontal="center" vertical="center"/>
    </xf>
    <xf numFmtId="0" fontId="18" fillId="22" borderId="29" xfId="0" applyFont="1" applyFill="1" applyBorder="1" applyAlignment="1">
      <alignment horizontal="center" vertical="center" wrapText="1"/>
    </xf>
    <xf numFmtId="0" fontId="16" fillId="22" borderId="30" xfId="0" applyFont="1" applyFill="1" applyBorder="1" applyAlignment="1">
      <alignment horizontal="center" vertical="center"/>
    </xf>
    <xf numFmtId="0" fontId="40" fillId="22" borderId="31" xfId="0" applyFont="1" applyFill="1" applyBorder="1" applyAlignment="1">
      <alignment horizontal="center" vertical="center" wrapText="1"/>
    </xf>
    <xf numFmtId="0" fontId="40" fillId="22" borderId="27" xfId="0" applyFont="1" applyFill="1" applyBorder="1" applyAlignment="1">
      <alignment horizontal="center" vertical="center" wrapText="1"/>
    </xf>
    <xf numFmtId="0" fontId="18" fillId="22" borderId="27" xfId="0" applyFont="1" applyFill="1" applyBorder="1" applyAlignment="1">
      <alignment horizontal="center" vertical="center" wrapText="1"/>
    </xf>
    <xf numFmtId="0" fontId="34" fillId="22" borderId="27" xfId="0" applyFont="1" applyFill="1" applyBorder="1" applyAlignment="1">
      <alignment horizontal="center" vertical="top" wrapText="1"/>
    </xf>
    <xf numFmtId="0" fontId="20" fillId="21" borderId="27" xfId="0" applyFont="1" applyFill="1" applyBorder="1" applyAlignment="1">
      <alignment horizontal="center" vertical="center" wrapText="1"/>
    </xf>
    <xf numFmtId="0" fontId="36" fillId="21" borderId="27" xfId="0" applyFont="1" applyFill="1" applyBorder="1" applyAlignment="1">
      <alignment horizontal="center" vertical="top" wrapText="1"/>
    </xf>
    <xf numFmtId="38" fontId="34" fillId="21" borderId="27" xfId="35" applyFont="1" applyFill="1" applyBorder="1" applyAlignment="1">
      <alignment horizontal="center" vertical="top" wrapText="1"/>
    </xf>
    <xf numFmtId="182" fontId="34" fillId="21" borderId="32" xfId="0" applyNumberFormat="1" applyFont="1" applyFill="1" applyBorder="1" applyAlignment="1">
      <alignment vertical="center"/>
    </xf>
    <xf numFmtId="0" fontId="42" fillId="21" borderId="23" xfId="0" applyFont="1" applyFill="1" applyBorder="1" applyAlignment="1">
      <alignment horizontal="right" vertical="center"/>
    </xf>
    <xf numFmtId="0" fontId="20" fillId="21" borderId="32" xfId="0" applyFont="1" applyFill="1" applyBorder="1" applyAlignment="1">
      <alignment vertical="center"/>
    </xf>
    <xf numFmtId="183" fontId="34" fillId="21" borderId="32" xfId="0" applyNumberFormat="1" applyFont="1" applyFill="1" applyBorder="1" applyAlignment="1">
      <alignment horizontal="center" vertical="center"/>
    </xf>
    <xf numFmtId="184" fontId="18" fillId="21" borderId="32" xfId="0" applyNumberFormat="1" applyFont="1" applyFill="1" applyBorder="1" applyAlignment="1">
      <alignment vertical="center"/>
    </xf>
    <xf numFmtId="185" fontId="34" fillId="21" borderId="32" xfId="0" applyNumberFormat="1" applyFont="1" applyFill="1" applyBorder="1" applyAlignment="1">
      <alignment vertical="center"/>
    </xf>
    <xf numFmtId="180" fontId="34" fillId="21" borderId="32" xfId="0" applyNumberFormat="1" applyFont="1" applyFill="1" applyBorder="1" applyAlignment="1">
      <alignment vertical="center"/>
    </xf>
    <xf numFmtId="38" fontId="34" fillId="21" borderId="32" xfId="35" applyFont="1" applyFill="1" applyBorder="1" applyAlignment="1">
      <alignment vertical="center"/>
    </xf>
    <xf numFmtId="186" fontId="34" fillId="21" borderId="32" xfId="0" applyNumberFormat="1" applyFont="1" applyFill="1" applyBorder="1" applyAlignment="1">
      <alignment vertical="center"/>
    </xf>
    <xf numFmtId="0" fontId="34" fillId="21" borderId="33" xfId="0" applyFont="1" applyFill="1" applyBorder="1" applyAlignment="1">
      <alignment horizontal="center" vertical="top" wrapText="1"/>
    </xf>
    <xf numFmtId="176" fontId="34" fillId="21" borderId="34" xfId="35" applyNumberFormat="1" applyFont="1" applyFill="1" applyBorder="1" applyAlignment="1">
      <alignment vertical="center"/>
    </xf>
    <xf numFmtId="0" fontId="34" fillId="22" borderId="35" xfId="0" applyFont="1" applyFill="1" applyBorder="1" applyAlignment="1">
      <alignment horizontal="center" vertical="top" wrapText="1"/>
    </xf>
    <xf numFmtId="0" fontId="19" fillId="0" borderId="11" xfId="0" applyFont="1" applyBorder="1" applyAlignment="1">
      <alignment horizontal="left" vertical="center"/>
    </xf>
    <xf numFmtId="0" fontId="76" fillId="0" borderId="0" xfId="0" applyFont="1" applyAlignment="1">
      <alignment horizontal="left" vertical="center"/>
    </xf>
    <xf numFmtId="0" fontId="74" fillId="0" borderId="0" xfId="0" applyFont="1" applyAlignment="1">
      <alignment horizontal="left" vertical="center"/>
    </xf>
    <xf numFmtId="176" fontId="25" fillId="0" borderId="0" xfId="0" applyNumberFormat="1" applyFont="1" applyAlignment="1">
      <alignment horizontal="right" vertical="center"/>
    </xf>
    <xf numFmtId="0" fontId="51" fillId="0" borderId="0" xfId="0" applyFont="1"/>
    <xf numFmtId="0" fontId="51" fillId="0" borderId="0" xfId="0" applyFont="1" applyAlignment="1">
      <alignment horizontal="left" vertical="center"/>
    </xf>
    <xf numFmtId="0" fontId="19" fillId="22" borderId="36" xfId="0" applyFont="1" applyFill="1" applyBorder="1" applyAlignment="1">
      <alignment horizontal="center" vertical="center" wrapText="1"/>
    </xf>
    <xf numFmtId="0" fontId="34" fillId="22" borderId="37" xfId="0" applyFont="1" applyFill="1" applyBorder="1" applyAlignment="1">
      <alignment horizontal="center" vertical="center" wrapText="1"/>
    </xf>
    <xf numFmtId="0" fontId="18" fillId="22" borderId="37" xfId="0" applyFont="1" applyFill="1" applyBorder="1" applyAlignment="1">
      <alignment horizontal="center" vertical="center" wrapText="1"/>
    </xf>
    <xf numFmtId="0" fontId="34" fillId="22" borderId="37" xfId="0" applyFont="1" applyFill="1" applyBorder="1" applyAlignment="1">
      <alignment horizontal="center" vertical="top" wrapText="1"/>
    </xf>
    <xf numFmtId="0" fontId="34" fillId="22" borderId="38" xfId="0" applyFont="1" applyFill="1" applyBorder="1" applyAlignment="1">
      <alignment horizontal="center" vertical="top" wrapText="1"/>
    </xf>
    <xf numFmtId="0" fontId="34" fillId="21" borderId="37" xfId="0" applyFont="1" applyFill="1" applyBorder="1" applyAlignment="1">
      <alignment horizontal="center" vertical="top" wrapText="1"/>
    </xf>
    <xf numFmtId="0" fontId="34" fillId="21" borderId="39" xfId="0" applyFont="1" applyFill="1" applyBorder="1" applyAlignment="1">
      <alignment horizontal="center" vertical="top" wrapText="1"/>
    </xf>
    <xf numFmtId="0" fontId="18" fillId="21" borderId="37" xfId="0" applyFont="1" applyFill="1" applyBorder="1" applyAlignment="1">
      <alignment horizontal="center" vertical="top" wrapText="1"/>
    </xf>
    <xf numFmtId="0" fontId="34" fillId="21" borderId="40" xfId="0" applyFont="1" applyFill="1" applyBorder="1" applyAlignment="1">
      <alignment horizontal="center" vertical="top" wrapText="1"/>
    </xf>
    <xf numFmtId="0" fontId="34" fillId="23" borderId="41" xfId="0" applyFont="1" applyFill="1" applyBorder="1" applyAlignment="1">
      <alignment horizontal="center" vertical="center"/>
    </xf>
    <xf numFmtId="0" fontId="34" fillId="23" borderId="32" xfId="0" applyFont="1" applyFill="1" applyBorder="1" applyAlignment="1">
      <alignment horizontal="center" vertical="center"/>
    </xf>
    <xf numFmtId="180" fontId="34" fillId="23" borderId="32" xfId="0" applyNumberFormat="1" applyFont="1" applyFill="1" applyBorder="1" applyAlignment="1">
      <alignment vertical="center"/>
    </xf>
    <xf numFmtId="0" fontId="42" fillId="21" borderId="32" xfId="0" applyFont="1" applyFill="1" applyBorder="1" applyAlignment="1">
      <alignment horizontal="right" vertical="center"/>
    </xf>
    <xf numFmtId="0" fontId="34" fillId="21" borderId="32" xfId="0" applyFont="1" applyFill="1" applyBorder="1" applyAlignment="1">
      <alignment vertical="center"/>
    </xf>
    <xf numFmtId="184" fontId="34" fillId="21" borderId="32" xfId="0" applyNumberFormat="1" applyFont="1" applyFill="1" applyBorder="1" applyAlignment="1">
      <alignment vertical="center"/>
    </xf>
    <xf numFmtId="0" fontId="19" fillId="0" borderId="0" xfId="0" applyFont="1" applyAlignment="1">
      <alignment horizontal="left" vertical="center"/>
    </xf>
    <xf numFmtId="0" fontId="23" fillId="0" borderId="0" xfId="0" applyFont="1" applyAlignment="1">
      <alignment horizontal="left" vertical="center"/>
    </xf>
    <xf numFmtId="0" fontId="18" fillId="0" borderId="0" xfId="0" applyFont="1" applyAlignment="1">
      <alignment horizontal="left" vertical="top"/>
    </xf>
    <xf numFmtId="0" fontId="34" fillId="21" borderId="32" xfId="0" applyFont="1" applyFill="1" applyBorder="1" applyAlignment="1">
      <alignment horizontal="center" vertical="center"/>
    </xf>
    <xf numFmtId="0" fontId="34" fillId="0" borderId="0" xfId="44" applyFont="1" applyAlignment="1">
      <alignment vertical="center"/>
    </xf>
    <xf numFmtId="189" fontId="34" fillId="0" borderId="0" xfId="0" applyNumberFormat="1" applyFont="1" applyAlignment="1">
      <alignment vertical="center"/>
    </xf>
    <xf numFmtId="49" fontId="34" fillId="0" borderId="0" xfId="0" applyNumberFormat="1" applyFont="1" applyAlignment="1">
      <alignment vertical="center"/>
    </xf>
    <xf numFmtId="49" fontId="34" fillId="0" borderId="0" xfId="0" applyNumberFormat="1" applyFont="1" applyAlignment="1">
      <alignment horizontal="left" vertical="center"/>
    </xf>
    <xf numFmtId="38" fontId="20" fillId="0" borderId="0" xfId="0" applyNumberFormat="1" applyFont="1"/>
    <xf numFmtId="0" fontId="77" fillId="0" borderId="0" xfId="44" applyFont="1" applyAlignment="1">
      <alignment vertical="center"/>
    </xf>
    <xf numFmtId="189" fontId="78" fillId="0" borderId="0" xfId="0" applyNumberFormat="1" applyFont="1" applyAlignment="1">
      <alignment vertical="center"/>
    </xf>
    <xf numFmtId="0" fontId="77" fillId="0" borderId="14" xfId="44" applyFont="1" applyBorder="1" applyAlignment="1">
      <alignment vertical="center"/>
    </xf>
    <xf numFmtId="0" fontId="34" fillId="0" borderId="15" xfId="44" applyFont="1" applyBorder="1" applyAlignment="1">
      <alignment horizontal="center" vertical="center"/>
    </xf>
    <xf numFmtId="49" fontId="18" fillId="0" borderId="14" xfId="0" applyNumberFormat="1" applyFont="1" applyBorder="1" applyAlignment="1">
      <alignment horizontal="center" vertical="center"/>
    </xf>
    <xf numFmtId="0" fontId="34" fillId="0" borderId="15" xfId="44" applyFont="1" applyBorder="1" applyAlignment="1">
      <alignment horizontal="right" vertical="center" indent="1"/>
    </xf>
    <xf numFmtId="0" fontId="34" fillId="0" borderId="42" xfId="44" applyFont="1" applyBorder="1" applyAlignment="1">
      <alignment horizontal="center" vertical="center"/>
    </xf>
    <xf numFmtId="38" fontId="37" fillId="0" borderId="0" xfId="35" applyFont="1" applyFill="1" applyAlignment="1"/>
    <xf numFmtId="0" fontId="74" fillId="0" borderId="0" xfId="0" applyFont="1" applyAlignment="1">
      <alignment horizontal="right" vertical="center"/>
    </xf>
    <xf numFmtId="0" fontId="79" fillId="0" borderId="43" xfId="0" applyFont="1" applyBorder="1"/>
    <xf numFmtId="0" fontId="80" fillId="0" borderId="43" xfId="0" applyFont="1" applyBorder="1" applyAlignment="1">
      <alignment horizontal="centerContinuous"/>
    </xf>
    <xf numFmtId="180" fontId="81" fillId="0" borderId="43" xfId="0" applyNumberFormat="1" applyFont="1" applyBorder="1" applyAlignment="1">
      <alignment horizontal="centerContinuous"/>
    </xf>
    <xf numFmtId="180" fontId="82" fillId="0" borderId="43" xfId="0" applyNumberFormat="1" applyFont="1" applyBorder="1" applyAlignment="1">
      <alignment horizontal="center" wrapText="1"/>
    </xf>
    <xf numFmtId="0" fontId="83" fillId="0" borderId="24" xfId="0" applyFont="1" applyBorder="1" applyAlignment="1">
      <alignment horizontal="center" vertical="center" wrapText="1"/>
    </xf>
    <xf numFmtId="38" fontId="83" fillId="0" borderId="24" xfId="35" applyFont="1" applyBorder="1" applyAlignment="1">
      <alignment horizontal="center" vertical="center" wrapText="1"/>
    </xf>
    <xf numFmtId="38" fontId="83" fillId="0" borderId="24" xfId="35" applyFont="1" applyBorder="1" applyAlignment="1">
      <alignment horizontal="left" vertical="center" wrapText="1"/>
    </xf>
    <xf numFmtId="38" fontId="83" fillId="0" borderId="14" xfId="35" applyFont="1" applyBorder="1" applyAlignment="1">
      <alignment horizontal="center" vertical="center" wrapText="1"/>
    </xf>
    <xf numFmtId="0" fontId="81" fillId="0" borderId="24" xfId="0" applyFont="1" applyBorder="1" applyAlignment="1">
      <alignment horizontal="center" vertical="center"/>
    </xf>
    <xf numFmtId="180" fontId="81" fillId="0" borderId="24" xfId="0" applyNumberFormat="1" applyFont="1" applyBorder="1" applyAlignment="1">
      <alignment horizontal="right" vertical="center"/>
    </xf>
    <xf numFmtId="38" fontId="81" fillId="0" borderId="24" xfId="35" applyFont="1" applyBorder="1" applyAlignment="1">
      <alignment horizontal="right" vertical="center"/>
    </xf>
    <xf numFmtId="38" fontId="81" fillId="0" borderId="24" xfId="35" applyFont="1" applyBorder="1" applyAlignment="1">
      <alignment horizontal="center" vertical="center"/>
    </xf>
    <xf numFmtId="188" fontId="81" fillId="0" borderId="24" xfId="0" applyNumberFormat="1" applyFont="1" applyBorder="1" applyAlignment="1">
      <alignment horizontal="center" vertical="center"/>
    </xf>
    <xf numFmtId="188" fontId="81" fillId="0" borderId="24" xfId="0" applyNumberFormat="1" applyFont="1" applyBorder="1" applyAlignment="1">
      <alignment vertical="center"/>
    </xf>
    <xf numFmtId="38" fontId="31" fillId="0" borderId="16" xfId="35" applyFont="1" applyFill="1" applyBorder="1" applyAlignment="1">
      <alignment vertical="center"/>
    </xf>
    <xf numFmtId="38" fontId="18" fillId="0" borderId="16" xfId="35" applyFont="1" applyFill="1" applyBorder="1" applyAlignment="1">
      <alignment horizontal="center" vertical="center"/>
    </xf>
    <xf numFmtId="38" fontId="36" fillId="0" borderId="16" xfId="35" applyFont="1" applyFill="1" applyBorder="1" applyAlignment="1">
      <alignment horizontal="left" vertical="center"/>
    </xf>
    <xf numFmtId="38" fontId="83" fillId="0" borderId="44" xfId="35" applyFont="1" applyBorder="1" applyAlignment="1">
      <alignment horizontal="left" vertical="center" wrapText="1"/>
    </xf>
    <xf numFmtId="0" fontId="24" fillId="0" borderId="0" xfId="44" applyFont="1" applyAlignment="1">
      <alignment vertical="center"/>
    </xf>
    <xf numFmtId="38" fontId="37" fillId="0" borderId="0" xfId="35" applyFont="1" applyFill="1" applyAlignment="1">
      <alignment vertical="center"/>
    </xf>
    <xf numFmtId="0" fontId="51" fillId="0" borderId="0" xfId="0" applyFont="1" applyAlignment="1">
      <alignment vertical="center"/>
    </xf>
    <xf numFmtId="38" fontId="41" fillId="0" borderId="0" xfId="35" applyFont="1" applyBorder="1" applyAlignment="1">
      <alignment vertical="center"/>
    </xf>
    <xf numFmtId="38" fontId="20" fillId="0" borderId="16" xfId="0" applyNumberFormat="1" applyFont="1" applyBorder="1" applyAlignment="1">
      <alignment vertical="center"/>
    </xf>
    <xf numFmtId="176" fontId="68" fillId="18" borderId="45" xfId="0" applyNumberFormat="1" applyFont="1" applyFill="1" applyBorder="1" applyAlignment="1">
      <alignment horizontal="right" vertical="center"/>
    </xf>
    <xf numFmtId="0" fontId="69" fillId="0" borderId="0" xfId="0" applyFont="1" applyAlignment="1">
      <alignment horizontal="left" vertical="center"/>
    </xf>
    <xf numFmtId="176" fontId="68" fillId="24" borderId="45" xfId="0" applyNumberFormat="1" applyFont="1" applyFill="1" applyBorder="1" applyAlignment="1">
      <alignment horizontal="right" vertical="center"/>
    </xf>
    <xf numFmtId="0" fontId="59" fillId="0" borderId="41" xfId="0" applyFont="1" applyBorder="1" applyAlignment="1">
      <alignment horizontal="center" vertical="center"/>
    </xf>
    <xf numFmtId="0" fontId="59" fillId="0" borderId="32" xfId="0" applyFont="1" applyBorder="1" applyAlignment="1">
      <alignment horizontal="center" vertical="center"/>
    </xf>
    <xf numFmtId="180" fontId="59" fillId="0" borderId="32" xfId="0" applyNumberFormat="1" applyFont="1" applyBorder="1" applyAlignment="1">
      <alignment vertical="center"/>
    </xf>
    <xf numFmtId="176" fontId="23" fillId="0" borderId="10" xfId="0" applyNumberFormat="1" applyFont="1" applyBorder="1" applyAlignment="1">
      <alignment horizontal="left" vertical="center"/>
    </xf>
    <xf numFmtId="0" fontId="61" fillId="0" borderId="15" xfId="0" applyFont="1" applyBorder="1" applyAlignment="1">
      <alignment horizontal="center" vertical="center" wrapText="1"/>
    </xf>
    <xf numFmtId="0" fontId="64" fillId="0" borderId="15" xfId="0" applyFont="1" applyBorder="1" applyAlignment="1">
      <alignment horizontal="right" vertical="center"/>
    </xf>
    <xf numFmtId="0" fontId="20" fillId="0" borderId="19" xfId="0" applyFont="1" applyBorder="1" applyAlignment="1">
      <alignment vertical="center"/>
    </xf>
    <xf numFmtId="0" fontId="20" fillId="0" borderId="20" xfId="0" applyFont="1" applyBorder="1" applyAlignment="1">
      <alignment vertical="center"/>
    </xf>
    <xf numFmtId="38" fontId="20" fillId="0" borderId="20" xfId="35" applyFont="1" applyFill="1" applyBorder="1" applyAlignment="1">
      <alignment horizontal="center" vertical="center"/>
    </xf>
    <xf numFmtId="38" fontId="20" fillId="0" borderId="18" xfId="35" applyFont="1" applyFill="1" applyBorder="1" applyAlignment="1">
      <alignment horizontal="center" vertical="center"/>
    </xf>
    <xf numFmtId="38" fontId="19" fillId="0" borderId="19" xfId="0" applyNumberFormat="1" applyFont="1" applyBorder="1" applyAlignment="1">
      <alignment vertical="center"/>
    </xf>
    <xf numFmtId="38" fontId="19" fillId="0" borderId="20" xfId="0" applyNumberFormat="1" applyFont="1" applyBorder="1" applyAlignment="1">
      <alignment vertical="center"/>
    </xf>
    <xf numFmtId="38" fontId="40" fillId="0" borderId="16" xfId="0" applyNumberFormat="1" applyFont="1" applyBorder="1" applyAlignment="1">
      <alignment vertical="center"/>
    </xf>
    <xf numFmtId="0" fontId="20" fillId="0" borderId="16" xfId="0" applyFont="1" applyBorder="1" applyAlignment="1">
      <alignment vertical="center"/>
    </xf>
    <xf numFmtId="0" fontId="19" fillId="0" borderId="18" xfId="0" applyFont="1" applyBorder="1" applyAlignment="1">
      <alignment vertical="center"/>
    </xf>
    <xf numFmtId="0" fontId="40" fillId="0" borderId="16" xfId="0" applyFont="1" applyBorder="1" applyAlignment="1">
      <alignment vertical="center"/>
    </xf>
    <xf numFmtId="0" fontId="34" fillId="0" borderId="19" xfId="0" applyFont="1" applyBorder="1" applyAlignment="1">
      <alignment horizontal="right" vertical="center"/>
    </xf>
    <xf numFmtId="38" fontId="24" fillId="0" borderId="18" xfId="0" applyNumberFormat="1" applyFont="1" applyBorder="1" applyAlignment="1">
      <alignment vertical="center"/>
    </xf>
    <xf numFmtId="38" fontId="23" fillId="0" borderId="16" xfId="0" applyNumberFormat="1" applyFont="1" applyBorder="1" applyAlignment="1">
      <alignment vertical="center"/>
    </xf>
    <xf numFmtId="0" fontId="51" fillId="25" borderId="16" xfId="0" applyFont="1" applyFill="1" applyBorder="1" applyAlignment="1">
      <alignment vertical="center"/>
    </xf>
    <xf numFmtId="38" fontId="19" fillId="25" borderId="19" xfId="0" applyNumberFormat="1" applyFont="1" applyFill="1" applyBorder="1" applyAlignment="1">
      <alignment vertical="center"/>
    </xf>
    <xf numFmtId="38" fontId="20" fillId="25" borderId="16" xfId="0" applyNumberFormat="1" applyFont="1" applyFill="1" applyBorder="1" applyAlignment="1">
      <alignment vertical="center"/>
    </xf>
    <xf numFmtId="177" fontId="34" fillId="25" borderId="30" xfId="28" applyNumberFormat="1" applyFont="1" applyFill="1" applyBorder="1" applyAlignment="1">
      <alignment vertical="center"/>
    </xf>
    <xf numFmtId="177" fontId="34" fillId="25" borderId="46" xfId="28" applyNumberFormat="1" applyFont="1" applyFill="1" applyBorder="1" applyAlignment="1">
      <alignment vertical="center"/>
    </xf>
    <xf numFmtId="0" fontId="51" fillId="21" borderId="16" xfId="0" applyFont="1" applyFill="1" applyBorder="1" applyAlignment="1">
      <alignment vertical="center"/>
    </xf>
    <xf numFmtId="38" fontId="19" fillId="21" borderId="19" xfId="0" applyNumberFormat="1" applyFont="1" applyFill="1" applyBorder="1" applyAlignment="1">
      <alignment vertical="center"/>
    </xf>
    <xf numFmtId="38" fontId="20" fillId="21" borderId="16" xfId="0" applyNumberFormat="1" applyFont="1" applyFill="1" applyBorder="1" applyAlignment="1">
      <alignment vertical="center"/>
    </xf>
    <xf numFmtId="177" fontId="34" fillId="21" borderId="16" xfId="28" applyNumberFormat="1" applyFont="1" applyFill="1" applyBorder="1" applyAlignment="1">
      <alignment vertical="center"/>
    </xf>
    <xf numFmtId="0" fontId="51" fillId="26" borderId="16" xfId="0" applyFont="1" applyFill="1" applyBorder="1" applyAlignment="1">
      <alignment vertical="center"/>
    </xf>
    <xf numFmtId="38" fontId="19" fillId="26" borderId="19" xfId="0" applyNumberFormat="1" applyFont="1" applyFill="1" applyBorder="1" applyAlignment="1">
      <alignment vertical="center"/>
    </xf>
    <xf numFmtId="38" fontId="20" fillId="26" borderId="16" xfId="0" applyNumberFormat="1" applyFont="1" applyFill="1" applyBorder="1" applyAlignment="1">
      <alignment vertical="center"/>
    </xf>
    <xf numFmtId="177" fontId="34" fillId="26" borderId="30" xfId="28" applyNumberFormat="1" applyFont="1" applyFill="1" applyBorder="1" applyAlignment="1">
      <alignment vertical="center"/>
    </xf>
    <xf numFmtId="177" fontId="34" fillId="26" borderId="46" xfId="28" applyNumberFormat="1" applyFont="1" applyFill="1" applyBorder="1" applyAlignment="1">
      <alignment vertical="center"/>
    </xf>
    <xf numFmtId="0" fontId="51" fillId="27" borderId="16" xfId="0" applyFont="1" applyFill="1" applyBorder="1" applyAlignment="1">
      <alignment vertical="center"/>
    </xf>
    <xf numFmtId="38" fontId="19" fillId="27" borderId="19" xfId="0" applyNumberFormat="1" applyFont="1" applyFill="1" applyBorder="1" applyAlignment="1">
      <alignment vertical="center"/>
    </xf>
    <xf numFmtId="38" fontId="20" fillId="27" borderId="16" xfId="0" applyNumberFormat="1" applyFont="1" applyFill="1" applyBorder="1" applyAlignment="1">
      <alignment vertical="center"/>
    </xf>
    <xf numFmtId="177" fontId="34" fillId="27" borderId="16" xfId="28" applyNumberFormat="1" applyFont="1" applyFill="1" applyBorder="1" applyAlignment="1">
      <alignment vertical="center"/>
    </xf>
    <xf numFmtId="0" fontId="51" fillId="28" borderId="16" xfId="0" applyFont="1" applyFill="1" applyBorder="1" applyAlignment="1">
      <alignment vertical="center"/>
    </xf>
    <xf numFmtId="38" fontId="19" fillId="28" borderId="19" xfId="0" applyNumberFormat="1" applyFont="1" applyFill="1" applyBorder="1" applyAlignment="1">
      <alignment vertical="center"/>
    </xf>
    <xf numFmtId="38" fontId="20" fillId="28" borderId="16" xfId="0" applyNumberFormat="1" applyFont="1" applyFill="1" applyBorder="1" applyAlignment="1">
      <alignment vertical="center"/>
    </xf>
    <xf numFmtId="177" fontId="34" fillId="28" borderId="16" xfId="28" applyNumberFormat="1" applyFont="1" applyFill="1" applyBorder="1" applyAlignment="1">
      <alignment vertical="center"/>
    </xf>
    <xf numFmtId="0" fontId="51" fillId="29" borderId="16" xfId="0" applyFont="1" applyFill="1" applyBorder="1" applyAlignment="1">
      <alignment vertical="center"/>
    </xf>
    <xf numFmtId="38" fontId="19" fillId="29" borderId="19" xfId="0" applyNumberFormat="1" applyFont="1" applyFill="1" applyBorder="1" applyAlignment="1">
      <alignment vertical="center"/>
    </xf>
    <xf numFmtId="38" fontId="20" fillId="29" borderId="16" xfId="0" applyNumberFormat="1" applyFont="1" applyFill="1" applyBorder="1" applyAlignment="1">
      <alignment vertical="center"/>
    </xf>
    <xf numFmtId="177" fontId="34" fillId="29" borderId="16" xfId="28" applyNumberFormat="1" applyFont="1" applyFill="1" applyBorder="1" applyAlignment="1">
      <alignment vertical="center"/>
    </xf>
    <xf numFmtId="180" fontId="84" fillId="0" borderId="49" xfId="0" applyNumberFormat="1" applyFont="1" applyBorder="1" applyAlignment="1">
      <alignment horizontal="right" vertical="center"/>
    </xf>
    <xf numFmtId="38" fontId="84" fillId="0" borderId="49" xfId="35" applyFont="1" applyBorder="1" applyAlignment="1">
      <alignment horizontal="right" vertical="center"/>
    </xf>
    <xf numFmtId="38" fontId="84" fillId="0" borderId="49" xfId="35" applyFont="1" applyBorder="1" applyAlignment="1">
      <alignment horizontal="center" vertical="center"/>
    </xf>
    <xf numFmtId="188" fontId="84" fillId="0" borderId="49" xfId="0" applyNumberFormat="1" applyFont="1" applyBorder="1" applyAlignment="1">
      <alignment horizontal="center" vertical="center"/>
    </xf>
    <xf numFmtId="40" fontId="84" fillId="0" borderId="49" xfId="35" applyNumberFormat="1" applyFont="1" applyBorder="1" applyAlignment="1">
      <alignment horizontal="center" vertical="center"/>
    </xf>
    <xf numFmtId="0" fontId="85" fillId="0" borderId="0" xfId="44" applyFont="1"/>
    <xf numFmtId="0" fontId="86" fillId="0" borderId="0" xfId="0" applyFont="1"/>
    <xf numFmtId="38" fontId="86" fillId="0" borderId="0" xfId="35" applyFont="1" applyBorder="1" applyAlignment="1"/>
    <xf numFmtId="176" fontId="86" fillId="0" borderId="0" xfId="35" applyNumberFormat="1" applyFont="1" applyBorder="1" applyAlignment="1">
      <alignment vertical="center"/>
    </xf>
    <xf numFmtId="0" fontId="87" fillId="0" borderId="0" xfId="44" applyFont="1" applyAlignment="1">
      <alignment horizontal="left" vertical="top"/>
    </xf>
    <xf numFmtId="38" fontId="30" fillId="30" borderId="0" xfId="35" applyFont="1" applyFill="1" applyAlignment="1">
      <alignment vertical="center"/>
    </xf>
    <xf numFmtId="38" fontId="56" fillId="30" borderId="0" xfId="35" applyFont="1" applyFill="1" applyAlignment="1">
      <alignment vertical="center"/>
    </xf>
    <xf numFmtId="38" fontId="31" fillId="30" borderId="0" xfId="35" applyFont="1" applyFill="1" applyAlignment="1">
      <alignment vertical="center"/>
    </xf>
    <xf numFmtId="38" fontId="57" fillId="30" borderId="0" xfId="35" applyFont="1" applyFill="1" applyAlignment="1">
      <alignment vertical="center"/>
    </xf>
    <xf numFmtId="38" fontId="30" fillId="30" borderId="0" xfId="35" applyFont="1" applyFill="1" applyAlignment="1">
      <alignment horizontal="right" vertical="center"/>
    </xf>
    <xf numFmtId="0" fontId="34" fillId="30" borderId="0" xfId="0" applyFont="1" applyFill="1" applyAlignment="1">
      <alignment vertical="center"/>
    </xf>
    <xf numFmtId="176" fontId="34" fillId="30" borderId="0" xfId="0" applyNumberFormat="1" applyFont="1" applyFill="1" applyAlignment="1">
      <alignment vertical="center"/>
    </xf>
    <xf numFmtId="0" fontId="84" fillId="0" borderId="49" xfId="0" applyFont="1" applyBorder="1" applyAlignment="1">
      <alignment horizontal="center" vertical="center"/>
    </xf>
    <xf numFmtId="180" fontId="88" fillId="31" borderId="50" xfId="0" applyNumberFormat="1" applyFont="1" applyFill="1" applyBorder="1" applyAlignment="1">
      <alignment horizontal="center" wrapText="1"/>
    </xf>
    <xf numFmtId="0" fontId="89" fillId="31" borderId="50" xfId="0" applyFont="1" applyFill="1" applyBorder="1" applyAlignment="1">
      <alignment horizontal="center" vertical="center" wrapText="1"/>
    </xf>
    <xf numFmtId="38" fontId="89" fillId="31" borderId="50" xfId="35" applyFont="1" applyFill="1" applyBorder="1" applyAlignment="1">
      <alignment horizontal="center" vertical="center" wrapText="1"/>
    </xf>
    <xf numFmtId="38" fontId="89" fillId="31" borderId="50" xfId="35" applyFont="1" applyFill="1" applyBorder="1" applyAlignment="1">
      <alignment horizontal="left" vertical="center" wrapText="1"/>
    </xf>
    <xf numFmtId="0" fontId="89" fillId="31" borderId="51" xfId="0" applyFont="1" applyFill="1" applyBorder="1" applyAlignment="1">
      <alignment horizontal="center" vertical="top" wrapText="1"/>
    </xf>
    <xf numFmtId="0" fontId="90" fillId="31" borderId="51" xfId="0" applyFont="1" applyFill="1" applyBorder="1" applyAlignment="1">
      <alignment horizontal="center" vertical="center"/>
    </xf>
    <xf numFmtId="0" fontId="53" fillId="0" borderId="0" xfId="0" applyFont="1" applyAlignment="1">
      <alignment horizontal="centerContinuous" vertical="top"/>
    </xf>
    <xf numFmtId="176" fontId="19" fillId="19" borderId="0" xfId="0" applyNumberFormat="1" applyFont="1" applyFill="1" applyAlignment="1">
      <alignment horizontal="right" vertical="center"/>
    </xf>
    <xf numFmtId="176" fontId="71" fillId="32" borderId="0" xfId="0" applyNumberFormat="1" applyFont="1" applyFill="1" applyAlignment="1">
      <alignment horizontal="right" vertical="center"/>
    </xf>
    <xf numFmtId="176" fontId="71" fillId="33" borderId="0" xfId="0" applyNumberFormat="1" applyFont="1" applyFill="1" applyAlignment="1">
      <alignment horizontal="right" vertical="center"/>
    </xf>
    <xf numFmtId="0" fontId="19" fillId="31" borderId="0" xfId="0" applyFont="1" applyFill="1"/>
    <xf numFmtId="0" fontId="19" fillId="31" borderId="0" xfId="0" applyFont="1" applyFill="1" applyAlignment="1">
      <alignment horizontal="center" vertical="center"/>
    </xf>
    <xf numFmtId="0" fontId="19" fillId="31" borderId="0" xfId="0" applyFont="1" applyFill="1" applyAlignment="1">
      <alignment horizontal="center"/>
    </xf>
    <xf numFmtId="38" fontId="19" fillId="31" borderId="0" xfId="35" applyFont="1" applyFill="1" applyAlignment="1"/>
    <xf numFmtId="0" fontId="24" fillId="31" borderId="0" xfId="0" applyFont="1" applyFill="1" applyAlignment="1">
      <alignment vertical="center"/>
    </xf>
    <xf numFmtId="0" fontId="55" fillId="31" borderId="0" xfId="0" applyFont="1" applyFill="1" applyAlignment="1">
      <alignment horizontal="left" vertical="center"/>
    </xf>
    <xf numFmtId="0" fontId="24" fillId="31" borderId="10" xfId="0" applyFont="1" applyFill="1" applyBorder="1" applyAlignment="1">
      <alignment horizontal="left" vertical="center"/>
    </xf>
    <xf numFmtId="0" fontId="19" fillId="31" borderId="11" xfId="0" applyFont="1" applyFill="1" applyBorder="1" applyAlignment="1">
      <alignment horizontal="left" vertical="center"/>
    </xf>
    <xf numFmtId="0" fontId="24" fillId="31" borderId="12" xfId="0" applyFont="1" applyFill="1" applyBorder="1" applyAlignment="1">
      <alignment horizontal="right" vertical="center"/>
    </xf>
    <xf numFmtId="0" fontId="19" fillId="31" borderId="12" xfId="0" applyFont="1" applyFill="1" applyBorder="1" applyAlignment="1">
      <alignment vertical="center"/>
    </xf>
    <xf numFmtId="0" fontId="19" fillId="31" borderId="0" xfId="0" applyFont="1" applyFill="1" applyAlignment="1">
      <alignment vertical="top"/>
    </xf>
    <xf numFmtId="0" fontId="22" fillId="31" borderId="0" xfId="0" applyFont="1" applyFill="1" applyAlignment="1">
      <alignment horizontal="left" vertical="center"/>
    </xf>
    <xf numFmtId="0" fontId="47" fillId="31" borderId="0" xfId="0" applyFont="1" applyFill="1" applyAlignment="1">
      <alignment horizontal="left" vertical="center"/>
    </xf>
    <xf numFmtId="0" fontId="19" fillId="31" borderId="0" xfId="0" applyFont="1" applyFill="1" applyAlignment="1">
      <alignment vertical="center"/>
    </xf>
    <xf numFmtId="0" fontId="27" fillId="31" borderId="0" xfId="0" applyFont="1" applyFill="1" applyAlignment="1">
      <alignment horizontal="left" vertical="center"/>
    </xf>
    <xf numFmtId="0" fontId="28" fillId="31" borderId="0" xfId="0" applyFont="1" applyFill="1" applyAlignment="1">
      <alignment vertical="center"/>
    </xf>
    <xf numFmtId="0" fontId="29" fillId="31" borderId="0" xfId="0" applyFont="1" applyFill="1" applyAlignment="1">
      <alignment vertical="center"/>
    </xf>
    <xf numFmtId="38" fontId="24" fillId="31" borderId="0" xfId="35" applyFont="1" applyFill="1" applyBorder="1" applyAlignment="1">
      <alignment horizontal="left" vertical="center" indent="1"/>
    </xf>
    <xf numFmtId="38" fontId="31" fillId="31" borderId="0" xfId="35" applyFont="1" applyFill="1" applyBorder="1" applyAlignment="1"/>
    <xf numFmtId="0" fontId="29" fillId="31" borderId="0" xfId="0" applyFont="1" applyFill="1"/>
    <xf numFmtId="176" fontId="19" fillId="31" borderId="0" xfId="0" applyNumberFormat="1" applyFont="1" applyFill="1"/>
    <xf numFmtId="38" fontId="40" fillId="31" borderId="0" xfId="35" applyFont="1" applyFill="1" applyBorder="1" applyAlignment="1">
      <alignment horizontal="left" vertical="center" indent="1"/>
    </xf>
    <xf numFmtId="38" fontId="39" fillId="31" borderId="0" xfId="35" applyFont="1" applyFill="1" applyBorder="1" applyAlignment="1"/>
    <xf numFmtId="0" fontId="40" fillId="31" borderId="0" xfId="0" applyFont="1" applyFill="1"/>
    <xf numFmtId="0" fontId="52" fillId="31" borderId="0" xfId="0" applyFont="1" applyFill="1"/>
    <xf numFmtId="176" fontId="40" fillId="31" borderId="0" xfId="0" applyNumberFormat="1" applyFont="1" applyFill="1"/>
    <xf numFmtId="38" fontId="40" fillId="31" borderId="0" xfId="35" applyFont="1" applyFill="1" applyBorder="1" applyAlignment="1">
      <alignment horizontal="left" vertical="center"/>
    </xf>
    <xf numFmtId="38" fontId="70" fillId="31" borderId="0" xfId="35" applyFont="1" applyFill="1" applyBorder="1" applyAlignment="1">
      <alignment vertical="center"/>
    </xf>
    <xf numFmtId="38" fontId="39" fillId="31" borderId="0" xfId="35" applyFont="1" applyFill="1" applyBorder="1" applyAlignment="1">
      <alignment vertical="center"/>
    </xf>
    <xf numFmtId="176" fontId="40" fillId="31" borderId="0" xfId="0" applyNumberFormat="1" applyFont="1" applyFill="1" applyAlignment="1">
      <alignment vertical="center"/>
    </xf>
    <xf numFmtId="38" fontId="23" fillId="31" borderId="0" xfId="35" applyFont="1" applyFill="1" applyBorder="1" applyAlignment="1">
      <alignment horizontal="left" vertical="center" indent="1"/>
    </xf>
    <xf numFmtId="0" fontId="23" fillId="31" borderId="0" xfId="0" applyFont="1" applyFill="1" applyAlignment="1">
      <alignment horizontal="right" vertical="center"/>
    </xf>
    <xf numFmtId="0" fontId="23" fillId="31" borderId="0" xfId="0" applyFont="1" applyFill="1" applyAlignment="1">
      <alignment vertical="center"/>
    </xf>
    <xf numFmtId="38" fontId="23" fillId="31" borderId="0" xfId="35" applyFont="1" applyFill="1" applyBorder="1" applyAlignment="1">
      <alignment vertical="center"/>
    </xf>
    <xf numFmtId="38" fontId="37" fillId="31" borderId="0" xfId="35" applyFont="1" applyFill="1" applyBorder="1" applyAlignment="1">
      <alignment horizontal="left" vertical="center" indent="1"/>
    </xf>
    <xf numFmtId="0" fontId="37" fillId="31" borderId="0" xfId="0" applyFont="1" applyFill="1" applyAlignment="1">
      <alignment horizontal="right" vertical="center"/>
    </xf>
    <xf numFmtId="0" fontId="37" fillId="31" borderId="0" xfId="0" applyFont="1" applyFill="1" applyAlignment="1">
      <alignment vertical="center"/>
    </xf>
    <xf numFmtId="38" fontId="37" fillId="31" borderId="0" xfId="35" applyFont="1" applyFill="1" applyBorder="1" applyAlignment="1">
      <alignment vertical="center"/>
    </xf>
    <xf numFmtId="38" fontId="54" fillId="31" borderId="0" xfId="35" applyFont="1" applyFill="1" applyBorder="1" applyAlignment="1">
      <alignment vertical="center"/>
    </xf>
    <xf numFmtId="176" fontId="20" fillId="31" borderId="0" xfId="0" applyNumberFormat="1" applyFont="1" applyFill="1" applyAlignment="1">
      <alignment vertical="center"/>
    </xf>
    <xf numFmtId="38" fontId="20" fillId="31" borderId="0" xfId="35" applyFont="1" applyFill="1" applyBorder="1" applyAlignment="1">
      <alignment horizontal="left" vertical="center" indent="1"/>
    </xf>
    <xf numFmtId="38" fontId="20" fillId="31" borderId="0" xfId="35" applyFont="1" applyFill="1" applyBorder="1" applyAlignment="1">
      <alignment horizontal="left" vertical="center"/>
    </xf>
    <xf numFmtId="38" fontId="31" fillId="31" borderId="0" xfId="35" applyFont="1" applyFill="1" applyBorder="1" applyAlignment="1">
      <alignment vertical="center"/>
    </xf>
    <xf numFmtId="0" fontId="20" fillId="31" borderId="0" xfId="0" applyFont="1" applyFill="1"/>
    <xf numFmtId="0" fontId="75" fillId="0" borderId="46" xfId="0" applyFont="1" applyBorder="1" applyAlignment="1">
      <alignment horizontal="right" vertical="center"/>
    </xf>
    <xf numFmtId="0" fontId="35" fillId="22" borderId="30" xfId="0" applyFont="1" applyFill="1" applyBorder="1" applyAlignment="1">
      <alignment horizontal="center" vertical="center"/>
    </xf>
    <xf numFmtId="0" fontId="20" fillId="21" borderId="35" xfId="0" applyFont="1" applyFill="1" applyBorder="1" applyAlignment="1">
      <alignment horizontal="center" vertical="center" wrapText="1"/>
    </xf>
    <xf numFmtId="0" fontId="20" fillId="21" borderId="47" xfId="0" applyFont="1" applyFill="1" applyBorder="1" applyAlignment="1">
      <alignment horizontal="center" vertical="center" wrapText="1"/>
    </xf>
    <xf numFmtId="0" fontId="34" fillId="21" borderId="33" xfId="0" applyFont="1" applyFill="1" applyBorder="1" applyAlignment="1">
      <alignment horizontal="center" vertical="center" wrapText="1"/>
    </xf>
    <xf numFmtId="176" fontId="34" fillId="21" borderId="30" xfId="35" applyNumberFormat="1" applyFont="1" applyFill="1" applyBorder="1" applyAlignment="1">
      <alignment horizontal="center" vertical="center" wrapText="1"/>
    </xf>
    <xf numFmtId="0" fontId="34" fillId="21" borderId="38" xfId="0" applyFont="1" applyFill="1" applyBorder="1" applyAlignment="1">
      <alignment horizontal="center" vertical="top" wrapText="1"/>
    </xf>
    <xf numFmtId="176" fontId="34" fillId="21" borderId="46" xfId="35" applyNumberFormat="1" applyFont="1" applyFill="1" applyBorder="1" applyAlignment="1">
      <alignment horizontal="center" vertical="top" wrapText="1"/>
    </xf>
    <xf numFmtId="182" fontId="59" fillId="21" borderId="32" xfId="0" applyNumberFormat="1" applyFont="1" applyFill="1" applyBorder="1" applyAlignment="1">
      <alignment vertical="center"/>
    </xf>
    <xf numFmtId="0" fontId="60" fillId="21" borderId="32" xfId="0" applyFont="1" applyFill="1" applyBorder="1" applyAlignment="1">
      <alignment horizontal="right" vertical="center"/>
    </xf>
    <xf numFmtId="0" fontId="59" fillId="21" borderId="32" xfId="0" applyFont="1" applyFill="1" applyBorder="1" applyAlignment="1">
      <alignment horizontal="right" vertical="center"/>
    </xf>
    <xf numFmtId="0" fontId="59" fillId="21" borderId="32" xfId="0" applyFont="1" applyFill="1" applyBorder="1" applyAlignment="1">
      <alignment horizontal="center" vertical="center"/>
    </xf>
    <xf numFmtId="0" fontId="59" fillId="21" borderId="32" xfId="0" applyFont="1" applyFill="1" applyBorder="1" applyAlignment="1">
      <alignment vertical="center"/>
    </xf>
    <xf numFmtId="183" fontId="59" fillId="21" borderId="26" xfId="0" applyNumberFormat="1" applyFont="1" applyFill="1" applyBorder="1" applyAlignment="1">
      <alignment horizontal="center" vertical="center"/>
    </xf>
    <xf numFmtId="184" fontId="59" fillId="21" borderId="48" xfId="0" applyNumberFormat="1" applyFont="1" applyFill="1" applyBorder="1" applyAlignment="1">
      <alignment vertical="center"/>
    </xf>
    <xf numFmtId="185" fontId="59" fillId="21" borderId="32" xfId="0" applyNumberFormat="1" applyFont="1" applyFill="1" applyBorder="1" applyAlignment="1">
      <alignment vertical="center"/>
    </xf>
    <xf numFmtId="180" fontId="59" fillId="21" borderId="32" xfId="0" applyNumberFormat="1" applyFont="1" applyFill="1" applyBorder="1" applyAlignment="1">
      <alignment vertical="center"/>
    </xf>
    <xf numFmtId="38" fontId="59" fillId="21" borderId="32" xfId="35" applyFont="1" applyFill="1" applyBorder="1" applyAlignment="1">
      <alignment vertical="center"/>
    </xf>
    <xf numFmtId="2" fontId="59" fillId="21" borderId="32" xfId="0" applyNumberFormat="1" applyFont="1" applyFill="1" applyBorder="1" applyAlignment="1">
      <alignment vertical="center"/>
    </xf>
    <xf numFmtId="176" fontId="59" fillId="21" borderId="34" xfId="35" applyNumberFormat="1" applyFont="1" applyFill="1" applyBorder="1" applyAlignment="1">
      <alignment vertical="center"/>
    </xf>
    <xf numFmtId="176" fontId="65" fillId="21" borderId="16" xfId="35" applyNumberFormat="1" applyFont="1" applyFill="1" applyBorder="1" applyAlignment="1">
      <alignment vertical="center"/>
    </xf>
    <xf numFmtId="0" fontId="60" fillId="21" borderId="23" xfId="0" applyFont="1" applyFill="1" applyBorder="1" applyAlignment="1">
      <alignment horizontal="right" vertical="center"/>
    </xf>
    <xf numFmtId="38" fontId="19" fillId="0" borderId="45" xfId="35" applyFont="1" applyBorder="1" applyAlignment="1">
      <alignment vertical="center"/>
    </xf>
    <xf numFmtId="0" fontId="91" fillId="34" borderId="52" xfId="44" applyFont="1" applyFill="1" applyBorder="1" applyAlignment="1">
      <alignment vertical="center"/>
    </xf>
    <xf numFmtId="38" fontId="86" fillId="34" borderId="53" xfId="35" applyFont="1" applyFill="1" applyBorder="1" applyAlignment="1"/>
    <xf numFmtId="0" fontId="91" fillId="34" borderId="54" xfId="44" applyFont="1" applyFill="1" applyBorder="1" applyAlignment="1">
      <alignment vertical="center"/>
    </xf>
    <xf numFmtId="0" fontId="91" fillId="34" borderId="52" xfId="44" applyFont="1" applyFill="1" applyBorder="1" applyAlignment="1">
      <alignment horizontal="center" vertical="center"/>
    </xf>
    <xf numFmtId="0" fontId="91" fillId="34" borderId="55" xfId="0" applyFont="1" applyFill="1" applyBorder="1"/>
    <xf numFmtId="0" fontId="92" fillId="34" borderId="52" xfId="0" applyFont="1" applyFill="1" applyBorder="1" applyAlignment="1">
      <alignment vertical="center"/>
    </xf>
    <xf numFmtId="0" fontId="92" fillId="34" borderId="54" xfId="0" applyFont="1" applyFill="1" applyBorder="1" applyAlignment="1">
      <alignment horizontal="left" vertical="center"/>
    </xf>
    <xf numFmtId="49" fontId="91" fillId="34" borderId="52" xfId="0" applyNumberFormat="1" applyFont="1" applyFill="1" applyBorder="1" applyAlignment="1">
      <alignment vertical="center"/>
    </xf>
    <xf numFmtId="49" fontId="91" fillId="34" borderId="52" xfId="0" applyNumberFormat="1" applyFont="1" applyFill="1" applyBorder="1" applyAlignment="1">
      <alignment horizontal="left" vertical="center"/>
    </xf>
    <xf numFmtId="49" fontId="91" fillId="34" borderId="52" xfId="0" applyNumberFormat="1" applyFont="1" applyFill="1" applyBorder="1"/>
    <xf numFmtId="0" fontId="91" fillId="34" borderId="55" xfId="0" applyFont="1" applyFill="1" applyBorder="1" applyAlignment="1">
      <alignment vertical="center"/>
    </xf>
    <xf numFmtId="0" fontId="19" fillId="0" borderId="11" xfId="0" applyFont="1" applyBorder="1" applyAlignment="1">
      <alignment vertical="center"/>
    </xf>
    <xf numFmtId="0" fontId="93" fillId="34" borderId="56" xfId="44" applyFont="1" applyFill="1" applyBorder="1" applyAlignment="1">
      <alignment vertical="center"/>
    </xf>
    <xf numFmtId="0" fontId="93" fillId="34" borderId="56" xfId="0" applyFont="1" applyFill="1" applyBorder="1" applyAlignment="1">
      <alignment horizontal="left" vertical="center"/>
    </xf>
    <xf numFmtId="0" fontId="94" fillId="31" borderId="57" xfId="0" applyFont="1" applyFill="1" applyBorder="1" applyAlignment="1">
      <alignment horizontal="centerContinuous" vertical="center"/>
    </xf>
    <xf numFmtId="0" fontId="95" fillId="31" borderId="57" xfId="0" applyFont="1" applyFill="1" applyBorder="1" applyAlignment="1">
      <alignment horizontal="centerContinuous" vertical="center"/>
    </xf>
    <xf numFmtId="180" fontId="96" fillId="31" borderId="57" xfId="0" applyNumberFormat="1" applyFont="1" applyFill="1" applyBorder="1" applyAlignment="1">
      <alignment horizontal="centerContinuous"/>
    </xf>
    <xf numFmtId="180" fontId="96" fillId="31" borderId="58" xfId="0" applyNumberFormat="1" applyFont="1" applyFill="1" applyBorder="1" applyAlignment="1">
      <alignment horizontal="centerContinuous"/>
    </xf>
    <xf numFmtId="0" fontId="90" fillId="31" borderId="59" xfId="0" applyFont="1" applyFill="1" applyBorder="1" applyAlignment="1">
      <alignment horizontal="center" vertical="top"/>
    </xf>
    <xf numFmtId="0" fontId="90" fillId="31" borderId="60" xfId="0" applyFont="1" applyFill="1" applyBorder="1" applyAlignment="1">
      <alignment horizontal="left"/>
    </xf>
    <xf numFmtId="0" fontId="97" fillId="31" borderId="61" xfId="0" applyFont="1" applyFill="1" applyBorder="1" applyAlignment="1">
      <alignment horizontal="left" vertical="center"/>
    </xf>
    <xf numFmtId="38" fontId="89" fillId="31" borderId="51" xfId="35" applyFont="1" applyFill="1" applyBorder="1" applyAlignment="1">
      <alignment horizontal="left" vertical="top" wrapText="1"/>
    </xf>
    <xf numFmtId="180" fontId="88" fillId="31" borderId="62" xfId="0" applyNumberFormat="1" applyFont="1" applyFill="1" applyBorder="1" applyAlignment="1">
      <alignment horizontal="center" wrapText="1"/>
    </xf>
    <xf numFmtId="181" fontId="18" fillId="23" borderId="32" xfId="0" applyNumberFormat="1" applyFont="1" applyFill="1" applyBorder="1" applyAlignment="1">
      <alignment vertical="center"/>
    </xf>
    <xf numFmtId="181" fontId="58" fillId="0" borderId="32" xfId="0" applyNumberFormat="1" applyFont="1" applyBorder="1" applyAlignment="1">
      <alignment vertical="center"/>
    </xf>
    <xf numFmtId="181" fontId="58" fillId="0" borderId="23" xfId="0" applyNumberFormat="1" applyFont="1" applyBorder="1" applyAlignment="1">
      <alignment vertical="center"/>
    </xf>
    <xf numFmtId="178" fontId="36" fillId="0" borderId="17" xfId="0" applyNumberFormat="1" applyFont="1" applyBorder="1" applyAlignment="1">
      <alignment horizontal="center" vertical="center"/>
    </xf>
    <xf numFmtId="176" fontId="68" fillId="35" borderId="45" xfId="0" applyNumberFormat="1" applyFont="1" applyFill="1" applyBorder="1" applyAlignment="1">
      <alignment horizontal="right" vertical="center"/>
    </xf>
    <xf numFmtId="38" fontId="18" fillId="0" borderId="16" xfId="35" applyFont="1" applyFill="1" applyBorder="1" applyAlignment="1">
      <alignment vertical="top"/>
    </xf>
    <xf numFmtId="0" fontId="34" fillId="0" borderId="20" xfId="0" applyFont="1" applyBorder="1" applyAlignment="1">
      <alignment vertical="center"/>
    </xf>
    <xf numFmtId="0" fontId="34" fillId="0" borderId="18" xfId="0" applyFont="1" applyBorder="1" applyAlignment="1">
      <alignment vertical="center"/>
    </xf>
    <xf numFmtId="38" fontId="39" fillId="30" borderId="0" xfId="35" applyFont="1" applyFill="1" applyAlignment="1">
      <alignment vertical="center"/>
    </xf>
    <xf numFmtId="38" fontId="39" fillId="0" borderId="0" xfId="35" applyFont="1" applyFill="1" applyAlignment="1"/>
    <xf numFmtId="38" fontId="39" fillId="17" borderId="0" xfId="35" applyFont="1" applyFill="1" applyAlignment="1">
      <alignment vertical="center"/>
    </xf>
    <xf numFmtId="38" fontId="39" fillId="17" borderId="0" xfId="35" applyFont="1" applyFill="1" applyAlignment="1">
      <alignment horizontal="right" vertic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_浦山先生体重測定" xfId="44" xr:uid="{00000000-0005-0000-0000-00002C000000}"/>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1100"/>
              <a:t>EER×33%</a:t>
            </a:r>
            <a:r>
              <a:rPr lang="ja-JP" altLang="en-US" sz="1100"/>
              <a:t>値 度数分布表</a:t>
            </a:r>
            <a:r>
              <a:rPr lang="en-US" altLang="ja-JP" sz="1100"/>
              <a:t>(kcal)</a:t>
            </a:r>
            <a:endParaRPr lang="ja-JP" altLang="en-US" sz="1100"/>
          </a:p>
        </c:rich>
      </c:tx>
      <c:layout>
        <c:manualLayout>
          <c:xMode val="edge"/>
          <c:yMode val="edge"/>
          <c:x val="5.1570877358278937E-3"/>
          <c:y val="0"/>
        </c:manualLayout>
      </c:layout>
      <c:overlay val="0"/>
      <c:spPr>
        <a:noFill/>
        <a:ln w="25400">
          <a:noFill/>
        </a:ln>
      </c:spPr>
    </c:title>
    <c:autoTitleDeleted val="0"/>
    <c:plotArea>
      <c:layout>
        <c:manualLayout>
          <c:layoutTarget val="inner"/>
          <c:xMode val="edge"/>
          <c:yMode val="edge"/>
          <c:x val="0.37453305579892521"/>
          <c:y val="6.5602131957014351E-2"/>
          <c:w val="0.58559580052493443"/>
          <c:h val="0.88305067635776302"/>
        </c:manualLayout>
      </c:layout>
      <c:barChart>
        <c:barDir val="bar"/>
        <c:grouping val="clustered"/>
        <c:varyColors val="0"/>
        <c:ser>
          <c:idx val="0"/>
          <c:order val="0"/>
          <c:spPr>
            <a:solidFill>
              <a:schemeClr val="accent6">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①!$I$15:$I$44</c:f>
              <c:strCache>
                <c:ptCount val="30"/>
                <c:pt idx="0">
                  <c:v>～325未満</c:v>
                </c:pt>
                <c:pt idx="1">
                  <c:v>325以上～350未満</c:v>
                </c:pt>
                <c:pt idx="2">
                  <c:v>350以上～375未満</c:v>
                </c:pt>
                <c:pt idx="3">
                  <c:v>375以上～400未満</c:v>
                </c:pt>
                <c:pt idx="4">
                  <c:v>400以上～425未満</c:v>
                </c:pt>
                <c:pt idx="5">
                  <c:v>425以上～450未満</c:v>
                </c:pt>
                <c:pt idx="6">
                  <c:v>450以上～475未満</c:v>
                </c:pt>
                <c:pt idx="7">
                  <c:v>475以上～500未満</c:v>
                </c:pt>
                <c:pt idx="8">
                  <c:v>500以上～525未満</c:v>
                </c:pt>
                <c:pt idx="9">
                  <c:v>525以上～550未満</c:v>
                </c:pt>
                <c:pt idx="10">
                  <c:v>550以上～575未満</c:v>
                </c:pt>
                <c:pt idx="11">
                  <c:v>575以上～600未満</c:v>
                </c:pt>
                <c:pt idx="12">
                  <c:v>600以上～625未満</c:v>
                </c:pt>
                <c:pt idx="13">
                  <c:v>625以上～650未満</c:v>
                </c:pt>
                <c:pt idx="14">
                  <c:v>650以上～675未満</c:v>
                </c:pt>
                <c:pt idx="15">
                  <c:v>675以上～700未満</c:v>
                </c:pt>
                <c:pt idx="16">
                  <c:v>700以上～725未満</c:v>
                </c:pt>
                <c:pt idx="17">
                  <c:v>725以上～750未満</c:v>
                </c:pt>
                <c:pt idx="18">
                  <c:v>750以上～775未満</c:v>
                </c:pt>
                <c:pt idx="19">
                  <c:v>775以上～800未満</c:v>
                </c:pt>
                <c:pt idx="20">
                  <c:v>800以上～825未満</c:v>
                </c:pt>
                <c:pt idx="21">
                  <c:v>825以上～850未満</c:v>
                </c:pt>
                <c:pt idx="22">
                  <c:v>850以上～875未満</c:v>
                </c:pt>
                <c:pt idx="23">
                  <c:v>875以上～900未満</c:v>
                </c:pt>
                <c:pt idx="24">
                  <c:v>900以上～925未満</c:v>
                </c:pt>
                <c:pt idx="25">
                  <c:v>925以上～950未満</c:v>
                </c:pt>
                <c:pt idx="26">
                  <c:v>950以上～975未満</c:v>
                </c:pt>
                <c:pt idx="27">
                  <c:v>975以上～1,000未満</c:v>
                </c:pt>
                <c:pt idx="28">
                  <c:v>1,000以上～1,025未満</c:v>
                </c:pt>
                <c:pt idx="29">
                  <c:v>1,025以上～</c:v>
                </c:pt>
              </c:strCache>
            </c:strRef>
          </c:cat>
          <c:val>
            <c:numRef>
              <c:f>①!$K$15:$K$44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formatCode="General">
                  <c:v>0</c:v>
                </c:pt>
              </c:numCache>
            </c:numRef>
          </c:val>
          <c:extLst>
            <c:ext xmlns:c16="http://schemas.microsoft.com/office/drawing/2014/chart" uri="{C3380CC4-5D6E-409C-BE32-E72D297353CC}">
              <c16:uniqueId val="{00000000-304D-4BC4-A7A2-5170D84F4517}"/>
            </c:ext>
          </c:extLst>
        </c:ser>
        <c:dLbls>
          <c:showLegendKey val="0"/>
          <c:showVal val="0"/>
          <c:showCatName val="0"/>
          <c:showSerName val="0"/>
          <c:showPercent val="0"/>
          <c:showBubbleSize val="0"/>
        </c:dLbls>
        <c:gapWidth val="182"/>
        <c:axId val="1867187936"/>
        <c:axId val="1"/>
      </c:barChart>
      <c:catAx>
        <c:axId val="186718793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8793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256514810648667"/>
          <c:y val="0.11988318653844159"/>
          <c:w val="0.56317100987376578"/>
          <c:h val="0.8060826978646598"/>
        </c:manualLayout>
      </c:layout>
      <c:barChart>
        <c:barDir val="bar"/>
        <c:grouping val="clustered"/>
        <c:varyColors val="0"/>
        <c:ser>
          <c:idx val="0"/>
          <c:order val="0"/>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'⑤(1～5歳用）'!$I$32:$I$38</c:f>
              <c:strCache>
                <c:ptCount val="7"/>
                <c:pt idx="0">
                  <c:v>やせすぎ</c:v>
                </c:pt>
                <c:pt idx="1">
                  <c:v>やせ</c:v>
                </c:pt>
                <c:pt idx="2">
                  <c:v>ふつう</c:v>
                </c:pt>
                <c:pt idx="3">
                  <c:v>ふとりぎみ</c:v>
                </c:pt>
                <c:pt idx="4">
                  <c:v>ややふとりぎみ</c:v>
                </c:pt>
                <c:pt idx="5">
                  <c:v>ふとりすぎ</c:v>
                </c:pt>
                <c:pt idx="6">
                  <c:v>測定不能</c:v>
                </c:pt>
              </c:strCache>
            </c:strRef>
          </c:cat>
          <c:val>
            <c:numRef>
              <c:f>'⑤(1～5歳用）'!$M$32:$M$38</c:f>
              <c:numCache>
                <c:formatCode>#,##0_);[Red]\(#,##0\)</c:formatCode>
                <c:ptCount val="7"/>
                <c:pt idx="0">
                  <c:v>0</c:v>
                </c:pt>
                <c:pt idx="1">
                  <c:v>0</c:v>
                </c:pt>
                <c:pt idx="2">
                  <c:v>1</c:v>
                </c:pt>
                <c:pt idx="3">
                  <c:v>0</c:v>
                </c:pt>
                <c:pt idx="4">
                  <c:v>0</c:v>
                </c:pt>
                <c:pt idx="5">
                  <c:v>0</c:v>
                </c:pt>
                <c:pt idx="6">
                  <c:v>0</c:v>
                </c:pt>
              </c:numCache>
            </c:numRef>
          </c:val>
          <c:extLst>
            <c:ext xmlns:c16="http://schemas.microsoft.com/office/drawing/2014/chart" uri="{C3380CC4-5D6E-409C-BE32-E72D297353CC}">
              <c16:uniqueId val="{00000000-1FDD-4919-9A96-ADF362F548C4}"/>
            </c:ext>
          </c:extLst>
        </c:ser>
        <c:dLbls>
          <c:showLegendKey val="0"/>
          <c:showVal val="0"/>
          <c:showCatName val="0"/>
          <c:showSerName val="0"/>
          <c:showPercent val="0"/>
          <c:showBubbleSize val="0"/>
        </c:dLbls>
        <c:gapWidth val="219"/>
        <c:axId val="1867188768"/>
        <c:axId val="1"/>
      </c:barChart>
      <c:catAx>
        <c:axId val="18671887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8876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4996443992887991"/>
          <c:y val="8.8094391629139984E-2"/>
          <c:w val="0.49240594925634296"/>
          <c:h val="0.80200373785961587"/>
        </c:manualLayout>
      </c:layout>
      <c:barChart>
        <c:barDir val="bar"/>
        <c:grouping val="clustered"/>
        <c:varyColors val="0"/>
        <c:ser>
          <c:idx val="0"/>
          <c:order val="0"/>
          <c:spPr>
            <a:solidFill>
              <a:schemeClr val="accent1">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①!$I$50:$I$59</c:f>
              <c:strCache>
                <c:ptCount val="10"/>
                <c:pt idx="0">
                  <c:v>高度やせ     -30%以下</c:v>
                </c:pt>
                <c:pt idx="1">
                  <c:v>軽度やせ -30%超 -20%以下</c:v>
                </c:pt>
                <c:pt idx="2">
                  <c:v>普通        -20%超 -10%以下</c:v>
                </c:pt>
                <c:pt idx="3">
                  <c:v>普通        -10%超     0%以下</c:v>
                </c:pt>
                <c:pt idx="4">
                  <c:v>普通           0%超   10%未満</c:v>
                </c:pt>
                <c:pt idx="5">
                  <c:v>普通          10%以上20%未満</c:v>
                </c:pt>
                <c:pt idx="6">
                  <c:v>軽度肥満   20%以上30%未満</c:v>
                </c:pt>
                <c:pt idx="7">
                  <c:v>中等度肥満30%以上40%未満</c:v>
                </c:pt>
                <c:pt idx="8">
                  <c:v>中等度肥満40%以上50%未満</c:v>
                </c:pt>
                <c:pt idx="9">
                  <c:v>高度肥満   50%以上</c:v>
                </c:pt>
              </c:strCache>
            </c:strRef>
          </c:cat>
          <c:val>
            <c:numRef>
              <c:f>①!$K$50:$K$59</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C5-4D86-813D-1987C552EB56}"/>
            </c:ext>
          </c:extLst>
        </c:ser>
        <c:dLbls>
          <c:showLegendKey val="0"/>
          <c:showVal val="0"/>
          <c:showCatName val="0"/>
          <c:showSerName val="0"/>
          <c:showPercent val="0"/>
          <c:showBubbleSize val="0"/>
        </c:dLbls>
        <c:gapWidth val="182"/>
        <c:axId val="1867189184"/>
        <c:axId val="1"/>
      </c:barChart>
      <c:catAx>
        <c:axId val="186718918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8918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1100"/>
              <a:t>EER×33%</a:t>
            </a:r>
            <a:r>
              <a:rPr lang="ja-JP" altLang="en-US" sz="1100"/>
              <a:t>値 度数分布表</a:t>
            </a:r>
            <a:r>
              <a:rPr lang="en-US" altLang="ja-JP" sz="1100"/>
              <a:t>(kcal)</a:t>
            </a:r>
            <a:endParaRPr lang="ja-JP" altLang="en-US" sz="1100"/>
          </a:p>
        </c:rich>
      </c:tx>
      <c:layout>
        <c:manualLayout>
          <c:xMode val="edge"/>
          <c:yMode val="edge"/>
          <c:x val="5.1570877358278937E-3"/>
          <c:y val="0"/>
        </c:manualLayout>
      </c:layout>
      <c:overlay val="0"/>
      <c:spPr>
        <a:noFill/>
        <a:ln w="25400">
          <a:noFill/>
        </a:ln>
      </c:spPr>
    </c:title>
    <c:autoTitleDeleted val="0"/>
    <c:plotArea>
      <c:layout>
        <c:manualLayout>
          <c:layoutTarget val="inner"/>
          <c:xMode val="edge"/>
          <c:yMode val="edge"/>
          <c:x val="0.37453305579892521"/>
          <c:y val="6.5602131957014351E-2"/>
          <c:w val="0.58559580052493443"/>
          <c:h val="0.88305067635776302"/>
        </c:manualLayout>
      </c:layout>
      <c:barChart>
        <c:barDir val="bar"/>
        <c:grouping val="clustered"/>
        <c:varyColors val="0"/>
        <c:ser>
          <c:idx val="0"/>
          <c:order val="0"/>
          <c:spPr>
            <a:solidFill>
              <a:schemeClr val="accent6">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②!$I$15:$I$44</c:f>
              <c:strCache>
                <c:ptCount val="30"/>
                <c:pt idx="0">
                  <c:v>～325未満</c:v>
                </c:pt>
                <c:pt idx="1">
                  <c:v>325以上～350未満</c:v>
                </c:pt>
                <c:pt idx="2">
                  <c:v>350以上～375未満</c:v>
                </c:pt>
                <c:pt idx="3">
                  <c:v>375以上～400未満</c:v>
                </c:pt>
                <c:pt idx="4">
                  <c:v>400以上～425未満</c:v>
                </c:pt>
                <c:pt idx="5">
                  <c:v>425以上～450未満</c:v>
                </c:pt>
                <c:pt idx="6">
                  <c:v>450以上～475未満</c:v>
                </c:pt>
                <c:pt idx="7">
                  <c:v>475以上～500未満</c:v>
                </c:pt>
                <c:pt idx="8">
                  <c:v>500以上～525未満</c:v>
                </c:pt>
                <c:pt idx="9">
                  <c:v>525以上～550未満</c:v>
                </c:pt>
                <c:pt idx="10">
                  <c:v>550以上～575未満</c:v>
                </c:pt>
                <c:pt idx="11">
                  <c:v>575以上～600未満</c:v>
                </c:pt>
                <c:pt idx="12">
                  <c:v>600以上～625未満</c:v>
                </c:pt>
                <c:pt idx="13">
                  <c:v>625以上～650未満</c:v>
                </c:pt>
                <c:pt idx="14">
                  <c:v>650以上～675未満</c:v>
                </c:pt>
                <c:pt idx="15">
                  <c:v>675以上～700未満</c:v>
                </c:pt>
                <c:pt idx="16">
                  <c:v>700以上～725未満</c:v>
                </c:pt>
                <c:pt idx="17">
                  <c:v>725以上～750未満</c:v>
                </c:pt>
                <c:pt idx="18">
                  <c:v>750以上～775未満</c:v>
                </c:pt>
                <c:pt idx="19">
                  <c:v>775以上～800未満</c:v>
                </c:pt>
                <c:pt idx="20">
                  <c:v>800以上～825未満</c:v>
                </c:pt>
                <c:pt idx="21">
                  <c:v>825以上～850未満</c:v>
                </c:pt>
                <c:pt idx="22">
                  <c:v>850以上～875未満</c:v>
                </c:pt>
                <c:pt idx="23">
                  <c:v>875以上～900未満</c:v>
                </c:pt>
                <c:pt idx="24">
                  <c:v>900以上～925未満</c:v>
                </c:pt>
                <c:pt idx="25">
                  <c:v>925以上～950未満</c:v>
                </c:pt>
                <c:pt idx="26">
                  <c:v>950以上～975未満</c:v>
                </c:pt>
                <c:pt idx="27">
                  <c:v>975以上～1,000未満</c:v>
                </c:pt>
                <c:pt idx="28">
                  <c:v>1,000以上～1,025未満</c:v>
                </c:pt>
                <c:pt idx="29">
                  <c:v>1,025以上～</c:v>
                </c:pt>
              </c:strCache>
            </c:strRef>
          </c:cat>
          <c:val>
            <c:numRef>
              <c:f>②!$K$15:$K$44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formatCode="General">
                  <c:v>0</c:v>
                </c:pt>
              </c:numCache>
            </c:numRef>
          </c:val>
          <c:extLst>
            <c:ext xmlns:c16="http://schemas.microsoft.com/office/drawing/2014/chart" uri="{C3380CC4-5D6E-409C-BE32-E72D297353CC}">
              <c16:uniqueId val="{00000000-1D23-4E02-8BEF-887E6739609E}"/>
            </c:ext>
          </c:extLst>
        </c:ser>
        <c:dLbls>
          <c:showLegendKey val="0"/>
          <c:showVal val="0"/>
          <c:showCatName val="0"/>
          <c:showSerName val="0"/>
          <c:showPercent val="0"/>
          <c:showBubbleSize val="0"/>
        </c:dLbls>
        <c:gapWidth val="182"/>
        <c:axId val="1867189600"/>
        <c:axId val="1"/>
      </c:barChart>
      <c:catAx>
        <c:axId val="18671896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8960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4996443992887991"/>
          <c:y val="8.8094391629139984E-2"/>
          <c:w val="0.49240594925634296"/>
          <c:h val="0.80200373785961587"/>
        </c:manualLayout>
      </c:layout>
      <c:barChart>
        <c:barDir val="bar"/>
        <c:grouping val="clustered"/>
        <c:varyColors val="0"/>
        <c:ser>
          <c:idx val="0"/>
          <c:order val="0"/>
          <c:spPr>
            <a:solidFill>
              <a:schemeClr val="accent1">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②!$I$50:$I$59</c:f>
              <c:strCache>
                <c:ptCount val="10"/>
                <c:pt idx="0">
                  <c:v>高度やせ     -30%以下</c:v>
                </c:pt>
                <c:pt idx="1">
                  <c:v>軽度やせ -30%超 -20%以下</c:v>
                </c:pt>
                <c:pt idx="2">
                  <c:v>普通        -20%超 -10%以下</c:v>
                </c:pt>
                <c:pt idx="3">
                  <c:v>普通        -10%超     0%以下</c:v>
                </c:pt>
                <c:pt idx="4">
                  <c:v>普通           0%超   10%未満</c:v>
                </c:pt>
                <c:pt idx="5">
                  <c:v>普通          10%以上20%未満</c:v>
                </c:pt>
                <c:pt idx="6">
                  <c:v>軽度肥満   20%以上30%未満</c:v>
                </c:pt>
                <c:pt idx="7">
                  <c:v>中等度肥満30%以上40%未満</c:v>
                </c:pt>
                <c:pt idx="8">
                  <c:v>中等度肥満40%以上50%未満</c:v>
                </c:pt>
                <c:pt idx="9">
                  <c:v>高度肥満   50%以上</c:v>
                </c:pt>
              </c:strCache>
            </c:strRef>
          </c:cat>
          <c:val>
            <c:numRef>
              <c:f>②!$K$50:$K$59</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F4-4A5B-BF0E-16ACC8358269}"/>
            </c:ext>
          </c:extLst>
        </c:ser>
        <c:dLbls>
          <c:showLegendKey val="0"/>
          <c:showVal val="0"/>
          <c:showCatName val="0"/>
          <c:showSerName val="0"/>
          <c:showPercent val="0"/>
          <c:showBubbleSize val="0"/>
        </c:dLbls>
        <c:gapWidth val="182"/>
        <c:axId val="1867192512"/>
        <c:axId val="1"/>
      </c:barChart>
      <c:catAx>
        <c:axId val="18671925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925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1100"/>
              <a:t>EER×33%</a:t>
            </a:r>
            <a:r>
              <a:rPr lang="ja-JP" altLang="en-US" sz="1100"/>
              <a:t>値 度数分布表</a:t>
            </a:r>
            <a:r>
              <a:rPr lang="en-US" altLang="ja-JP" sz="1100"/>
              <a:t>(kcal)</a:t>
            </a:r>
            <a:endParaRPr lang="ja-JP" altLang="en-US" sz="1100"/>
          </a:p>
        </c:rich>
      </c:tx>
      <c:layout>
        <c:manualLayout>
          <c:xMode val="edge"/>
          <c:yMode val="edge"/>
          <c:x val="5.1570877358278937E-3"/>
          <c:y val="0"/>
        </c:manualLayout>
      </c:layout>
      <c:overlay val="0"/>
      <c:spPr>
        <a:noFill/>
        <a:ln w="25400">
          <a:noFill/>
        </a:ln>
      </c:spPr>
    </c:title>
    <c:autoTitleDeleted val="0"/>
    <c:plotArea>
      <c:layout>
        <c:manualLayout>
          <c:layoutTarget val="inner"/>
          <c:xMode val="edge"/>
          <c:yMode val="edge"/>
          <c:x val="0.37453305579892521"/>
          <c:y val="6.5602131957014351E-2"/>
          <c:w val="0.58559580052493443"/>
          <c:h val="0.88305067635776302"/>
        </c:manualLayout>
      </c:layout>
      <c:barChart>
        <c:barDir val="bar"/>
        <c:grouping val="clustered"/>
        <c:varyColors val="0"/>
        <c:ser>
          <c:idx val="0"/>
          <c:order val="0"/>
          <c:spPr>
            <a:solidFill>
              <a:schemeClr val="accent6">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③!$I$15:$I$44</c:f>
              <c:strCache>
                <c:ptCount val="30"/>
                <c:pt idx="0">
                  <c:v>～325未満</c:v>
                </c:pt>
                <c:pt idx="1">
                  <c:v>325以上～350未満</c:v>
                </c:pt>
                <c:pt idx="2">
                  <c:v>350以上～375未満</c:v>
                </c:pt>
                <c:pt idx="3">
                  <c:v>375以上～400未満</c:v>
                </c:pt>
                <c:pt idx="4">
                  <c:v>400以上～425未満</c:v>
                </c:pt>
                <c:pt idx="5">
                  <c:v>425以上～450未満</c:v>
                </c:pt>
                <c:pt idx="6">
                  <c:v>450以上～475未満</c:v>
                </c:pt>
                <c:pt idx="7">
                  <c:v>475以上～500未満</c:v>
                </c:pt>
                <c:pt idx="8">
                  <c:v>500以上～525未満</c:v>
                </c:pt>
                <c:pt idx="9">
                  <c:v>525以上～550未満</c:v>
                </c:pt>
                <c:pt idx="10">
                  <c:v>550以上～575未満</c:v>
                </c:pt>
                <c:pt idx="11">
                  <c:v>575以上～600未満</c:v>
                </c:pt>
                <c:pt idx="12">
                  <c:v>600以上～625未満</c:v>
                </c:pt>
                <c:pt idx="13">
                  <c:v>625以上～650未満</c:v>
                </c:pt>
                <c:pt idx="14">
                  <c:v>650以上～675未満</c:v>
                </c:pt>
                <c:pt idx="15">
                  <c:v>675以上～700未満</c:v>
                </c:pt>
                <c:pt idx="16">
                  <c:v>700以上～725未満</c:v>
                </c:pt>
                <c:pt idx="17">
                  <c:v>725以上～750未満</c:v>
                </c:pt>
                <c:pt idx="18">
                  <c:v>750以上～775未満</c:v>
                </c:pt>
                <c:pt idx="19">
                  <c:v>775以上～800未満</c:v>
                </c:pt>
                <c:pt idx="20">
                  <c:v>800以上～825未満</c:v>
                </c:pt>
                <c:pt idx="21">
                  <c:v>825以上～850未満</c:v>
                </c:pt>
                <c:pt idx="22">
                  <c:v>850以上～875未満</c:v>
                </c:pt>
                <c:pt idx="23">
                  <c:v>875以上～900未満</c:v>
                </c:pt>
                <c:pt idx="24">
                  <c:v>900以上～925未満</c:v>
                </c:pt>
                <c:pt idx="25">
                  <c:v>925以上～950未満</c:v>
                </c:pt>
                <c:pt idx="26">
                  <c:v>950以上～975未満</c:v>
                </c:pt>
                <c:pt idx="27">
                  <c:v>975以上～1,000未満</c:v>
                </c:pt>
                <c:pt idx="28">
                  <c:v>1,000以上～1,025未満</c:v>
                </c:pt>
                <c:pt idx="29">
                  <c:v>1,025以上～</c:v>
                </c:pt>
              </c:strCache>
            </c:strRef>
          </c:cat>
          <c:val>
            <c:numRef>
              <c:f>③!$K$15:$K$44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formatCode="General">
                  <c:v>0</c:v>
                </c:pt>
              </c:numCache>
            </c:numRef>
          </c:val>
          <c:extLst>
            <c:ext xmlns:c16="http://schemas.microsoft.com/office/drawing/2014/chart" uri="{C3380CC4-5D6E-409C-BE32-E72D297353CC}">
              <c16:uniqueId val="{00000000-41CD-4B80-BF14-26EA052AFF39}"/>
            </c:ext>
          </c:extLst>
        </c:ser>
        <c:dLbls>
          <c:showLegendKey val="0"/>
          <c:showVal val="0"/>
          <c:showCatName val="0"/>
          <c:showSerName val="0"/>
          <c:showPercent val="0"/>
          <c:showBubbleSize val="0"/>
        </c:dLbls>
        <c:gapWidth val="182"/>
        <c:axId val="1873452608"/>
        <c:axId val="1"/>
      </c:barChart>
      <c:catAx>
        <c:axId val="18734526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7345260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5352564102564097"/>
          <c:y val="8.8094445940736288E-2"/>
          <c:w val="0.49240594925634296"/>
          <c:h val="0.80200373785961587"/>
        </c:manualLayout>
      </c:layout>
      <c:barChart>
        <c:barDir val="bar"/>
        <c:grouping val="clustered"/>
        <c:varyColors val="0"/>
        <c:ser>
          <c:idx val="0"/>
          <c:order val="0"/>
          <c:spPr>
            <a:solidFill>
              <a:schemeClr val="accent1">
                <a:lumMod val="75000"/>
              </a:schemeClr>
            </a:solidFill>
            <a:ln w="25400">
              <a:noFill/>
            </a:ln>
          </c:spPr>
          <c:invertIfNegative val="0"/>
          <c:dLbls>
            <c:spPr>
              <a:noFill/>
              <a:ln w="25400">
                <a:noFill/>
              </a:ln>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③!$I$50:$I$59</c:f>
              <c:strCache>
                <c:ptCount val="10"/>
                <c:pt idx="0">
                  <c:v>高度やせ     -30%以下</c:v>
                </c:pt>
                <c:pt idx="1">
                  <c:v>軽度やせ -30%超 -20%以下</c:v>
                </c:pt>
                <c:pt idx="2">
                  <c:v>普通        -20%超 -10%以下</c:v>
                </c:pt>
                <c:pt idx="3">
                  <c:v>普通        -10%超     0%以下</c:v>
                </c:pt>
                <c:pt idx="4">
                  <c:v>普通           0%超   10%未満</c:v>
                </c:pt>
                <c:pt idx="5">
                  <c:v>普通          10%以上20%未満</c:v>
                </c:pt>
                <c:pt idx="6">
                  <c:v>軽度肥満   20%以上30%未満</c:v>
                </c:pt>
                <c:pt idx="7">
                  <c:v>中等度肥満30%以上40%未満</c:v>
                </c:pt>
                <c:pt idx="8">
                  <c:v>中等度肥満40%以上50%未満</c:v>
                </c:pt>
                <c:pt idx="9">
                  <c:v>高度肥満   50%以上</c:v>
                </c:pt>
              </c:strCache>
            </c:strRef>
          </c:cat>
          <c:val>
            <c:numRef>
              <c:f>③!$K$50:$K$59</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39-403A-AA7B-A897BFB6973D}"/>
            </c:ext>
          </c:extLst>
        </c:ser>
        <c:dLbls>
          <c:showLegendKey val="0"/>
          <c:showVal val="0"/>
          <c:showCatName val="0"/>
          <c:showSerName val="0"/>
          <c:showPercent val="0"/>
          <c:showBubbleSize val="0"/>
        </c:dLbls>
        <c:gapWidth val="182"/>
        <c:axId val="1873456352"/>
        <c:axId val="1"/>
      </c:barChart>
      <c:catAx>
        <c:axId val="18734563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7345635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100" b="0"/>
              <a:t>EER </a:t>
            </a:r>
            <a:r>
              <a:rPr lang="ja-JP" altLang="en-US" sz="1100" b="0"/>
              <a:t>度数分布表</a:t>
            </a:r>
            <a:r>
              <a:rPr lang="en-US" altLang="ja-JP" sz="1100" b="0"/>
              <a:t>(kcal)</a:t>
            </a:r>
            <a:endParaRPr lang="ja-JP" altLang="en-US" sz="1100" b="0"/>
          </a:p>
        </c:rich>
      </c:tx>
      <c:layout>
        <c:manualLayout>
          <c:xMode val="edge"/>
          <c:yMode val="edge"/>
          <c:x val="2.9308565531475747E-2"/>
          <c:y val="0"/>
        </c:manualLayout>
      </c:layout>
      <c:overlay val="0"/>
    </c:title>
    <c:autoTitleDeleted val="0"/>
    <c:plotArea>
      <c:layout>
        <c:manualLayout>
          <c:layoutTarget val="inner"/>
          <c:xMode val="edge"/>
          <c:yMode val="edge"/>
          <c:x val="0.4185232806881799"/>
          <c:y val="0.10390535199493506"/>
          <c:w val="0.87326346530627319"/>
          <c:h val="0.8786027771118774"/>
        </c:manualLayout>
      </c:layout>
      <c:barChart>
        <c:barDir val="bar"/>
        <c:grouping val="clustered"/>
        <c:varyColors val="0"/>
        <c:ser>
          <c:idx val="0"/>
          <c:order val="0"/>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'④(1～5歳用）'!$G$8:$G$28</c:f>
              <c:strCache>
                <c:ptCount val="21"/>
                <c:pt idx="0">
                  <c:v>     1以上～225未満</c:v>
                </c:pt>
                <c:pt idx="1">
                  <c:v>225以上～250未満</c:v>
                </c:pt>
                <c:pt idx="2">
                  <c:v>250以上～275未満</c:v>
                </c:pt>
                <c:pt idx="3">
                  <c:v>275以上～300未満</c:v>
                </c:pt>
                <c:pt idx="4">
                  <c:v>300以上～325未満</c:v>
                </c:pt>
                <c:pt idx="5">
                  <c:v>325以上～350未満</c:v>
                </c:pt>
                <c:pt idx="6">
                  <c:v>350以上～375未満</c:v>
                </c:pt>
                <c:pt idx="7">
                  <c:v>375以上～400未満</c:v>
                </c:pt>
                <c:pt idx="8">
                  <c:v>400以上～425未満</c:v>
                </c:pt>
                <c:pt idx="9">
                  <c:v>425以上～450未満</c:v>
                </c:pt>
                <c:pt idx="10">
                  <c:v>450以上～475未満</c:v>
                </c:pt>
                <c:pt idx="11">
                  <c:v>475以上～500未満</c:v>
                </c:pt>
                <c:pt idx="12">
                  <c:v>500以上～525未満</c:v>
                </c:pt>
                <c:pt idx="13">
                  <c:v>525以上～550未満</c:v>
                </c:pt>
                <c:pt idx="14">
                  <c:v>550以上～575未満</c:v>
                </c:pt>
                <c:pt idx="15">
                  <c:v>575以上～600未満</c:v>
                </c:pt>
                <c:pt idx="16">
                  <c:v>600以上～625未満</c:v>
                </c:pt>
                <c:pt idx="17">
                  <c:v>625以上～650未満</c:v>
                </c:pt>
                <c:pt idx="18">
                  <c:v>650以上～675未満</c:v>
                </c:pt>
                <c:pt idx="19">
                  <c:v>675以上～700未満</c:v>
                </c:pt>
                <c:pt idx="20">
                  <c:v>700以上～</c:v>
                </c:pt>
              </c:strCache>
            </c:strRef>
          </c:cat>
          <c:val>
            <c:numRef>
              <c:f>'④(1～5歳用）'!$J$8:$J$28</c:f>
              <c:numCache>
                <c:formatCode>#,##0_);[Red]\(#,##0\)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0</c:v>
                </c:pt>
                <c:pt idx="16">
                  <c:v>0</c:v>
                </c:pt>
                <c:pt idx="17">
                  <c:v>0</c:v>
                </c:pt>
                <c:pt idx="18">
                  <c:v>0</c:v>
                </c:pt>
                <c:pt idx="19">
                  <c:v>0</c:v>
                </c:pt>
                <c:pt idx="20" formatCode="General">
                  <c:v>0</c:v>
                </c:pt>
              </c:numCache>
            </c:numRef>
          </c:val>
          <c:extLst>
            <c:ext xmlns:c16="http://schemas.microsoft.com/office/drawing/2014/chart" uri="{C3380CC4-5D6E-409C-BE32-E72D297353CC}">
              <c16:uniqueId val="{00000000-F158-4384-B7AA-859964D3E4F1}"/>
            </c:ext>
          </c:extLst>
        </c:ser>
        <c:ser>
          <c:idx val="1"/>
          <c:order val="1"/>
          <c:invertIfNegative val="0"/>
          <c:cat>
            <c:strRef>
              <c:f>'④(1～5歳用）'!$G$8:$G$28</c:f>
              <c:strCache>
                <c:ptCount val="21"/>
                <c:pt idx="0">
                  <c:v>     1以上～225未満</c:v>
                </c:pt>
                <c:pt idx="1">
                  <c:v>225以上～250未満</c:v>
                </c:pt>
                <c:pt idx="2">
                  <c:v>250以上～275未満</c:v>
                </c:pt>
                <c:pt idx="3">
                  <c:v>275以上～300未満</c:v>
                </c:pt>
                <c:pt idx="4">
                  <c:v>300以上～325未満</c:v>
                </c:pt>
                <c:pt idx="5">
                  <c:v>325以上～350未満</c:v>
                </c:pt>
                <c:pt idx="6">
                  <c:v>350以上～375未満</c:v>
                </c:pt>
                <c:pt idx="7">
                  <c:v>375以上～400未満</c:v>
                </c:pt>
                <c:pt idx="8">
                  <c:v>400以上～425未満</c:v>
                </c:pt>
                <c:pt idx="9">
                  <c:v>425以上～450未満</c:v>
                </c:pt>
                <c:pt idx="10">
                  <c:v>450以上～475未満</c:v>
                </c:pt>
                <c:pt idx="11">
                  <c:v>475以上～500未満</c:v>
                </c:pt>
                <c:pt idx="12">
                  <c:v>500以上～525未満</c:v>
                </c:pt>
                <c:pt idx="13">
                  <c:v>525以上～550未満</c:v>
                </c:pt>
                <c:pt idx="14">
                  <c:v>550以上～575未満</c:v>
                </c:pt>
                <c:pt idx="15">
                  <c:v>575以上～600未満</c:v>
                </c:pt>
                <c:pt idx="16">
                  <c:v>600以上～625未満</c:v>
                </c:pt>
                <c:pt idx="17">
                  <c:v>625以上～650未満</c:v>
                </c:pt>
                <c:pt idx="18">
                  <c:v>650以上～675未満</c:v>
                </c:pt>
                <c:pt idx="19">
                  <c:v>675以上～700未満</c:v>
                </c:pt>
                <c:pt idx="20">
                  <c:v>700以上～</c:v>
                </c:pt>
              </c:strCache>
            </c:strRef>
          </c:cat>
          <c:val>
            <c:numRef>
              <c:f>'④(1～5歳用）'!$K$8:$K$28</c:f>
            </c:numRef>
          </c:val>
          <c:extLst>
            <c:ext xmlns:c16="http://schemas.microsoft.com/office/drawing/2014/chart" uri="{C3380CC4-5D6E-409C-BE32-E72D297353CC}">
              <c16:uniqueId val="{00000001-F158-4384-B7AA-859964D3E4F1}"/>
            </c:ext>
          </c:extLst>
        </c:ser>
        <c:ser>
          <c:idx val="2"/>
          <c:order val="2"/>
          <c:invertIfNegative val="0"/>
          <c:cat>
            <c:strRef>
              <c:f>'④(1～5歳用）'!$G$8:$G$28</c:f>
              <c:strCache>
                <c:ptCount val="21"/>
                <c:pt idx="0">
                  <c:v>     1以上～225未満</c:v>
                </c:pt>
                <c:pt idx="1">
                  <c:v>225以上～250未満</c:v>
                </c:pt>
                <c:pt idx="2">
                  <c:v>250以上～275未満</c:v>
                </c:pt>
                <c:pt idx="3">
                  <c:v>275以上～300未満</c:v>
                </c:pt>
                <c:pt idx="4">
                  <c:v>300以上～325未満</c:v>
                </c:pt>
                <c:pt idx="5">
                  <c:v>325以上～350未満</c:v>
                </c:pt>
                <c:pt idx="6">
                  <c:v>350以上～375未満</c:v>
                </c:pt>
                <c:pt idx="7">
                  <c:v>375以上～400未満</c:v>
                </c:pt>
                <c:pt idx="8">
                  <c:v>400以上～425未満</c:v>
                </c:pt>
                <c:pt idx="9">
                  <c:v>425以上～450未満</c:v>
                </c:pt>
                <c:pt idx="10">
                  <c:v>450以上～475未満</c:v>
                </c:pt>
                <c:pt idx="11">
                  <c:v>475以上～500未満</c:v>
                </c:pt>
                <c:pt idx="12">
                  <c:v>500以上～525未満</c:v>
                </c:pt>
                <c:pt idx="13">
                  <c:v>525以上～550未満</c:v>
                </c:pt>
                <c:pt idx="14">
                  <c:v>550以上～575未満</c:v>
                </c:pt>
                <c:pt idx="15">
                  <c:v>575以上～600未満</c:v>
                </c:pt>
                <c:pt idx="16">
                  <c:v>600以上～625未満</c:v>
                </c:pt>
                <c:pt idx="17">
                  <c:v>625以上～650未満</c:v>
                </c:pt>
                <c:pt idx="18">
                  <c:v>650以上～675未満</c:v>
                </c:pt>
                <c:pt idx="19">
                  <c:v>675以上～700未満</c:v>
                </c:pt>
                <c:pt idx="20">
                  <c:v>700以上～</c:v>
                </c:pt>
              </c:strCache>
            </c:strRef>
          </c:cat>
          <c:val>
            <c:numRef>
              <c:f>'④(1～5歳用）'!$L$8:$L$28</c:f>
            </c:numRef>
          </c:val>
          <c:extLst>
            <c:ext xmlns:c16="http://schemas.microsoft.com/office/drawing/2014/chart" uri="{C3380CC4-5D6E-409C-BE32-E72D297353CC}">
              <c16:uniqueId val="{00000002-F158-4384-B7AA-859964D3E4F1}"/>
            </c:ext>
          </c:extLst>
        </c:ser>
        <c:dLbls>
          <c:showLegendKey val="0"/>
          <c:showVal val="0"/>
          <c:showCatName val="0"/>
          <c:showSerName val="0"/>
          <c:showPercent val="0"/>
          <c:showBubbleSize val="0"/>
        </c:dLbls>
        <c:gapWidth val="182"/>
        <c:axId val="1798188912"/>
        <c:axId val="1"/>
      </c:barChart>
      <c:catAx>
        <c:axId val="17981889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981889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256514810648667"/>
          <c:y val="0.11988318653844159"/>
          <c:w val="0.56317100987376578"/>
          <c:h val="0.8060826978646598"/>
        </c:manualLayout>
      </c:layout>
      <c:barChart>
        <c:barDir val="bar"/>
        <c:grouping val="clustered"/>
        <c:varyColors val="0"/>
        <c:ser>
          <c:idx val="0"/>
          <c:order val="0"/>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'④(1～5歳用）'!$I$32:$I$38</c:f>
              <c:strCache>
                <c:ptCount val="7"/>
                <c:pt idx="0">
                  <c:v>やせすぎ</c:v>
                </c:pt>
                <c:pt idx="1">
                  <c:v>やせ</c:v>
                </c:pt>
                <c:pt idx="2">
                  <c:v>ふつう</c:v>
                </c:pt>
                <c:pt idx="3">
                  <c:v>ふとりぎみ</c:v>
                </c:pt>
                <c:pt idx="4">
                  <c:v>ややふとりぎみ</c:v>
                </c:pt>
                <c:pt idx="5">
                  <c:v>ふとりすぎ</c:v>
                </c:pt>
                <c:pt idx="6">
                  <c:v>測定不能</c:v>
                </c:pt>
              </c:strCache>
            </c:strRef>
          </c:cat>
          <c:val>
            <c:numRef>
              <c:f>'④(1～5歳用）'!$M$32:$M$38</c:f>
              <c:numCache>
                <c:formatCode>#,##0_);[Red]\(#,##0\)</c:formatCode>
                <c:ptCount val="7"/>
                <c:pt idx="0">
                  <c:v>0</c:v>
                </c:pt>
                <c:pt idx="1">
                  <c:v>0</c:v>
                </c:pt>
                <c:pt idx="2">
                  <c:v>1</c:v>
                </c:pt>
                <c:pt idx="3">
                  <c:v>0</c:v>
                </c:pt>
                <c:pt idx="4">
                  <c:v>0</c:v>
                </c:pt>
                <c:pt idx="5">
                  <c:v>0</c:v>
                </c:pt>
                <c:pt idx="6">
                  <c:v>0</c:v>
                </c:pt>
              </c:numCache>
            </c:numRef>
          </c:val>
          <c:extLst>
            <c:ext xmlns:c16="http://schemas.microsoft.com/office/drawing/2014/chart" uri="{C3380CC4-5D6E-409C-BE32-E72D297353CC}">
              <c16:uniqueId val="{00000000-F5BB-4DD7-934D-5F32D0809BFE}"/>
            </c:ext>
          </c:extLst>
        </c:ser>
        <c:dLbls>
          <c:showLegendKey val="0"/>
          <c:showVal val="0"/>
          <c:showCatName val="0"/>
          <c:showSerName val="0"/>
          <c:showPercent val="0"/>
          <c:showBubbleSize val="0"/>
        </c:dLbls>
        <c:gapWidth val="219"/>
        <c:axId val="1798189328"/>
        <c:axId val="1"/>
      </c:barChart>
      <c:catAx>
        <c:axId val="179818932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9818932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100" b="0"/>
              <a:t>EER</a:t>
            </a:r>
            <a:r>
              <a:rPr lang="ja-JP" altLang="en-US" sz="1100" b="0"/>
              <a:t> 度数分布表（</a:t>
            </a:r>
            <a:r>
              <a:rPr lang="en-US" altLang="ja-JP" sz="1100" b="0"/>
              <a:t>kcal)</a:t>
            </a:r>
            <a:endParaRPr lang="ja-JP" altLang="en-US" sz="1100" b="0"/>
          </a:p>
        </c:rich>
      </c:tx>
      <c:layout>
        <c:manualLayout>
          <c:xMode val="edge"/>
          <c:yMode val="edge"/>
          <c:x val="9.8555211558307362E-3"/>
          <c:y val="9.7580015612802502E-3"/>
        </c:manualLayout>
      </c:layout>
      <c:overlay val="0"/>
    </c:title>
    <c:autoTitleDeleted val="0"/>
    <c:plotArea>
      <c:layout>
        <c:manualLayout>
          <c:layoutTarget val="inner"/>
          <c:xMode val="edge"/>
          <c:yMode val="edge"/>
          <c:x val="0.4185232806881799"/>
          <c:y val="9.8050551058166915E-2"/>
          <c:w val="0.87326346530627319"/>
          <c:h val="0.88445757804864555"/>
        </c:manualLayout>
      </c:layout>
      <c:barChart>
        <c:barDir val="bar"/>
        <c:grouping val="clustered"/>
        <c:varyColors val="0"/>
        <c:ser>
          <c:idx val="0"/>
          <c:order val="0"/>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'⑤(1～5歳用）'!$G$8:$G$28</c:f>
              <c:strCache>
                <c:ptCount val="21"/>
                <c:pt idx="0">
                  <c:v>     1以上～225未満</c:v>
                </c:pt>
                <c:pt idx="1">
                  <c:v>225以上～250未満</c:v>
                </c:pt>
                <c:pt idx="2">
                  <c:v>250以上～275未満</c:v>
                </c:pt>
                <c:pt idx="3">
                  <c:v>275以上～300未満</c:v>
                </c:pt>
                <c:pt idx="4">
                  <c:v>300以上～325未満</c:v>
                </c:pt>
                <c:pt idx="5">
                  <c:v>325以上～350未満</c:v>
                </c:pt>
                <c:pt idx="6">
                  <c:v>350以上～375未満</c:v>
                </c:pt>
                <c:pt idx="7">
                  <c:v>375以上～400未満</c:v>
                </c:pt>
                <c:pt idx="8">
                  <c:v>400以上～425未満</c:v>
                </c:pt>
                <c:pt idx="9">
                  <c:v>425以上～450未満</c:v>
                </c:pt>
                <c:pt idx="10">
                  <c:v>450以上～475未満</c:v>
                </c:pt>
                <c:pt idx="11">
                  <c:v>475以上～500未満</c:v>
                </c:pt>
                <c:pt idx="12">
                  <c:v>500以上～525未満</c:v>
                </c:pt>
                <c:pt idx="13">
                  <c:v>525以上～550未満</c:v>
                </c:pt>
                <c:pt idx="14">
                  <c:v>550以上～575未満</c:v>
                </c:pt>
                <c:pt idx="15">
                  <c:v>575以上～600未満</c:v>
                </c:pt>
                <c:pt idx="16">
                  <c:v>600以上～625未満</c:v>
                </c:pt>
                <c:pt idx="17">
                  <c:v>625以上～650未満</c:v>
                </c:pt>
                <c:pt idx="18">
                  <c:v>650以上～675未満</c:v>
                </c:pt>
                <c:pt idx="19">
                  <c:v>675以上～700未満</c:v>
                </c:pt>
                <c:pt idx="20">
                  <c:v>700以上～</c:v>
                </c:pt>
              </c:strCache>
            </c:strRef>
          </c:cat>
          <c:val>
            <c:numRef>
              <c:f>'⑤(1～5歳用）'!$J$8:$J$28</c:f>
              <c:numCache>
                <c:formatCode>#,##0_);[Red]\(#,##0\)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c:v>
                </c:pt>
                <c:pt idx="18">
                  <c:v>0</c:v>
                </c:pt>
                <c:pt idx="19">
                  <c:v>0</c:v>
                </c:pt>
                <c:pt idx="20" formatCode="General">
                  <c:v>0</c:v>
                </c:pt>
              </c:numCache>
            </c:numRef>
          </c:val>
          <c:extLst>
            <c:ext xmlns:c16="http://schemas.microsoft.com/office/drawing/2014/chart" uri="{C3380CC4-5D6E-409C-BE32-E72D297353CC}">
              <c16:uniqueId val="{00000000-974E-480F-8FA1-8A8DA65BFA7F}"/>
            </c:ext>
          </c:extLst>
        </c:ser>
        <c:dLbls>
          <c:showLegendKey val="0"/>
          <c:showVal val="0"/>
          <c:showCatName val="0"/>
          <c:showSerName val="0"/>
          <c:showPercent val="0"/>
          <c:showBubbleSize val="0"/>
        </c:dLbls>
        <c:gapWidth val="182"/>
        <c:axId val="1867186688"/>
        <c:axId val="1"/>
      </c:barChart>
      <c:catAx>
        <c:axId val="1867186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6718668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1</xdr:col>
      <xdr:colOff>217170</xdr:colOff>
      <xdr:row>18</xdr:row>
      <xdr:rowOff>0</xdr:rowOff>
    </xdr:from>
    <xdr:ext cx="184731" cy="264560"/>
    <xdr:sp macro="" textlink="">
      <xdr:nvSpPr>
        <xdr:cNvPr id="1034" name="テキスト ボックス 8">
          <a:extLst>
            <a:ext uri="{FF2B5EF4-FFF2-40B4-BE49-F238E27FC236}">
              <a16:creationId xmlns:a16="http://schemas.microsoft.com/office/drawing/2014/main" id="{00000000-0008-0000-0000-00000A040000}"/>
            </a:ext>
          </a:extLst>
        </xdr:cNvPr>
        <xdr:cNvSpPr txBox="1"/>
      </xdr:nvSpPr>
      <xdr:spPr>
        <a:xfrm>
          <a:off x="826770" y="7551420"/>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t">
          <a:spAutoFit/>
        </a:bodyPr>
        <a:lstStyle/>
        <a:p>
          <a:endParaRPr lang="ja-JP" altLang="en-US"/>
        </a:p>
      </xdr:txBody>
    </xdr:sp>
    <xdr:clientData/>
  </xdr:oneCellAnchor>
  <xdr:twoCellAnchor>
    <xdr:from>
      <xdr:col>0</xdr:col>
      <xdr:colOff>162303</xdr:colOff>
      <xdr:row>6</xdr:row>
      <xdr:rowOff>90338</xdr:rowOff>
    </xdr:from>
    <xdr:to>
      <xdr:col>15</xdr:col>
      <xdr:colOff>15466</xdr:colOff>
      <xdr:row>12</xdr:row>
      <xdr:rowOff>85375</xdr:rowOff>
    </xdr:to>
    <xdr:sp macro="" textlink="" fLocksText="0">
      <xdr:nvSpPr>
        <xdr:cNvPr id="1035" name="四角形吹き出し 7">
          <a:extLst>
            <a:ext uri="{FF2B5EF4-FFF2-40B4-BE49-F238E27FC236}">
              <a16:creationId xmlns:a16="http://schemas.microsoft.com/office/drawing/2014/main" id="{00000000-0008-0000-0000-00000B040000}"/>
            </a:ext>
          </a:extLst>
        </xdr:cNvPr>
        <xdr:cNvSpPr/>
      </xdr:nvSpPr>
      <xdr:spPr>
        <a:xfrm>
          <a:off x="162303" y="1416218"/>
          <a:ext cx="8997163" cy="1038977"/>
        </a:xfrm>
        <a:prstGeom prst="wedgeRectCallout">
          <a:avLst>
            <a:gd name="adj1" fmla="val -35066"/>
            <a:gd name="adj2" fmla="val 48831"/>
          </a:avLst>
        </a:prstGeom>
        <a:noFill/>
        <a:ln w="19050">
          <a:solidFill>
            <a:schemeClr val="tx2"/>
          </a:solidFill>
        </a:ln>
      </xdr:spPr>
      <xdr:style>
        <a:lnRef idx="1">
          <a:schemeClr val="accent2"/>
        </a:lnRef>
        <a:fillRef idx="2">
          <a:schemeClr val="accent2"/>
        </a:fillRef>
        <a:effectRef idx="1">
          <a:schemeClr val="accent2"/>
        </a:effectRef>
        <a:fontRef idx="minor">
          <a:schemeClr val="tx1"/>
        </a:fontRef>
      </xdr:style>
      <xdr:txBody>
        <a:bodyPr vertOverflow="clip" horzOverflow="clip" lIns="91440" tIns="45720" rIns="91440" bIns="45720" anchor="t"/>
        <a:lstStyle/>
        <a:p>
          <a:pPr algn="l">
            <a:lnSpc>
              <a:spcPts val="1200"/>
            </a:lnSpc>
          </a:pPr>
          <a:r>
            <a:rPr lang="en-US" altLang="ja-JP" sz="1050" b="0">
              <a:solidFill>
                <a:srgbClr val="000000"/>
              </a:solidFill>
              <a:latin typeface="HG丸ｺﾞｼｯｸM-PRO" panose="020F0600000000000000" pitchFamily="50" charset="-128"/>
              <a:ea typeface="HG丸ｺﾞｼｯｸM-PRO" panose="020F0600000000000000" pitchFamily="50" charset="-128"/>
            </a:rPr>
            <a:t>
</a:t>
          </a:r>
          <a:r>
            <a:rPr lang="ja-JP" altLang="en-US" sz="1050" b="0">
              <a:solidFill>
                <a:srgbClr val="000000"/>
              </a:solidFill>
              <a:latin typeface="BIZ UDPゴシック" panose="020B0400000000000000" pitchFamily="50" charset="-128"/>
              <a:ea typeface="BIZ UDPゴシック" panose="020B0400000000000000" pitchFamily="50" charset="-128"/>
            </a:rPr>
            <a:t>① 測定日を入れます</a:t>
          </a:r>
          <a:endParaRPr lang="en-US" altLang="ja-JP" sz="1050" b="0">
            <a:solidFill>
              <a:srgbClr val="000000"/>
            </a:solidFill>
            <a:latin typeface="BIZ UDPゴシック" panose="020B0400000000000000" pitchFamily="50" charset="-128"/>
            <a:ea typeface="BIZ UDPゴシック" panose="020B0400000000000000" pitchFamily="50" charset="-128"/>
          </a:endParaRPr>
        </a:p>
        <a:p>
          <a:pPr algn="l">
            <a:lnSpc>
              <a:spcPts val="1200"/>
            </a:lnSpc>
          </a:pPr>
          <a:r>
            <a:rPr lang="ja-JP" altLang="en-US" sz="1050" b="0">
              <a:solidFill>
                <a:srgbClr val="000000"/>
              </a:solidFill>
              <a:latin typeface="BIZ UDPゴシック" panose="020B0400000000000000" pitchFamily="50" charset="-128"/>
              <a:ea typeface="BIZ UDPゴシック" panose="020B0400000000000000" pitchFamily="50" charset="-128"/>
            </a:rPr>
            <a:t>② 児童・生徒の名前（コードなど）、生年月日、性別（男は１ 女は２）、計測された身長と体重を入れます。</a:t>
          </a:r>
          <a:endParaRPr lang="en-US" altLang="ja-JP" sz="1050" b="0">
            <a:solidFill>
              <a:srgbClr val="000000"/>
            </a:solidFill>
            <a:latin typeface="BIZ UDPゴシック" panose="020B0400000000000000" pitchFamily="50" charset="-128"/>
            <a:ea typeface="BIZ UDPゴシック" panose="020B0400000000000000" pitchFamily="50" charset="-128"/>
          </a:endParaRPr>
        </a:p>
        <a:p>
          <a:pPr algn="l">
            <a:lnSpc>
              <a:spcPts val="1200"/>
            </a:lnSpc>
          </a:pPr>
          <a:r>
            <a:rPr lang="ja-JP" altLang="en-US" sz="1050" b="0">
              <a:solidFill>
                <a:srgbClr val="000000"/>
              </a:solidFill>
              <a:latin typeface="BIZ UDPゴシック" panose="020B0400000000000000" pitchFamily="50" charset="-128"/>
              <a:ea typeface="BIZ UDPゴシック" panose="020B0400000000000000" pitchFamily="50" charset="-128"/>
            </a:rPr>
            <a:t>　　生年月日がわからない場合は，その学年の架空の日を入力するか、年齢</a:t>
          </a:r>
          <a:r>
            <a:rPr lang="en-US" altLang="ja-JP" sz="1050" b="0">
              <a:solidFill>
                <a:srgbClr val="000000"/>
              </a:solidFill>
              <a:latin typeface="BIZ UDPゴシック" panose="020B0400000000000000" pitchFamily="50" charset="-128"/>
              <a:ea typeface="BIZ UDPゴシック" panose="020B0400000000000000" pitchFamily="50" charset="-128"/>
            </a:rPr>
            <a:t>(</a:t>
          </a:r>
          <a:r>
            <a:rPr lang="ja-JP" altLang="en-US" sz="1050" b="0">
              <a:solidFill>
                <a:srgbClr val="000000"/>
              </a:solidFill>
              <a:latin typeface="BIZ UDPゴシック" panose="020B0400000000000000" pitchFamily="50" charset="-128"/>
              <a:ea typeface="BIZ UDPゴシック" panose="020B0400000000000000" pitchFamily="50" charset="-128"/>
            </a:rPr>
            <a:t>歳）のセルに直接入力してもよいです。</a:t>
          </a:r>
          <a:endParaRPr lang="en-US" altLang="ja-JP" sz="1050" b="0">
            <a:solidFill>
              <a:srgbClr val="000000"/>
            </a:solidFill>
            <a:latin typeface="BIZ UDPゴシック" panose="020B0400000000000000" pitchFamily="50" charset="-128"/>
            <a:ea typeface="BIZ UDPゴシック" panose="020B0400000000000000" pitchFamily="50" charset="-128"/>
          </a:endParaRPr>
        </a:p>
        <a:p>
          <a:pPr algn="l">
            <a:lnSpc>
              <a:spcPts val="1200"/>
            </a:lnSpc>
          </a:pPr>
          <a:r>
            <a:rPr lang="ja-JP" altLang="en-US" sz="1050" b="0">
              <a:solidFill>
                <a:srgbClr val="000000"/>
              </a:solidFill>
              <a:latin typeface="BIZ UDPゴシック" panose="020B0400000000000000" pitchFamily="50" charset="-128"/>
              <a:ea typeface="BIZ UDPゴシック" panose="020B0400000000000000" pitchFamily="50" charset="-128"/>
            </a:rPr>
            <a:t>　　データ数は</a:t>
          </a:r>
          <a:r>
            <a:rPr lang="en-US" altLang="ja-JP" sz="1050" b="0">
              <a:solidFill>
                <a:srgbClr val="000000"/>
              </a:solidFill>
              <a:latin typeface="BIZ UDPゴシック" panose="020B0400000000000000" pitchFamily="50" charset="-128"/>
              <a:ea typeface="BIZ UDPゴシック" panose="020B0400000000000000" pitchFamily="50" charset="-128"/>
            </a:rPr>
            <a:t>1000</a:t>
          </a:r>
          <a:r>
            <a:rPr lang="ja-JP" altLang="en-US" sz="1050" b="0">
              <a:solidFill>
                <a:srgbClr val="000000"/>
              </a:solidFill>
              <a:latin typeface="BIZ UDPゴシック" panose="020B0400000000000000" pitchFamily="50" charset="-128"/>
              <a:ea typeface="BIZ UDPゴシック" panose="020B0400000000000000" pitchFamily="50" charset="-128"/>
            </a:rPr>
            <a:t>件まで作ってありますが、下へコピーしていけば、増やすことが可能です。</a:t>
          </a:r>
          <a:endParaRPr lang="en-US" altLang="ja-JP" sz="1050" b="0">
            <a:solidFill>
              <a:srgbClr val="000000"/>
            </a:solidFill>
            <a:latin typeface="BIZ UDPゴシック" panose="020B0400000000000000" pitchFamily="50" charset="-128"/>
            <a:ea typeface="BIZ UDPゴシック" panose="020B0400000000000000" pitchFamily="50" charset="-128"/>
          </a:endParaRPr>
        </a:p>
        <a:p>
          <a:pPr algn="l">
            <a:lnSpc>
              <a:spcPts val="1200"/>
            </a:lnSpc>
          </a:pPr>
          <a:endParaRPr lang="en-US" altLang="ja-JP" sz="1050" b="0">
            <a:solidFill>
              <a:srgbClr val="000000"/>
            </a:solidFill>
            <a:latin typeface="BIZ UDPゴシック" panose="020B0400000000000000" pitchFamily="50" charset="-128"/>
            <a:ea typeface="BIZ UDPゴシック" panose="020B0400000000000000" pitchFamily="50" charset="-128"/>
            <a:cs typeface="+mn-cs"/>
          </a:endParaRPr>
        </a:p>
        <a:p>
          <a:pPr algn="l">
            <a:lnSpc>
              <a:spcPts val="1100"/>
            </a:lnSpc>
          </a:pPr>
          <a:r>
            <a:rPr lang="ja-JP" altLang="en-US" sz="1050" b="0">
              <a:solidFill>
                <a:srgbClr val="000000"/>
              </a:solidFill>
              <a:latin typeface="BIZ UDPゴシック" panose="020B0400000000000000" pitchFamily="50" charset="-128"/>
              <a:ea typeface="BIZ UDPゴシック" panose="020B0400000000000000" pitchFamily="50" charset="-128"/>
              <a:cs typeface="+mn-cs"/>
            </a:rPr>
            <a:t>　</a:t>
          </a:r>
          <a:endParaRPr lang="ja-JP" altLang="en-US" sz="1050" b="0">
            <a:solidFill>
              <a:srgbClr val="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203200</xdr:colOff>
      <xdr:row>7</xdr:row>
      <xdr:rowOff>99060</xdr:rowOff>
    </xdr:from>
    <xdr:to>
      <xdr:col>22</xdr:col>
      <xdr:colOff>10160</xdr:colOff>
      <xdr:row>11</xdr:row>
      <xdr:rowOff>20320</xdr:rowOff>
    </xdr:to>
    <xdr:sp macro="" textlink="">
      <xdr:nvSpPr>
        <xdr:cNvPr id="1037" name="テキスト ボックス 11">
          <a:extLst>
            <a:ext uri="{FF2B5EF4-FFF2-40B4-BE49-F238E27FC236}">
              <a16:creationId xmlns:a16="http://schemas.microsoft.com/office/drawing/2014/main" id="{00000000-0008-0000-0100-00000D040000}"/>
            </a:ext>
          </a:extLst>
        </xdr:cNvPr>
        <xdr:cNvSpPr txBox="1"/>
      </xdr:nvSpPr>
      <xdr:spPr bwMode="auto">
        <a:xfrm>
          <a:off x="203200" y="1958340"/>
          <a:ext cx="10718800" cy="825500"/>
        </a:xfrm>
        <a:prstGeom prst="rect">
          <a:avLst/>
        </a:prstGeom>
        <a:noFill/>
        <a:ln w="9525">
          <a:noFill/>
          <a:miter lim="800000"/>
        </a:ln>
      </xdr:spPr>
      <xdr:txBody>
        <a:bodyPr vertOverflow="clip" wrap="square" lIns="27432" tIns="27432" rIns="0" bIns="0" anchor="t" upright="1"/>
        <a:lstStyle/>
        <a:p>
          <a:pPr algn="l" rtl="0"/>
          <a:endParaRPr lang="en-US" altLang="ja-JP" sz="1100" b="1" i="0" u="none" baseline="0">
            <a:solidFill>
              <a:srgbClr val="000000"/>
            </a:solidFill>
            <a:latin typeface="ＭＳ Ｐゴシック"/>
            <a:ea typeface="ＭＳ Ｐゴシック"/>
          </a:endParaRPr>
        </a:p>
        <a:p>
          <a:pPr algn="l" rtl="0">
            <a:defRPr sz="1000"/>
          </a:pPr>
          <a:r>
            <a:rPr lang="ja-JP" altLang="en-US" sz="1100" b="1" i="0" u="none" baseline="0">
              <a:solidFill>
                <a:srgbClr val="000000"/>
              </a:solidFill>
              <a:latin typeface="BIZ UDPゴシック" panose="020B0400000000000000" pitchFamily="50" charset="-128"/>
              <a:ea typeface="BIZ UDPゴシック" panose="020B0400000000000000" pitchFamily="50" charset="-128"/>
            </a:rPr>
            <a:t>＜給与エネルギー目標量の設定について＞</a:t>
          </a:r>
          <a:endParaRPr lang="ja-JP" altLang="en-US" sz="1100" b="1"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5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600" b="0" i="0" u="none" baseline="0">
            <a:solidFill>
              <a:srgbClr val="000000"/>
            </a:solidFill>
            <a:latin typeface="Calibri"/>
            <a:ea typeface="ＭＳ Ｐゴシック"/>
            <a:cs typeface="Calibri"/>
          </a:endParaRPr>
        </a:p>
        <a:p>
          <a:pPr algn="l" rtl="0">
            <a:lnSpc>
              <a:spcPts val="1000"/>
            </a:lnSpc>
          </a:pPr>
          <a:endParaRPr lang="ja-JP" altLang="en-US" sz="1400"/>
        </a:p>
      </xdr:txBody>
    </xdr:sp>
    <xdr:clientData/>
  </xdr:twoCellAnchor>
  <xdr:twoCellAnchor>
    <xdr:from>
      <xdr:col>13</xdr:col>
      <xdr:colOff>116840</xdr:colOff>
      <xdr:row>18</xdr:row>
      <xdr:rowOff>134621</xdr:rowOff>
    </xdr:from>
    <xdr:to>
      <xdr:col>21</xdr:col>
      <xdr:colOff>731520</xdr:colOff>
      <xdr:row>23</xdr:row>
      <xdr:rowOff>223521</xdr:rowOff>
    </xdr:to>
    <xdr:sp macro="" textlink="">
      <xdr:nvSpPr>
        <xdr:cNvPr id="1039" name="テキスト ボックス 11">
          <a:extLst>
            <a:ext uri="{FF2B5EF4-FFF2-40B4-BE49-F238E27FC236}">
              <a16:creationId xmlns:a16="http://schemas.microsoft.com/office/drawing/2014/main" id="{00000000-0008-0000-0100-00000F040000}"/>
            </a:ext>
          </a:extLst>
        </xdr:cNvPr>
        <xdr:cNvSpPr txBox="1"/>
      </xdr:nvSpPr>
      <xdr:spPr bwMode="auto">
        <a:xfrm>
          <a:off x="6517640" y="4442461"/>
          <a:ext cx="4343400" cy="1358900"/>
        </a:xfrm>
        <a:prstGeom prst="rect">
          <a:avLst/>
        </a:prstGeom>
        <a:noFill/>
        <a:ln w="9525">
          <a:noFill/>
          <a:miter lim="800000"/>
        </a:ln>
      </xdr:spPr>
      <xdr:txBody>
        <a:bodyPr vertOverflow="clip" wrap="square" lIns="27432" tIns="27432" rIns="0" bIns="0" anchor="t" upright="1"/>
        <a:lstStyle/>
        <a:p>
          <a:pPr algn="l" rtl="0">
            <a:lnSpc>
              <a:spcPts val="1300"/>
            </a:lnSpc>
          </a:pPr>
          <a:endParaRPr lang="en-US" altLang="ja-JP" sz="1200" b="1" i="0" u="none" baseline="0">
            <a:solidFill>
              <a:srgbClr val="000000"/>
            </a:solidFill>
            <a:latin typeface="ＭＳ Ｐゴシック"/>
            <a:ea typeface="ＭＳ Ｐゴシック"/>
          </a:endParaRPr>
        </a:p>
        <a:p>
          <a:pPr algn="l" rtl="0">
            <a:lnSpc>
              <a:spcPts val="1300"/>
            </a:lnSpc>
            <a:defRPr sz="1000"/>
          </a:pPr>
          <a:r>
            <a:rPr lang="ja-JP" altLang="en-US" sz="1200" b="1" i="0" u="none" baseline="0">
              <a:solidFill>
                <a:srgbClr val="000000"/>
              </a:solidFill>
              <a:latin typeface="BIZ UDPゴシック" panose="020B0400000000000000" pitchFamily="50" charset="-128"/>
              <a:ea typeface="BIZ UDPゴシック" panose="020B0400000000000000" pitchFamily="50" charset="-128"/>
            </a:rPr>
            <a:t>＜ハイリスク者への個別対応について＞</a:t>
          </a:r>
          <a:endParaRPr lang="en-US" altLang="ja-JP" sz="1200" b="1" i="0" u="none" baseline="0">
            <a:solidFill>
              <a:srgbClr val="000000"/>
            </a:solidFill>
            <a:latin typeface="BIZ UDPゴシック" panose="020B0400000000000000" pitchFamily="50" charset="-128"/>
            <a:ea typeface="BIZ UDPゴシック" panose="020B0400000000000000" pitchFamily="50" charset="-128"/>
          </a:endParaRPr>
        </a:p>
        <a:p>
          <a:pPr algn="l" rtl="0">
            <a:lnSpc>
              <a:spcPts val="1300"/>
            </a:lnSpc>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a:t>
          </a:r>
          <a:r>
            <a:rPr lang="ja-JP" altLang="en-US" sz="1000" b="0" i="0" u="none" baseline="0">
              <a:solidFill>
                <a:srgbClr val="000000"/>
              </a:solidFill>
              <a:latin typeface="BIZ UDPゴシック" panose="020B0400000000000000" pitchFamily="50" charset="-128"/>
              <a:ea typeface="BIZ UDPゴシック" panose="020B0400000000000000" pitchFamily="50" charset="-128"/>
              <a:cs typeface="Calibri"/>
            </a:rPr>
            <a:t>身体計測の結果から「肥満」，「やせ」あるいは，成長曲線から大きく外れる児童生徒，摂摂取状況から取状況から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0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400" b="0" i="0" u="none" baseline="0">
            <a:solidFill>
              <a:srgbClr val="000000"/>
            </a:solidFill>
            <a:latin typeface="Calibri"/>
            <a:ea typeface="ＭＳ Ｐゴシック"/>
            <a:cs typeface="Calibri"/>
          </a:endParaRPr>
        </a:p>
        <a:p>
          <a:pPr algn="l" rtl="0">
            <a:lnSpc>
              <a:spcPts val="900"/>
            </a:lnSpc>
          </a:pPr>
          <a:endParaRPr lang="ja-JP" altLang="en-US"/>
        </a:p>
      </xdr:txBody>
    </xdr:sp>
    <xdr:clientData/>
  </xdr:twoCellAnchor>
  <xdr:twoCellAnchor>
    <xdr:from>
      <xdr:col>0</xdr:col>
      <xdr:colOff>45720</xdr:colOff>
      <xdr:row>11</xdr:row>
      <xdr:rowOff>83820</xdr:rowOff>
    </xdr:from>
    <xdr:to>
      <xdr:col>7</xdr:col>
      <xdr:colOff>53340</xdr:colOff>
      <xdr:row>45</xdr:row>
      <xdr:rowOff>220980</xdr:rowOff>
    </xdr:to>
    <xdr:graphicFrame macro="">
      <xdr:nvGraphicFramePr>
        <xdr:cNvPr id="5061001" name="グラフ 1">
          <a:extLst>
            <a:ext uri="{FF2B5EF4-FFF2-40B4-BE49-F238E27FC236}">
              <a16:creationId xmlns:a16="http://schemas.microsoft.com/office/drawing/2014/main" id="{00000000-0008-0000-0100-00008939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30480</xdr:colOff>
      <xdr:row>47</xdr:row>
      <xdr:rowOff>83820</xdr:rowOff>
    </xdr:from>
    <xdr:to>
      <xdr:col>7</xdr:col>
      <xdr:colOff>38100</xdr:colOff>
      <xdr:row>62</xdr:row>
      <xdr:rowOff>99060</xdr:rowOff>
    </xdr:to>
    <xdr:graphicFrame macro="">
      <xdr:nvGraphicFramePr>
        <xdr:cNvPr id="5061002" name="グラフ 6">
          <a:extLst>
            <a:ext uri="{FF2B5EF4-FFF2-40B4-BE49-F238E27FC236}">
              <a16:creationId xmlns:a16="http://schemas.microsoft.com/office/drawing/2014/main" id="{00000000-0008-0000-0100-00008A39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203200</xdr:colOff>
      <xdr:row>7</xdr:row>
      <xdr:rowOff>99060</xdr:rowOff>
    </xdr:from>
    <xdr:to>
      <xdr:col>22</xdr:col>
      <xdr:colOff>10160</xdr:colOff>
      <xdr:row>11</xdr:row>
      <xdr:rowOff>20320</xdr:rowOff>
    </xdr:to>
    <xdr:sp macro="" textlink="">
      <xdr:nvSpPr>
        <xdr:cNvPr id="2" name="テキスト ボックス 11">
          <a:extLst>
            <a:ext uri="{FF2B5EF4-FFF2-40B4-BE49-F238E27FC236}">
              <a16:creationId xmlns:a16="http://schemas.microsoft.com/office/drawing/2014/main" id="{00000000-0008-0000-0200-000002000000}"/>
            </a:ext>
          </a:extLst>
        </xdr:cNvPr>
        <xdr:cNvSpPr txBox="1"/>
      </xdr:nvSpPr>
      <xdr:spPr bwMode="auto">
        <a:xfrm>
          <a:off x="203200" y="1714500"/>
          <a:ext cx="10695940" cy="812800"/>
        </a:xfrm>
        <a:prstGeom prst="rect">
          <a:avLst/>
        </a:prstGeom>
        <a:noFill/>
        <a:ln w="9525">
          <a:noFill/>
          <a:miter lim="800000"/>
        </a:ln>
      </xdr:spPr>
      <xdr:txBody>
        <a:bodyPr vertOverflow="clip" wrap="square" lIns="27432" tIns="27432" rIns="0" bIns="0" anchor="t" upright="1"/>
        <a:lstStyle/>
        <a:p>
          <a:pPr algn="l" rtl="0"/>
          <a:endParaRPr lang="en-US" altLang="ja-JP" sz="1100" b="1" i="0" u="none" baseline="0">
            <a:solidFill>
              <a:srgbClr val="000000"/>
            </a:solidFill>
            <a:latin typeface="ＭＳ Ｐゴシック"/>
            <a:ea typeface="ＭＳ Ｐゴシック"/>
          </a:endParaRPr>
        </a:p>
        <a:p>
          <a:pPr algn="l" rtl="0">
            <a:defRPr sz="1000"/>
          </a:pPr>
          <a:r>
            <a:rPr lang="ja-JP" altLang="en-US" sz="1100" b="1" i="0" u="none" baseline="0">
              <a:solidFill>
                <a:srgbClr val="000000"/>
              </a:solidFill>
              <a:latin typeface="BIZ UDPゴシック" panose="020B0400000000000000" pitchFamily="50" charset="-128"/>
              <a:ea typeface="BIZ UDPゴシック" panose="020B0400000000000000" pitchFamily="50" charset="-128"/>
            </a:rPr>
            <a:t>＜給与エネルギー目標量の設定について＞</a:t>
          </a:r>
          <a:endParaRPr lang="ja-JP" altLang="en-US" sz="1100" b="1"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5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600" b="0" i="0" u="none" baseline="0">
            <a:solidFill>
              <a:srgbClr val="000000"/>
            </a:solidFill>
            <a:latin typeface="Calibri"/>
            <a:ea typeface="ＭＳ Ｐゴシック"/>
            <a:cs typeface="Calibri"/>
          </a:endParaRPr>
        </a:p>
        <a:p>
          <a:pPr algn="l" rtl="0">
            <a:lnSpc>
              <a:spcPts val="1000"/>
            </a:lnSpc>
          </a:pPr>
          <a:endParaRPr lang="ja-JP" altLang="en-US" sz="1400"/>
        </a:p>
      </xdr:txBody>
    </xdr:sp>
    <xdr:clientData/>
  </xdr:twoCellAnchor>
  <xdr:twoCellAnchor>
    <xdr:from>
      <xdr:col>13</xdr:col>
      <xdr:colOff>116840</xdr:colOff>
      <xdr:row>18</xdr:row>
      <xdr:rowOff>134621</xdr:rowOff>
    </xdr:from>
    <xdr:to>
      <xdr:col>21</xdr:col>
      <xdr:colOff>731520</xdr:colOff>
      <xdr:row>23</xdr:row>
      <xdr:rowOff>223521</xdr:rowOff>
    </xdr:to>
    <xdr:sp macro="" textlink="">
      <xdr:nvSpPr>
        <xdr:cNvPr id="3" name="テキスト ボックス 11">
          <a:extLst>
            <a:ext uri="{FF2B5EF4-FFF2-40B4-BE49-F238E27FC236}">
              <a16:creationId xmlns:a16="http://schemas.microsoft.com/office/drawing/2014/main" id="{00000000-0008-0000-0200-000003000000}"/>
            </a:ext>
          </a:extLst>
        </xdr:cNvPr>
        <xdr:cNvSpPr txBox="1"/>
      </xdr:nvSpPr>
      <xdr:spPr bwMode="auto">
        <a:xfrm>
          <a:off x="6494780" y="4401821"/>
          <a:ext cx="4333240" cy="1346200"/>
        </a:xfrm>
        <a:prstGeom prst="rect">
          <a:avLst/>
        </a:prstGeom>
        <a:noFill/>
        <a:ln w="9525">
          <a:noFill/>
          <a:miter lim="800000"/>
        </a:ln>
      </xdr:spPr>
      <xdr:txBody>
        <a:bodyPr vertOverflow="clip" wrap="square" lIns="27432" tIns="27432" rIns="0" bIns="0" anchor="t" upright="1"/>
        <a:lstStyle/>
        <a:p>
          <a:pPr algn="l" rtl="0">
            <a:lnSpc>
              <a:spcPts val="1300"/>
            </a:lnSpc>
          </a:pPr>
          <a:endParaRPr lang="en-US" altLang="ja-JP" sz="1200" b="1" i="0" u="none" baseline="0">
            <a:solidFill>
              <a:srgbClr val="000000"/>
            </a:solidFill>
            <a:latin typeface="ＭＳ Ｐゴシック"/>
            <a:ea typeface="ＭＳ Ｐゴシック"/>
          </a:endParaRPr>
        </a:p>
        <a:p>
          <a:pPr algn="l" rtl="0">
            <a:lnSpc>
              <a:spcPts val="1300"/>
            </a:lnSpc>
            <a:defRPr sz="1000"/>
          </a:pPr>
          <a:r>
            <a:rPr lang="ja-JP" altLang="en-US" sz="1200" b="1" i="0" u="none" baseline="0">
              <a:solidFill>
                <a:srgbClr val="000000"/>
              </a:solidFill>
              <a:latin typeface="BIZ UDPゴシック" panose="020B0400000000000000" pitchFamily="50" charset="-128"/>
              <a:ea typeface="BIZ UDPゴシック" panose="020B0400000000000000" pitchFamily="50" charset="-128"/>
            </a:rPr>
            <a:t>＜ハイリスク者への個別対応について＞</a:t>
          </a:r>
          <a:endParaRPr lang="en-US" altLang="ja-JP" sz="1200" b="1" i="0" u="none" baseline="0">
            <a:solidFill>
              <a:srgbClr val="000000"/>
            </a:solidFill>
            <a:latin typeface="BIZ UDPゴシック" panose="020B0400000000000000" pitchFamily="50" charset="-128"/>
            <a:ea typeface="BIZ UDPゴシック" panose="020B0400000000000000" pitchFamily="50" charset="-128"/>
          </a:endParaRPr>
        </a:p>
        <a:p>
          <a:pPr algn="l" rtl="0">
            <a:lnSpc>
              <a:spcPts val="1300"/>
            </a:lnSpc>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a:t>
          </a:r>
          <a:r>
            <a:rPr lang="ja-JP" altLang="en-US" sz="1000" b="0" i="0" u="none" baseline="0">
              <a:solidFill>
                <a:srgbClr val="000000"/>
              </a:solidFill>
              <a:latin typeface="BIZ UDPゴシック" panose="020B0400000000000000" pitchFamily="50" charset="-128"/>
              <a:ea typeface="BIZ UDPゴシック" panose="020B0400000000000000" pitchFamily="50" charset="-128"/>
              <a:cs typeface="Calibri"/>
            </a:rPr>
            <a:t>身体計測の結果から「肥満」，「やせ」あるいは，成長曲線から大きく外れる児童生徒，摂摂取状況から取状況から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0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400" b="0" i="0" u="none" baseline="0">
            <a:solidFill>
              <a:srgbClr val="000000"/>
            </a:solidFill>
            <a:latin typeface="Calibri"/>
            <a:ea typeface="ＭＳ Ｐゴシック"/>
            <a:cs typeface="Calibri"/>
          </a:endParaRPr>
        </a:p>
        <a:p>
          <a:pPr algn="l" rtl="0">
            <a:lnSpc>
              <a:spcPts val="900"/>
            </a:lnSpc>
          </a:pPr>
          <a:endParaRPr lang="ja-JP" altLang="en-US"/>
        </a:p>
      </xdr:txBody>
    </xdr:sp>
    <xdr:clientData/>
  </xdr:twoCellAnchor>
  <xdr:twoCellAnchor>
    <xdr:from>
      <xdr:col>0</xdr:col>
      <xdr:colOff>45720</xdr:colOff>
      <xdr:row>11</xdr:row>
      <xdr:rowOff>83820</xdr:rowOff>
    </xdr:from>
    <xdr:to>
      <xdr:col>7</xdr:col>
      <xdr:colOff>53340</xdr:colOff>
      <xdr:row>45</xdr:row>
      <xdr:rowOff>220980</xdr:rowOff>
    </xdr:to>
    <xdr:graphicFrame macro="">
      <xdr:nvGraphicFramePr>
        <xdr:cNvPr id="5064188" name="グラフ 1">
          <a:extLst>
            <a:ext uri="{FF2B5EF4-FFF2-40B4-BE49-F238E27FC236}">
              <a16:creationId xmlns:a16="http://schemas.microsoft.com/office/drawing/2014/main" id="{00000000-0008-0000-0200-0000FC45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30480</xdr:colOff>
      <xdr:row>47</xdr:row>
      <xdr:rowOff>83820</xdr:rowOff>
    </xdr:from>
    <xdr:to>
      <xdr:col>7</xdr:col>
      <xdr:colOff>38100</xdr:colOff>
      <xdr:row>62</xdr:row>
      <xdr:rowOff>99060</xdr:rowOff>
    </xdr:to>
    <xdr:graphicFrame macro="">
      <xdr:nvGraphicFramePr>
        <xdr:cNvPr id="5064189" name="グラフ 6">
          <a:extLst>
            <a:ext uri="{FF2B5EF4-FFF2-40B4-BE49-F238E27FC236}">
              <a16:creationId xmlns:a16="http://schemas.microsoft.com/office/drawing/2014/main" id="{00000000-0008-0000-0200-0000FD45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203200</xdr:colOff>
      <xdr:row>7</xdr:row>
      <xdr:rowOff>99060</xdr:rowOff>
    </xdr:from>
    <xdr:to>
      <xdr:col>22</xdr:col>
      <xdr:colOff>10160</xdr:colOff>
      <xdr:row>11</xdr:row>
      <xdr:rowOff>20320</xdr:rowOff>
    </xdr:to>
    <xdr:sp macro="" textlink="">
      <xdr:nvSpPr>
        <xdr:cNvPr id="2" name="テキスト ボックス 11">
          <a:extLst>
            <a:ext uri="{FF2B5EF4-FFF2-40B4-BE49-F238E27FC236}">
              <a16:creationId xmlns:a16="http://schemas.microsoft.com/office/drawing/2014/main" id="{00000000-0008-0000-0300-000002000000}"/>
            </a:ext>
          </a:extLst>
        </xdr:cNvPr>
        <xdr:cNvSpPr txBox="1"/>
      </xdr:nvSpPr>
      <xdr:spPr bwMode="auto">
        <a:xfrm>
          <a:off x="203200" y="1714500"/>
          <a:ext cx="10695940" cy="812800"/>
        </a:xfrm>
        <a:prstGeom prst="rect">
          <a:avLst/>
        </a:prstGeom>
        <a:noFill/>
        <a:ln w="9525">
          <a:noFill/>
          <a:miter lim="800000"/>
        </a:ln>
      </xdr:spPr>
      <xdr:txBody>
        <a:bodyPr vertOverflow="clip" wrap="square" lIns="27432" tIns="27432" rIns="0" bIns="0" anchor="t" upright="1"/>
        <a:lstStyle/>
        <a:p>
          <a:pPr algn="l" rtl="0"/>
          <a:endParaRPr lang="en-US" altLang="ja-JP" sz="1100" b="1" i="0" u="none" baseline="0">
            <a:solidFill>
              <a:srgbClr val="000000"/>
            </a:solidFill>
            <a:latin typeface="ＭＳ Ｐゴシック"/>
            <a:ea typeface="ＭＳ Ｐゴシック"/>
          </a:endParaRPr>
        </a:p>
        <a:p>
          <a:pPr algn="l" rtl="0">
            <a:defRPr sz="1000"/>
          </a:pPr>
          <a:r>
            <a:rPr lang="ja-JP" altLang="en-US" sz="1100" b="1" i="0" u="none" baseline="0">
              <a:solidFill>
                <a:srgbClr val="000000"/>
              </a:solidFill>
              <a:latin typeface="BIZ UDPゴシック" panose="020B0400000000000000" pitchFamily="50" charset="-128"/>
              <a:ea typeface="BIZ UDPゴシック" panose="020B0400000000000000" pitchFamily="50" charset="-128"/>
            </a:rPr>
            <a:t>＜給与エネルギー目標量の設定について＞</a:t>
          </a:r>
          <a:endParaRPr lang="ja-JP" altLang="en-US" sz="1100" b="1"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5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600" b="0" i="0" u="none" baseline="0">
            <a:solidFill>
              <a:srgbClr val="000000"/>
            </a:solidFill>
            <a:latin typeface="Calibri"/>
            <a:ea typeface="ＭＳ Ｐゴシック"/>
            <a:cs typeface="Calibri"/>
          </a:endParaRPr>
        </a:p>
        <a:p>
          <a:pPr algn="l" rtl="0">
            <a:lnSpc>
              <a:spcPts val="1000"/>
            </a:lnSpc>
          </a:pPr>
          <a:endParaRPr lang="ja-JP" altLang="en-US" sz="1400"/>
        </a:p>
      </xdr:txBody>
    </xdr:sp>
    <xdr:clientData/>
  </xdr:twoCellAnchor>
  <xdr:twoCellAnchor>
    <xdr:from>
      <xdr:col>13</xdr:col>
      <xdr:colOff>116840</xdr:colOff>
      <xdr:row>18</xdr:row>
      <xdr:rowOff>134621</xdr:rowOff>
    </xdr:from>
    <xdr:to>
      <xdr:col>21</xdr:col>
      <xdr:colOff>731520</xdr:colOff>
      <xdr:row>23</xdr:row>
      <xdr:rowOff>223521</xdr:rowOff>
    </xdr:to>
    <xdr:sp macro="" textlink="">
      <xdr:nvSpPr>
        <xdr:cNvPr id="3" name="テキスト ボックス 11">
          <a:extLst>
            <a:ext uri="{FF2B5EF4-FFF2-40B4-BE49-F238E27FC236}">
              <a16:creationId xmlns:a16="http://schemas.microsoft.com/office/drawing/2014/main" id="{00000000-0008-0000-0300-000003000000}"/>
            </a:ext>
          </a:extLst>
        </xdr:cNvPr>
        <xdr:cNvSpPr txBox="1"/>
      </xdr:nvSpPr>
      <xdr:spPr bwMode="auto">
        <a:xfrm>
          <a:off x="6494780" y="4401821"/>
          <a:ext cx="4333240" cy="1346200"/>
        </a:xfrm>
        <a:prstGeom prst="rect">
          <a:avLst/>
        </a:prstGeom>
        <a:noFill/>
        <a:ln w="9525">
          <a:noFill/>
          <a:miter lim="800000"/>
        </a:ln>
      </xdr:spPr>
      <xdr:txBody>
        <a:bodyPr vertOverflow="clip" wrap="square" lIns="27432" tIns="27432" rIns="0" bIns="0" anchor="t" upright="1"/>
        <a:lstStyle/>
        <a:p>
          <a:pPr algn="l" rtl="0">
            <a:lnSpc>
              <a:spcPts val="1300"/>
            </a:lnSpc>
          </a:pPr>
          <a:endParaRPr lang="en-US" altLang="ja-JP" sz="1200" b="1" i="0" u="none" baseline="0">
            <a:solidFill>
              <a:srgbClr val="000000"/>
            </a:solidFill>
            <a:latin typeface="ＭＳ Ｐゴシック"/>
            <a:ea typeface="ＭＳ Ｐゴシック"/>
          </a:endParaRPr>
        </a:p>
        <a:p>
          <a:pPr algn="l" rtl="0">
            <a:lnSpc>
              <a:spcPts val="1300"/>
            </a:lnSpc>
            <a:defRPr sz="1000"/>
          </a:pPr>
          <a:r>
            <a:rPr lang="ja-JP" altLang="en-US" sz="1200" b="1" i="0" u="none" baseline="0">
              <a:solidFill>
                <a:srgbClr val="000000"/>
              </a:solidFill>
              <a:latin typeface="BIZ UDPゴシック" panose="020B0400000000000000" pitchFamily="50" charset="-128"/>
              <a:ea typeface="BIZ UDPゴシック" panose="020B0400000000000000" pitchFamily="50" charset="-128"/>
            </a:rPr>
            <a:t>＜ハイリスク者への個別対応について＞</a:t>
          </a:r>
          <a:endParaRPr lang="en-US" altLang="ja-JP" sz="1200" b="1" i="0" u="none" baseline="0">
            <a:solidFill>
              <a:srgbClr val="000000"/>
            </a:solidFill>
            <a:latin typeface="BIZ UDPゴシック" panose="020B0400000000000000" pitchFamily="50" charset="-128"/>
            <a:ea typeface="BIZ UDPゴシック" panose="020B0400000000000000" pitchFamily="50" charset="-128"/>
          </a:endParaRPr>
        </a:p>
        <a:p>
          <a:pPr algn="l" rtl="0">
            <a:lnSpc>
              <a:spcPts val="1300"/>
            </a:lnSpc>
            <a:defRPr sz="1000"/>
          </a:pPr>
          <a:r>
            <a:rPr lang="ja-JP" altLang="en-US" sz="1050" b="0" i="0" u="none" baseline="0">
              <a:solidFill>
                <a:srgbClr val="000000"/>
              </a:solidFill>
              <a:latin typeface="BIZ UDPゴシック" panose="020B0400000000000000" pitchFamily="50" charset="-128"/>
              <a:ea typeface="BIZ UDPゴシック" panose="020B0400000000000000" pitchFamily="50" charset="-128"/>
              <a:cs typeface="Calibri"/>
            </a:rPr>
            <a:t>  </a:t>
          </a:r>
          <a:r>
            <a:rPr lang="ja-JP" altLang="en-US" sz="1000" b="0" i="0" u="none" baseline="0">
              <a:solidFill>
                <a:srgbClr val="000000"/>
              </a:solidFill>
              <a:latin typeface="BIZ UDPゴシック" panose="020B0400000000000000" pitchFamily="50" charset="-128"/>
              <a:ea typeface="BIZ UDPゴシック" panose="020B0400000000000000" pitchFamily="50" charset="-128"/>
              <a:cs typeface="Calibri"/>
            </a:rPr>
            <a:t>身体計測の結果から「肥満」，「やせ」あるいは，成長曲線から大きく外れる児童生徒，摂摂取状況から取状況から当施設における対象者の体格をアセスメントし，個々の推定エネルギー必要量を求め，その33%を本校の学校給食の食事摂取基準値と設定する。なお，身体活動レベルは，学校給食摂取基準に準拠する。</a:t>
          </a:r>
          <a:endParaRPr lang="en-US" altLang="ja-JP" sz="1000" b="0" i="0" u="none" baseline="0">
            <a:solidFill>
              <a:srgbClr val="000000"/>
            </a:solidFill>
            <a:latin typeface="BIZ UDPゴシック" panose="020B0400000000000000" pitchFamily="50" charset="-128"/>
            <a:ea typeface="BIZ UDPゴシック" panose="020B0400000000000000" pitchFamily="50" charset="-128"/>
            <a:cs typeface="Calibri"/>
          </a:endParaRPr>
        </a:p>
        <a:p>
          <a:pPr algn="l" rtl="0">
            <a:lnSpc>
              <a:spcPts val="1400"/>
            </a:lnSpc>
          </a:pPr>
          <a:endParaRPr lang="ja-JP" altLang="en-US" sz="1400" b="0" i="0" u="none" baseline="0">
            <a:solidFill>
              <a:srgbClr val="000000"/>
            </a:solidFill>
            <a:latin typeface="Calibri"/>
            <a:ea typeface="ＭＳ Ｐゴシック"/>
            <a:cs typeface="Calibri"/>
          </a:endParaRPr>
        </a:p>
        <a:p>
          <a:pPr algn="l" rtl="0">
            <a:lnSpc>
              <a:spcPts val="900"/>
            </a:lnSpc>
          </a:pPr>
          <a:endParaRPr lang="ja-JP" altLang="en-US"/>
        </a:p>
      </xdr:txBody>
    </xdr:sp>
    <xdr:clientData/>
  </xdr:twoCellAnchor>
  <xdr:twoCellAnchor>
    <xdr:from>
      <xdr:col>0</xdr:col>
      <xdr:colOff>45720</xdr:colOff>
      <xdr:row>11</xdr:row>
      <xdr:rowOff>83820</xdr:rowOff>
    </xdr:from>
    <xdr:to>
      <xdr:col>7</xdr:col>
      <xdr:colOff>53340</xdr:colOff>
      <xdr:row>45</xdr:row>
      <xdr:rowOff>220980</xdr:rowOff>
    </xdr:to>
    <xdr:graphicFrame macro="">
      <xdr:nvGraphicFramePr>
        <xdr:cNvPr id="5067260" name="グラフ 1">
          <a:extLst>
            <a:ext uri="{FF2B5EF4-FFF2-40B4-BE49-F238E27FC236}">
              <a16:creationId xmlns:a16="http://schemas.microsoft.com/office/drawing/2014/main" id="{00000000-0008-0000-0300-0000FC51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30480</xdr:colOff>
      <xdr:row>47</xdr:row>
      <xdr:rowOff>83820</xdr:rowOff>
    </xdr:from>
    <xdr:to>
      <xdr:col>7</xdr:col>
      <xdr:colOff>38100</xdr:colOff>
      <xdr:row>62</xdr:row>
      <xdr:rowOff>99060</xdr:rowOff>
    </xdr:to>
    <xdr:graphicFrame macro="">
      <xdr:nvGraphicFramePr>
        <xdr:cNvPr id="5067261" name="グラフ 6">
          <a:extLst>
            <a:ext uri="{FF2B5EF4-FFF2-40B4-BE49-F238E27FC236}">
              <a16:creationId xmlns:a16="http://schemas.microsoft.com/office/drawing/2014/main" id="{00000000-0008-0000-0300-0000FD514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14</xdr:col>
      <xdr:colOff>243840</xdr:colOff>
      <xdr:row>22</xdr:row>
      <xdr:rowOff>106680</xdr:rowOff>
    </xdr:from>
    <xdr:to>
      <xdr:col>22</xdr:col>
      <xdr:colOff>358140</xdr:colOff>
      <xdr:row>38</xdr:row>
      <xdr:rowOff>22860</xdr:rowOff>
    </xdr:to>
    <xdr:sp macro="" textlink="">
      <xdr:nvSpPr>
        <xdr:cNvPr id="2" name="テキスト ボックス 11">
          <a:extLst>
            <a:ext uri="{FF2B5EF4-FFF2-40B4-BE49-F238E27FC236}">
              <a16:creationId xmlns:a16="http://schemas.microsoft.com/office/drawing/2014/main" id="{00000000-0008-0000-0400-000002000000}"/>
            </a:ext>
          </a:extLst>
        </xdr:cNvPr>
        <xdr:cNvSpPr txBox="1"/>
      </xdr:nvSpPr>
      <xdr:spPr bwMode="auto">
        <a:xfrm>
          <a:off x="5372100" y="7345680"/>
          <a:ext cx="3611880" cy="4892040"/>
        </a:xfrm>
        <a:prstGeom prst="rect">
          <a:avLst/>
        </a:prstGeom>
        <a:noFill/>
        <a:ln w="9525">
          <a:solidFill>
            <a:srgbClr val="808080"/>
          </a:solidFill>
          <a:miter lim="800000"/>
        </a:ln>
      </xdr:spPr>
      <xdr:txBody>
        <a:bodyPr vertOverflow="clip" wrap="square" lIns="27432" tIns="27432" rIns="0" bIns="0" anchor="t" upright="1"/>
        <a:lstStyle/>
        <a:p>
          <a:pPr marL="180000" algn="l" rtl="0">
            <a:lnSpc>
              <a:spcPts val="1000"/>
            </a:lnSpc>
            <a:defRPr sz="1000"/>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ctr" rtl="0">
            <a:lnSpc>
              <a:spcPts val="1000"/>
            </a:lnSpc>
            <a:defRPr sz="1000"/>
          </a:pPr>
          <a:r>
            <a:rPr lang="ja-JP" altLang="en-US" sz="1200" b="1" i="0" u="none" baseline="0">
              <a:solidFill>
                <a:srgbClr val="000000"/>
              </a:solidFill>
              <a:latin typeface="BIZ UDPゴシック" panose="020B0400000000000000" pitchFamily="50" charset="-128"/>
              <a:ea typeface="BIZ UDPゴシック" panose="020B0400000000000000" pitchFamily="50" charset="-128"/>
            </a:rPr>
            <a:t>＜給与エネルギー目標量の設定について＞</a:t>
          </a:r>
          <a:endParaRPr lang="en-US" altLang="ja-JP" sz="12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全員の推定エネルギー必要量の分布状況を確認します。 </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一人一人の推定エネルギー必要量の分布状況を確認し、１～２歳児、</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３～５歳児それぞれに、最も多くの子どもに対応できる値、もしくは</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最も多くの子どもが不足しない値を、施設としての給与エネルギー量</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として設定します。 </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pP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許容される幅は、推定エネルギー必要量の概ね</a:t>
          </a:r>
          <a:r>
            <a:rPr lang="en-US" altLang="ja-JP" sz="800">
              <a:latin typeface="BIZ UDPゴシック" panose="020B0400000000000000" pitchFamily="50" charset="-128"/>
              <a:ea typeface="BIZ UDPゴシック" panose="020B0400000000000000" pitchFamily="50" charset="-128"/>
              <a:cs typeface="+mn-cs"/>
            </a:rPr>
            <a:t>±10</a:t>
          </a:r>
          <a:r>
            <a:rPr lang="ja-JP" altLang="en-US" sz="800">
              <a:latin typeface="BIZ UDPゴシック" panose="020B0400000000000000" pitchFamily="50" charset="-128"/>
              <a:ea typeface="BIZ UDPゴシック" panose="020B0400000000000000" pitchFamily="50" charset="-128"/>
              <a:cs typeface="+mn-cs"/>
            </a:rPr>
            <a:t>％程度とし、この</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範囲に留めることが困難な場合（成長に偏りがある子ども、具体的に</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cs typeface="+mn-cs"/>
            </a:rPr>
            <a:t>は肥満ややせ等、基準体位を大きく外れているなど）は、個別対応と</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するのか否かについて判断します。</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pPr>
          <a:endParaRPr lang="en-US" altLang="ja-JP" sz="10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最も多くの子どもに不足なく適用できる値を考えると、施設としての</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給与エネルギー基準量を設定します</a:t>
          </a:r>
          <a:r>
            <a:rPr lang="en-US" altLang="ja-JP" sz="800">
              <a:latin typeface="BIZ UDPゴシック" panose="020B0400000000000000" pitchFamily="50" charset="-128"/>
              <a:ea typeface="BIZ UDPゴシック" panose="020B0400000000000000" pitchFamily="50" charset="-128"/>
            </a:rPr>
            <a:t>(</a:t>
          </a:r>
          <a:r>
            <a:rPr lang="ja-JP" altLang="en-US" sz="800">
              <a:latin typeface="BIZ UDPゴシック" panose="020B0400000000000000" pitchFamily="50" charset="-128"/>
              <a:ea typeface="BIZ UDPゴシック" panose="020B0400000000000000" pitchFamily="50" charset="-128"/>
            </a:rPr>
            <a:t>中央値の丸め値を使うこととし</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目安とする給与エネルギー量の基準を修正することとします</a:t>
          </a:r>
          <a:r>
            <a:rPr lang="en-US" altLang="ja-JP" sz="800">
              <a:latin typeface="BIZ UDPゴシック" panose="020B0400000000000000" pitchFamily="50" charset="-128"/>
              <a:ea typeface="BIZ UDPゴシック" panose="020B0400000000000000" pitchFamily="50" charset="-128"/>
            </a:rPr>
            <a:t>)</a:t>
          </a:r>
          <a:r>
            <a:rPr lang="ja-JP" altLang="en-US" sz="800">
              <a:latin typeface="BIZ UDPゴシック" panose="020B0400000000000000" pitchFamily="50" charset="-128"/>
              <a:ea typeface="BIZ UDPゴシック" panose="020B0400000000000000" pitchFamily="50" charset="-128"/>
            </a:rPr>
            <a:t>。</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pPr>
          <a:endParaRPr lang="en-US" altLang="ja-JP" sz="10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推定エネルギー必要量が設定値より少ない子どもについては この</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基準で給食を提供すれば栄養素量の不足のリスクは少ないと考えら</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れるため、給食はこの基準を適用し、個々の摂取量をみながら成長を</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確認することとします。 </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推定エネルギー必要量が設定値より多い子どもについては、ご飯の量</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で調整することを検討します。</a:t>
          </a:r>
          <a:endParaRPr lang="en-US" altLang="ja-JP" sz="800">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a:latin typeface="BIZ UDPゴシック" panose="020B0400000000000000" pitchFamily="50" charset="-128"/>
            <a:ea typeface="BIZ UDPゴシック" panose="020B0400000000000000" pitchFamily="50" charset="-128"/>
          </a:endParaRPr>
        </a:p>
        <a:p>
          <a:pPr marL="0" algn="l" rtl="0">
            <a:lnSpc>
              <a:spcPts val="1000"/>
            </a:lnSpc>
            <a:defRPr sz="1000"/>
          </a:pPr>
          <a:r>
            <a:rPr lang="ja-JP" altLang="en-US" sz="600">
              <a:latin typeface="BIZ UDPゴシック" panose="020B0400000000000000" pitchFamily="50" charset="-128"/>
              <a:ea typeface="BIZ UDPゴシック" panose="020B0400000000000000" pitchFamily="50" charset="-128"/>
            </a:rPr>
            <a:t>（令和</a:t>
          </a:r>
          <a:r>
            <a:rPr lang="en-US" altLang="ja-JP" sz="600">
              <a:latin typeface="BIZ UDPゴシック" panose="020B0400000000000000" pitchFamily="50" charset="-128"/>
              <a:ea typeface="BIZ UDPゴシック" panose="020B0400000000000000" pitchFamily="50" charset="-128"/>
            </a:rPr>
            <a:t>3</a:t>
          </a:r>
          <a:r>
            <a:rPr lang="ja-JP" altLang="en-US" sz="600">
              <a:latin typeface="BIZ UDPゴシック" panose="020B0400000000000000" pitchFamily="50" charset="-128"/>
              <a:ea typeface="BIZ UDPゴシック" panose="020B0400000000000000" pitchFamily="50" charset="-128"/>
            </a:rPr>
            <a:t>年</a:t>
          </a:r>
          <a:r>
            <a:rPr lang="en-US" altLang="ja-JP" sz="600">
              <a:latin typeface="BIZ UDPゴシック" panose="020B0400000000000000" pitchFamily="50" charset="-128"/>
              <a:ea typeface="BIZ UDPゴシック" panose="020B0400000000000000" pitchFamily="50" charset="-128"/>
            </a:rPr>
            <a:t>1</a:t>
          </a:r>
          <a:r>
            <a:rPr lang="ja-JP" altLang="en-US" sz="600">
              <a:latin typeface="BIZ UDPゴシック" panose="020B0400000000000000" pitchFamily="50" charset="-128"/>
              <a:ea typeface="BIZ UDPゴシック" panose="020B0400000000000000" pitchFamily="50" charset="-128"/>
            </a:rPr>
            <a:t>月 石川県保育所等給食ガイドラインより引用）</a:t>
          </a:r>
          <a:r>
            <a:rPr lang="en-US" altLang="ja-JP" sz="500">
              <a:latin typeface="BIZ UDPゴシック" panose="020B0400000000000000" pitchFamily="50" charset="-128"/>
              <a:ea typeface="BIZ UDPゴシック" panose="020B0400000000000000" pitchFamily="50" charset="-128"/>
            </a:rPr>
            <a:t>https://www.pref.ishikawa.lg.jp/kosodate/syokuiku/2018/documents/r3kyuusyokugaidorainn_1.pdf</a:t>
          </a:r>
          <a:endParaRPr lang="ja-JP" altLang="en-US" sz="5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91440</xdr:colOff>
      <xdr:row>6</xdr:row>
      <xdr:rowOff>7620</xdr:rowOff>
    </xdr:from>
    <xdr:to>
      <xdr:col>5</xdr:col>
      <xdr:colOff>304800</xdr:colOff>
      <xdr:row>28</xdr:row>
      <xdr:rowOff>99060</xdr:rowOff>
    </xdr:to>
    <xdr:graphicFrame macro="">
      <xdr:nvGraphicFramePr>
        <xdr:cNvPr id="5138713" name="グラフ 3">
          <a:extLst>
            <a:ext uri="{FF2B5EF4-FFF2-40B4-BE49-F238E27FC236}">
              <a16:creationId xmlns:a16="http://schemas.microsoft.com/office/drawing/2014/main" id="{00000000-0008-0000-0400-000019694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68580</xdr:colOff>
      <xdr:row>29</xdr:row>
      <xdr:rowOff>525780</xdr:rowOff>
    </xdr:from>
    <xdr:to>
      <xdr:col>5</xdr:col>
      <xdr:colOff>381000</xdr:colOff>
      <xdr:row>38</xdr:row>
      <xdr:rowOff>213360</xdr:rowOff>
    </xdr:to>
    <xdr:graphicFrame macro="">
      <xdr:nvGraphicFramePr>
        <xdr:cNvPr id="5138714" name="グラフ 6">
          <a:extLst>
            <a:ext uri="{FF2B5EF4-FFF2-40B4-BE49-F238E27FC236}">
              <a16:creationId xmlns:a16="http://schemas.microsoft.com/office/drawing/2014/main" id="{00000000-0008-0000-0400-00001A694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14</xdr:col>
      <xdr:colOff>243840</xdr:colOff>
      <xdr:row>22</xdr:row>
      <xdr:rowOff>106680</xdr:rowOff>
    </xdr:from>
    <xdr:to>
      <xdr:col>22</xdr:col>
      <xdr:colOff>358140</xdr:colOff>
      <xdr:row>38</xdr:row>
      <xdr:rowOff>22860</xdr:rowOff>
    </xdr:to>
    <xdr:sp macro="" textlink="">
      <xdr:nvSpPr>
        <xdr:cNvPr id="12" name="テキスト ボックス 11">
          <a:extLst>
            <a:ext uri="{FF2B5EF4-FFF2-40B4-BE49-F238E27FC236}">
              <a16:creationId xmlns:a16="http://schemas.microsoft.com/office/drawing/2014/main" id="{00000000-0008-0000-0500-00000C000000}"/>
            </a:ext>
          </a:extLst>
        </xdr:cNvPr>
        <xdr:cNvSpPr txBox="1"/>
      </xdr:nvSpPr>
      <xdr:spPr bwMode="auto">
        <a:xfrm>
          <a:off x="5356860" y="7345680"/>
          <a:ext cx="3611880" cy="4892040"/>
        </a:xfrm>
        <a:prstGeom prst="rect">
          <a:avLst/>
        </a:prstGeom>
        <a:noFill/>
        <a:ln w="9525">
          <a:solidFill>
            <a:srgbClr val="808080"/>
          </a:solidFill>
          <a:miter lim="800000"/>
        </a:ln>
      </xdr:spPr>
      <xdr:txBody>
        <a:bodyPr vertOverflow="clip" wrap="square" lIns="27432" tIns="27432" rIns="0" bIns="0" anchor="t" upright="1"/>
        <a:lstStyle/>
        <a:p>
          <a:pPr marL="180000" algn="l" rtl="0">
            <a:lnSpc>
              <a:spcPts val="1000"/>
            </a:lnSpc>
            <a:defRPr sz="1000"/>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ctr" rtl="0">
            <a:lnSpc>
              <a:spcPts val="1000"/>
            </a:lnSpc>
            <a:defRPr sz="1000"/>
          </a:pPr>
          <a:r>
            <a:rPr lang="ja-JP" altLang="en-US" sz="1200" b="1" i="0" u="none" baseline="0">
              <a:solidFill>
                <a:srgbClr val="000000"/>
              </a:solidFill>
              <a:latin typeface="BIZ UDPゴシック" panose="020B0400000000000000" pitchFamily="50" charset="-128"/>
              <a:ea typeface="BIZ UDPゴシック" panose="020B0400000000000000" pitchFamily="50" charset="-128"/>
            </a:rPr>
            <a:t>＜給与エネルギー目標量の設定について＞</a:t>
          </a:r>
          <a:endParaRPr lang="en-US" altLang="ja-JP" sz="12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pPr>
          <a:endParaRPr lang="en-US" altLang="ja-JP" sz="1100" b="1" i="0" u="none" baseline="0">
            <a:solidFill>
              <a:srgbClr val="000000"/>
            </a:solidFill>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全員の推定エネルギー必要量の分布状況を確認します。 </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一人一人の推定エネルギー必要量の分布状況を確認し、１～２歳児、</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３～５歳児それぞれに、最も多くの子どもに対応できる値、もしくは</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最も多くの子どもが不足しない値を、施設としての給与エネルギー量</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として設定します。 </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pP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許容される幅は、推定エネルギー必要量の概ね</a:t>
          </a:r>
          <a:r>
            <a:rPr lang="en-US" altLang="ja-JP" sz="800">
              <a:latin typeface="BIZ UDPゴシック" panose="020B0400000000000000" pitchFamily="50" charset="-128"/>
              <a:ea typeface="BIZ UDPゴシック" panose="020B0400000000000000" pitchFamily="50" charset="-128"/>
              <a:cs typeface="+mn-cs"/>
            </a:rPr>
            <a:t>±10</a:t>
          </a:r>
          <a:r>
            <a:rPr lang="ja-JP" altLang="en-US" sz="800">
              <a:latin typeface="BIZ UDPゴシック" panose="020B0400000000000000" pitchFamily="50" charset="-128"/>
              <a:ea typeface="BIZ UDPゴシック" panose="020B0400000000000000" pitchFamily="50" charset="-128"/>
              <a:cs typeface="+mn-cs"/>
            </a:rPr>
            <a:t>％程度とし、この</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範囲に留めることが困難な場合（成長に偏りがある子ども、具体的に</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cs typeface="+mn-cs"/>
            </a:rPr>
            <a:t>は肥満ややせ等、基準体位を大きく外れているなど）は、個別対応と</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cs typeface="+mn-cs"/>
            </a:rPr>
            <a:t>するのか否かについて判断します。</a:t>
          </a:r>
          <a:endParaRPr lang="en-US" altLang="ja-JP" sz="800">
            <a:latin typeface="BIZ UDPゴシック" panose="020B0400000000000000" pitchFamily="50" charset="-128"/>
            <a:ea typeface="BIZ UDPゴシック" panose="020B0400000000000000" pitchFamily="50" charset="-128"/>
            <a:cs typeface="+mn-cs"/>
          </a:endParaRPr>
        </a:p>
        <a:p>
          <a:pPr marL="252000" algn="l" rtl="0">
            <a:lnSpc>
              <a:spcPts val="1000"/>
            </a:lnSpc>
          </a:pPr>
          <a:endParaRPr lang="en-US" altLang="ja-JP" sz="10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最も多くの子どもに不足なく適用できる値を考えると、施設としての</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給与エネルギー基準量を設定します</a:t>
          </a:r>
          <a:r>
            <a:rPr lang="en-US" altLang="ja-JP" sz="800">
              <a:latin typeface="BIZ UDPゴシック" panose="020B0400000000000000" pitchFamily="50" charset="-128"/>
              <a:ea typeface="BIZ UDPゴシック" panose="020B0400000000000000" pitchFamily="50" charset="-128"/>
            </a:rPr>
            <a:t>(</a:t>
          </a:r>
          <a:r>
            <a:rPr lang="ja-JP" altLang="en-US" sz="800">
              <a:latin typeface="BIZ UDPゴシック" panose="020B0400000000000000" pitchFamily="50" charset="-128"/>
              <a:ea typeface="BIZ UDPゴシック" panose="020B0400000000000000" pitchFamily="50" charset="-128"/>
            </a:rPr>
            <a:t>中央値の丸め値を使うこととし</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目安とする給与エネルギー量の基準を修正することとします</a:t>
          </a:r>
          <a:r>
            <a:rPr lang="en-US" altLang="ja-JP" sz="800">
              <a:latin typeface="BIZ UDPゴシック" panose="020B0400000000000000" pitchFamily="50" charset="-128"/>
              <a:ea typeface="BIZ UDPゴシック" panose="020B0400000000000000" pitchFamily="50" charset="-128"/>
            </a:rPr>
            <a:t>)</a:t>
          </a:r>
          <a:r>
            <a:rPr lang="ja-JP" altLang="en-US" sz="800">
              <a:latin typeface="BIZ UDPゴシック" panose="020B0400000000000000" pitchFamily="50" charset="-128"/>
              <a:ea typeface="BIZ UDPゴシック" panose="020B0400000000000000" pitchFamily="50" charset="-128"/>
            </a:rPr>
            <a:t>。</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pPr>
          <a:endParaRPr lang="en-US" altLang="ja-JP" sz="10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推定エネルギー必要量が設定値より少ない子どもについては この</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基準で給食を提供すれば栄養素量の不足のリスクは少ないと考えら</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れるため、給食はこの基準を適用し、個々の摂取量をみながら成長を</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確認することとします。 </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100"/>
            </a:lnSpc>
            <a:defRPr sz="1000"/>
          </a:pPr>
          <a:r>
            <a:rPr lang="ja-JP" altLang="en-US" sz="800">
              <a:latin typeface="BIZ UDPゴシック" panose="020B0400000000000000" pitchFamily="50" charset="-128"/>
              <a:ea typeface="BIZ UDPゴシック" panose="020B0400000000000000" pitchFamily="50" charset="-128"/>
            </a:rPr>
            <a:t>推定エネルギー必要量が設定値より多い子どもについては、ご飯の量</a:t>
          </a:r>
          <a:endParaRPr lang="en-US" altLang="ja-JP" sz="800">
            <a:latin typeface="BIZ UDPゴシック" panose="020B0400000000000000" pitchFamily="50" charset="-128"/>
            <a:ea typeface="BIZ UDPゴシック" panose="020B0400000000000000" pitchFamily="50" charset="-128"/>
          </a:endParaRPr>
        </a:p>
        <a:p>
          <a:pPr marL="252000" algn="l" rtl="0">
            <a:lnSpc>
              <a:spcPts val="1000"/>
            </a:lnSpc>
            <a:defRPr sz="1000"/>
          </a:pPr>
          <a:r>
            <a:rPr lang="ja-JP" altLang="en-US" sz="800">
              <a:latin typeface="BIZ UDPゴシック" panose="020B0400000000000000" pitchFamily="50" charset="-128"/>
              <a:ea typeface="BIZ UDPゴシック" panose="020B0400000000000000" pitchFamily="50" charset="-128"/>
            </a:rPr>
            <a:t>で調整することを検討します。</a:t>
          </a:r>
          <a:endParaRPr lang="en-US" altLang="ja-JP" sz="800">
            <a:latin typeface="BIZ UDPゴシック" panose="020B0400000000000000" pitchFamily="50" charset="-128"/>
            <a:ea typeface="BIZ UDPゴシック" panose="020B0400000000000000" pitchFamily="50" charset="-128"/>
          </a:endParaRPr>
        </a:p>
        <a:p>
          <a:pPr marL="180000" algn="l" rtl="0">
            <a:lnSpc>
              <a:spcPts val="1000"/>
            </a:lnSpc>
            <a:defRPr sz="1000"/>
          </a:pPr>
          <a:endParaRPr lang="en-US" altLang="ja-JP">
            <a:latin typeface="BIZ UDPゴシック" panose="020B0400000000000000" pitchFamily="50" charset="-128"/>
            <a:ea typeface="BIZ UDPゴシック" panose="020B0400000000000000" pitchFamily="50" charset="-128"/>
          </a:endParaRPr>
        </a:p>
        <a:p>
          <a:pPr marL="0" algn="l" rtl="0">
            <a:lnSpc>
              <a:spcPts val="1000"/>
            </a:lnSpc>
            <a:defRPr sz="1000"/>
          </a:pPr>
          <a:r>
            <a:rPr lang="ja-JP" altLang="en-US" sz="600">
              <a:latin typeface="BIZ UDPゴシック" panose="020B0400000000000000" pitchFamily="50" charset="-128"/>
              <a:ea typeface="BIZ UDPゴシック" panose="020B0400000000000000" pitchFamily="50" charset="-128"/>
            </a:rPr>
            <a:t>（令和</a:t>
          </a:r>
          <a:r>
            <a:rPr lang="en-US" altLang="ja-JP" sz="600">
              <a:latin typeface="BIZ UDPゴシック" panose="020B0400000000000000" pitchFamily="50" charset="-128"/>
              <a:ea typeface="BIZ UDPゴシック" panose="020B0400000000000000" pitchFamily="50" charset="-128"/>
            </a:rPr>
            <a:t>3</a:t>
          </a:r>
          <a:r>
            <a:rPr lang="ja-JP" altLang="en-US" sz="600">
              <a:latin typeface="BIZ UDPゴシック" panose="020B0400000000000000" pitchFamily="50" charset="-128"/>
              <a:ea typeface="BIZ UDPゴシック" panose="020B0400000000000000" pitchFamily="50" charset="-128"/>
            </a:rPr>
            <a:t>年</a:t>
          </a:r>
          <a:r>
            <a:rPr lang="en-US" altLang="ja-JP" sz="600">
              <a:latin typeface="BIZ UDPゴシック" panose="020B0400000000000000" pitchFamily="50" charset="-128"/>
              <a:ea typeface="BIZ UDPゴシック" panose="020B0400000000000000" pitchFamily="50" charset="-128"/>
            </a:rPr>
            <a:t>1</a:t>
          </a:r>
          <a:r>
            <a:rPr lang="ja-JP" altLang="en-US" sz="600">
              <a:latin typeface="BIZ UDPゴシック" panose="020B0400000000000000" pitchFamily="50" charset="-128"/>
              <a:ea typeface="BIZ UDPゴシック" panose="020B0400000000000000" pitchFamily="50" charset="-128"/>
            </a:rPr>
            <a:t>月 石川県保育所等給食ガイドラインより引用）</a:t>
          </a:r>
          <a:r>
            <a:rPr lang="en-US" altLang="ja-JP" sz="500">
              <a:latin typeface="BIZ UDPゴシック" panose="020B0400000000000000" pitchFamily="50" charset="-128"/>
              <a:ea typeface="BIZ UDPゴシック" panose="020B0400000000000000" pitchFamily="50" charset="-128"/>
            </a:rPr>
            <a:t>https://www.pref.ishikawa.lg.jp/kosodate/syokuiku/2018/documents/r3kyuusyokugaidorainn_1.pdf</a:t>
          </a:r>
          <a:endParaRPr lang="ja-JP" altLang="en-US" sz="5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91440</xdr:colOff>
      <xdr:row>6</xdr:row>
      <xdr:rowOff>7620</xdr:rowOff>
    </xdr:from>
    <xdr:to>
      <xdr:col>5</xdr:col>
      <xdr:colOff>304800</xdr:colOff>
      <xdr:row>28</xdr:row>
      <xdr:rowOff>99060</xdr:rowOff>
    </xdr:to>
    <xdr:graphicFrame macro="">
      <xdr:nvGraphicFramePr>
        <xdr:cNvPr id="5176598" name="グラフ 3">
          <a:extLst>
            <a:ext uri="{FF2B5EF4-FFF2-40B4-BE49-F238E27FC236}">
              <a16:creationId xmlns:a16="http://schemas.microsoft.com/office/drawing/2014/main" id="{00000000-0008-0000-0500-000016FD4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68580</xdr:colOff>
      <xdr:row>29</xdr:row>
      <xdr:rowOff>525780</xdr:rowOff>
    </xdr:from>
    <xdr:to>
      <xdr:col>5</xdr:col>
      <xdr:colOff>381000</xdr:colOff>
      <xdr:row>38</xdr:row>
      <xdr:rowOff>213360</xdr:rowOff>
    </xdr:to>
    <xdr:graphicFrame macro="">
      <xdr:nvGraphicFramePr>
        <xdr:cNvPr id="5176599" name="グラフ 6">
          <a:extLst>
            <a:ext uri="{FF2B5EF4-FFF2-40B4-BE49-F238E27FC236}">
              <a16:creationId xmlns:a16="http://schemas.microsoft.com/office/drawing/2014/main" id="{00000000-0008-0000-0500-000017FD4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dietitian.or.jp/news/upload/data/205_1.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7"/>
  <sheetViews>
    <sheetView tabSelected="1" view="pageBreakPreview" zoomScaleNormal="100" zoomScaleSheetLayoutView="100" workbookViewId="0">
      <selection activeCell="L16" sqref="L16"/>
    </sheetView>
  </sheetViews>
  <sheetFormatPr defaultRowHeight="13.5"/>
  <sheetData>
    <row r="2" spans="1:1" ht="16.5">
      <c r="A2" s="1" t="s">
        <v>2</v>
      </c>
    </row>
    <row r="3" spans="1:1">
      <c r="A3" s="2" t="s">
        <v>3</v>
      </c>
    </row>
    <row r="4" spans="1:1" ht="16.5">
      <c r="A4" s="3"/>
    </row>
    <row r="5" spans="1:1" ht="16.5">
      <c r="A5" s="3" t="s">
        <v>5</v>
      </c>
    </row>
    <row r="7" spans="1:1" ht="16.5">
      <c r="A7" s="3"/>
    </row>
    <row r="14" spans="1:1">
      <c r="A14" s="4" t="s">
        <v>248</v>
      </c>
    </row>
    <row r="15" spans="1:1">
      <c r="A15" s="4" t="s">
        <v>258</v>
      </c>
    </row>
    <row r="16" spans="1:1">
      <c r="A16" s="4" t="s">
        <v>251</v>
      </c>
    </row>
    <row r="17" spans="1:1">
      <c r="A17" s="4" t="s">
        <v>1</v>
      </c>
    </row>
  </sheetData>
  <phoneticPr fontId="45" type="Hiragana"/>
  <hyperlinks>
    <hyperlink ref="A3" r:id="rId1" xr:uid="{00000000-0004-0000-0000-000000000000}"/>
  </hyperlinks>
  <printOptions horizontalCentered="1"/>
  <pageMargins left="0.23622047244094491" right="0.23622047244094491" top="0.55118110236220474" bottom="0.55118110236220474" header="0.31496062992125984" footer="0.31496062992125984"/>
  <pageSetup paperSize="9" scale="70" firstPageNumber="0" orientation="portrait" blackAndWhite="1"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Z1073"/>
  <sheetViews>
    <sheetView view="pageBreakPreview" zoomScaleNormal="100" zoomScaleSheetLayoutView="100" workbookViewId="0">
      <selection activeCell="A5" sqref="A5:XFD7"/>
    </sheetView>
  </sheetViews>
  <sheetFormatPr defaultColWidth="8.875" defaultRowHeight="13.5"/>
  <cols>
    <col min="1" max="1" width="4.125" style="8" customWidth="1"/>
    <col min="2" max="2" width="10.875" style="7" customWidth="1"/>
    <col min="3" max="3" width="11.25" style="8" customWidth="1"/>
    <col min="4" max="4" width="6" style="7" customWidth="1"/>
    <col min="5" max="5" width="7.75" style="8" customWidth="1"/>
    <col min="6" max="6" width="5.75" style="8" customWidth="1"/>
    <col min="7" max="7" width="6.125" style="8" customWidth="1"/>
    <col min="8" max="8" width="2.25" style="9" customWidth="1"/>
    <col min="9" max="9" width="9.375" style="9" customWidth="1"/>
    <col min="10" max="10" width="9.75" style="8" customWidth="1"/>
    <col min="11" max="11" width="6.375" style="8" customWidth="1"/>
    <col min="12" max="12" width="12.125" style="8" customWidth="1"/>
    <col min="13" max="13" width="1.375" style="8" customWidth="1"/>
    <col min="14" max="14" width="7.375" style="8" customWidth="1"/>
    <col min="15" max="15" width="6" style="8" customWidth="1"/>
    <col min="16" max="16" width="6.625" style="8" customWidth="1"/>
    <col min="17" max="17" width="8.125" style="10" customWidth="1"/>
    <col min="18" max="18" width="7.5" style="8" customWidth="1"/>
    <col min="19" max="21" width="6.25" style="8" customWidth="1"/>
    <col min="22" max="22" width="11.5" style="77" customWidth="1"/>
    <col min="23" max="24" width="8.875" style="8" customWidth="1"/>
    <col min="25" max="25" width="8.875" style="12" customWidth="1"/>
    <col min="26" max="26" width="6.125" style="8" customWidth="1"/>
    <col min="27" max="16384" width="8.875" style="8"/>
  </cols>
  <sheetData>
    <row r="1" spans="1:26" ht="5.25" customHeight="1" thickBot="1"/>
    <row r="2" spans="1:26" ht="37.15" customHeight="1" thickBot="1">
      <c r="A2" s="78"/>
      <c r="B2" s="115" t="s">
        <v>6</v>
      </c>
      <c r="M2" s="7"/>
      <c r="N2" s="116" t="s">
        <v>17</v>
      </c>
      <c r="O2" s="16"/>
      <c r="P2" s="17"/>
      <c r="Q2" s="18"/>
      <c r="R2" s="18"/>
      <c r="S2" s="19"/>
      <c r="T2" s="389"/>
      <c r="U2" s="377"/>
      <c r="V2" s="308" t="s">
        <v>239</v>
      </c>
      <c r="W2" s="309"/>
      <c r="X2" s="310"/>
      <c r="Y2" s="8"/>
    </row>
    <row r="3" spans="1:26" ht="4.5" customHeight="1">
      <c r="A3" s="79"/>
      <c r="B3" s="14"/>
    </row>
    <row r="4" spans="1:26" s="13" customFormat="1" ht="29.45" customHeight="1">
      <c r="A4" s="117" t="s">
        <v>18</v>
      </c>
      <c r="C4" s="23"/>
      <c r="D4" s="23"/>
      <c r="E4" s="23"/>
      <c r="F4" s="23"/>
      <c r="G4" s="7"/>
      <c r="I4" s="7"/>
      <c r="K4" s="24"/>
      <c r="Q4" s="25"/>
      <c r="V4" s="81"/>
      <c r="W4" s="8"/>
      <c r="X4" s="8"/>
      <c r="Y4" s="12"/>
      <c r="Z4" s="8"/>
    </row>
    <row r="5" spans="1:26" s="13" customFormat="1" ht="22.15" customHeight="1">
      <c r="C5" s="293" t="s">
        <v>21</v>
      </c>
      <c r="D5" s="294">
        <f>COUNTIF($U$73:$U$1072,"&gt;=0")</f>
        <v>0</v>
      </c>
      <c r="E5" s="295"/>
      <c r="F5" s="293" t="s">
        <v>22</v>
      </c>
      <c r="G5" s="409" t="e">
        <f>AVERAGE($U$73:$U$1072)</f>
        <v>#DIV/0!</v>
      </c>
      <c r="H5" s="295"/>
      <c r="I5" s="295"/>
      <c r="J5" s="293" t="s">
        <v>24</v>
      </c>
      <c r="K5" s="409" t="e">
        <f>MEDIAN($U$73:$U$1072)</f>
        <v>#NUM!</v>
      </c>
      <c r="L5" s="297" t="s">
        <v>26</v>
      </c>
      <c r="M5" s="293"/>
      <c r="N5" s="409" t="e">
        <f>STDEVP($U$73:$U$1072)</f>
        <v>#DIV/0!</v>
      </c>
      <c r="O5" s="295"/>
      <c r="P5" s="293" t="s">
        <v>28</v>
      </c>
      <c r="Q5" s="294">
        <f>MAX($U$73:$U$1072)</f>
        <v>0</v>
      </c>
      <c r="R5" s="295"/>
      <c r="S5" s="295" t="s">
        <v>4</v>
      </c>
      <c r="T5" s="296">
        <f>MIN($U$73:$U$1072)</f>
        <v>0</v>
      </c>
      <c r="U5" s="298"/>
      <c r="V5" s="299"/>
      <c r="W5" s="8"/>
      <c r="X5" s="8"/>
      <c r="Y5" s="12"/>
      <c r="Z5" s="8"/>
    </row>
    <row r="6" spans="1:26" ht="6" customHeight="1">
      <c r="B6" s="8"/>
      <c r="C6" s="28"/>
      <c r="D6" s="118"/>
      <c r="E6" s="29"/>
      <c r="F6" s="28"/>
      <c r="G6" s="410"/>
      <c r="H6" s="29"/>
      <c r="I6" s="29"/>
      <c r="J6" s="28"/>
      <c r="K6" s="410"/>
      <c r="L6" s="106"/>
      <c r="M6" s="28"/>
      <c r="N6" s="410"/>
      <c r="O6" s="29"/>
      <c r="P6" s="28"/>
      <c r="Q6" s="29"/>
      <c r="R6" s="29"/>
      <c r="S6" s="29"/>
      <c r="T6" s="29"/>
      <c r="U6" s="30"/>
      <c r="V6" s="82"/>
    </row>
    <row r="7" spans="1:26" s="13" customFormat="1" ht="23.45" customHeight="1">
      <c r="B7" s="83" t="s">
        <v>32</v>
      </c>
      <c r="C7" s="84" t="s">
        <v>19</v>
      </c>
      <c r="D7" s="119">
        <f>COUNTIF($V$73:$V$1072,"&gt;0")</f>
        <v>0</v>
      </c>
      <c r="E7" s="85"/>
      <c r="F7" s="84" t="s">
        <v>22</v>
      </c>
      <c r="G7" s="411" t="e">
        <f>AVERAGE($V$73:$V$1072)</f>
        <v>#DIV/0!</v>
      </c>
      <c r="H7" s="85"/>
      <c r="I7" s="85"/>
      <c r="J7" s="84" t="s">
        <v>24</v>
      </c>
      <c r="K7" s="411" t="e">
        <f>MEDIAN($V$73:$V$1072)</f>
        <v>#NUM!</v>
      </c>
      <c r="L7" s="107" t="s">
        <v>26</v>
      </c>
      <c r="M7" s="84"/>
      <c r="N7" s="411" t="e">
        <f>STDEVP($V$73:$V$1072)</f>
        <v>#DIV/0!</v>
      </c>
      <c r="O7" s="85"/>
      <c r="P7" s="84" t="s">
        <v>33</v>
      </c>
      <c r="Q7" s="86"/>
      <c r="R7" s="412" t="e">
        <f>$K$5+($N$5*2)</f>
        <v>#NUM!</v>
      </c>
      <c r="S7" s="85" t="s">
        <v>34</v>
      </c>
      <c r="T7" s="411" t="e">
        <f>$K$5-($N$5*2)</f>
        <v>#NUM!</v>
      </c>
      <c r="U7" s="85" t="s">
        <v>36</v>
      </c>
      <c r="V7" s="87"/>
      <c r="W7" s="8"/>
      <c r="X7" s="8"/>
      <c r="Y7" s="12"/>
      <c r="Z7" s="8"/>
    </row>
    <row r="8" spans="1:26" ht="10.9" customHeight="1">
      <c r="B8" s="32"/>
      <c r="C8" s="29"/>
      <c r="D8" s="29"/>
      <c r="E8" s="29"/>
      <c r="F8" s="29"/>
      <c r="G8" s="29"/>
      <c r="H8" s="29"/>
      <c r="I8" s="29"/>
      <c r="J8" s="29"/>
      <c r="K8" s="29"/>
      <c r="L8" s="29"/>
      <c r="M8" s="29"/>
      <c r="N8" s="29"/>
      <c r="O8" s="29"/>
      <c r="P8" s="29"/>
      <c r="Q8" s="29"/>
      <c r="R8" s="29"/>
      <c r="S8" s="29"/>
      <c r="U8" s="33"/>
    </row>
    <row r="9" spans="1:26" ht="19.899999999999999" customHeight="1">
      <c r="A9" s="80"/>
      <c r="B9" s="32"/>
      <c r="C9" s="29"/>
      <c r="D9" s="29"/>
      <c r="E9" s="29"/>
      <c r="F9" s="29"/>
      <c r="G9" s="29"/>
      <c r="H9" s="29"/>
      <c r="I9" s="29"/>
      <c r="J9" s="29"/>
      <c r="K9" s="29"/>
      <c r="L9" s="29"/>
      <c r="M9" s="29"/>
      <c r="N9" s="29"/>
      <c r="O9" s="29"/>
      <c r="P9" s="29"/>
      <c r="Q9" s="29"/>
      <c r="R9" s="29"/>
      <c r="S9" s="29"/>
      <c r="U9" s="33"/>
      <c r="V9" s="98"/>
    </row>
    <row r="10" spans="1:26" ht="19.899999999999999" customHeight="1">
      <c r="B10" s="32"/>
      <c r="C10" s="99"/>
      <c r="D10" s="100"/>
      <c r="E10" s="101"/>
      <c r="F10" s="100"/>
      <c r="G10" s="101"/>
      <c r="H10" s="101"/>
      <c r="I10" s="101"/>
      <c r="J10" s="100"/>
      <c r="K10" s="101"/>
      <c r="L10" s="99"/>
      <c r="M10" s="100"/>
      <c r="N10" s="102"/>
      <c r="O10" s="101"/>
      <c r="P10" s="100"/>
      <c r="Q10" s="101"/>
      <c r="R10" s="101"/>
      <c r="S10" s="100"/>
      <c r="T10" s="103"/>
      <c r="U10" s="101"/>
      <c r="V10" s="100"/>
      <c r="X10" s="12"/>
      <c r="Y10" s="8"/>
    </row>
    <row r="11" spans="1:26" ht="19.899999999999999" customHeight="1">
      <c r="B11" s="32"/>
      <c r="C11" s="99"/>
      <c r="D11" s="100"/>
      <c r="E11" s="99"/>
      <c r="F11" s="104"/>
      <c r="G11" s="99"/>
      <c r="H11" s="99"/>
      <c r="I11" s="99"/>
      <c r="J11" s="104"/>
      <c r="K11" s="99"/>
      <c r="L11" s="99"/>
      <c r="M11" s="104"/>
      <c r="N11" s="99"/>
      <c r="O11" s="99"/>
      <c r="P11" s="104"/>
      <c r="Q11" s="99"/>
      <c r="R11" s="99"/>
      <c r="S11" s="104"/>
      <c r="T11" s="105"/>
      <c r="U11" s="99"/>
      <c r="V11" s="104"/>
      <c r="X11" s="12"/>
      <c r="Y11" s="8"/>
    </row>
    <row r="12" spans="1:26" ht="19.899999999999999" customHeight="1">
      <c r="B12" s="8"/>
      <c r="C12" s="29"/>
      <c r="D12" s="29"/>
      <c r="E12" s="29"/>
      <c r="F12" s="29"/>
      <c r="G12" s="29"/>
      <c r="H12" s="29"/>
      <c r="I12" s="88" t="s">
        <v>188</v>
      </c>
      <c r="J12" s="29"/>
      <c r="K12" s="29"/>
      <c r="L12" s="29"/>
      <c r="M12" s="34"/>
      <c r="N12" s="328" t="s">
        <v>42</v>
      </c>
      <c r="O12" s="329"/>
      <c r="P12" s="329"/>
      <c r="Q12" s="329"/>
      <c r="R12" s="329"/>
      <c r="S12" s="329"/>
      <c r="T12" s="311"/>
      <c r="U12" s="330"/>
      <c r="V12" s="331"/>
    </row>
    <row r="13" spans="1:26" s="13" customFormat="1" ht="19.899999999999999" customHeight="1">
      <c r="A13" s="8"/>
      <c r="B13" s="29"/>
      <c r="C13" s="29"/>
      <c r="D13" s="29"/>
      <c r="E13" s="29"/>
      <c r="F13" s="29"/>
      <c r="G13" s="29"/>
      <c r="H13" s="29"/>
      <c r="I13" s="88"/>
      <c r="J13" s="88"/>
      <c r="K13" s="74"/>
      <c r="L13" s="74"/>
      <c r="M13" s="34"/>
      <c r="N13" s="332" t="s">
        <v>35</v>
      </c>
      <c r="O13" s="333"/>
      <c r="P13" s="333"/>
      <c r="Q13" s="333"/>
      <c r="R13" s="333"/>
      <c r="S13" s="333"/>
      <c r="T13" s="334"/>
      <c r="U13" s="335"/>
      <c r="V13" s="336"/>
      <c r="W13" s="8"/>
      <c r="X13" s="8"/>
      <c r="Y13" s="12"/>
      <c r="Z13" s="8"/>
    </row>
    <row r="14" spans="1:26" ht="19.899999999999999" customHeight="1">
      <c r="B14" s="29"/>
      <c r="C14" s="29"/>
      <c r="D14" s="29"/>
      <c r="E14" s="29"/>
      <c r="F14" s="29"/>
      <c r="G14" s="29"/>
      <c r="H14" s="29"/>
      <c r="I14" s="244" t="s">
        <v>256</v>
      </c>
      <c r="J14" s="245"/>
      <c r="K14" s="246" t="s">
        <v>175</v>
      </c>
      <c r="L14" s="247" t="s">
        <v>176</v>
      </c>
      <c r="M14" s="94" t="s">
        <v>40</v>
      </c>
      <c r="N14" s="332" t="s">
        <v>7</v>
      </c>
      <c r="O14" s="337"/>
      <c r="P14" s="337"/>
      <c r="Q14" s="338" t="e">
        <f>$K$5</f>
        <v>#NUM!</v>
      </c>
      <c r="R14" s="337" t="s">
        <v>43</v>
      </c>
      <c r="S14" s="337"/>
      <c r="T14" s="338" t="e">
        <f>N5</f>
        <v>#DIV/0!</v>
      </c>
      <c r="U14" s="337" t="s">
        <v>241</v>
      </c>
      <c r="V14" s="337"/>
    </row>
    <row r="15" spans="1:26" ht="19.899999999999999" customHeight="1">
      <c r="B15" s="29"/>
      <c r="C15" s="29"/>
      <c r="D15" s="29"/>
      <c r="E15" s="29"/>
      <c r="F15" s="29"/>
      <c r="G15" s="29"/>
      <c r="H15" s="29"/>
      <c r="I15" s="244" t="s">
        <v>113</v>
      </c>
      <c r="J15" s="249"/>
      <c r="K15" s="250">
        <f>COUNTIFS($U$73:$U$1072,"&gt;=1",$U$73:$U$1072,"&lt;325")</f>
        <v>0</v>
      </c>
      <c r="L15" s="120" t="e">
        <f>K15/$K$45</f>
        <v>#DIV/0!</v>
      </c>
      <c r="M15" s="95"/>
      <c r="N15" s="332" t="s">
        <v>242</v>
      </c>
      <c r="O15" s="338" t="e">
        <f>R7</f>
        <v>#NUM!</v>
      </c>
      <c r="P15" s="337" t="s">
        <v>0</v>
      </c>
      <c r="Q15" s="339"/>
      <c r="R15" s="338" t="e">
        <f>T7</f>
        <v>#NUM!</v>
      </c>
      <c r="S15" s="337" t="s">
        <v>9</v>
      </c>
      <c r="T15" s="337"/>
      <c r="U15" s="338">
        <f>D5-D7</f>
        <v>0</v>
      </c>
      <c r="V15" s="337" t="s">
        <v>243</v>
      </c>
    </row>
    <row r="16" spans="1:26" ht="19.899999999999999" customHeight="1">
      <c r="B16" s="29"/>
      <c r="C16" s="29"/>
      <c r="D16" s="29"/>
      <c r="E16" s="29"/>
      <c r="F16" s="29"/>
      <c r="G16" s="29"/>
      <c r="H16" s="29"/>
      <c r="I16" s="251" t="s">
        <v>75</v>
      </c>
      <c r="J16" s="248"/>
      <c r="K16" s="250">
        <f>COUNTIFS($N$73:$N$1072,"&gt;=325",$N$73:$N$1072,"&lt;350")</f>
        <v>0</v>
      </c>
      <c r="L16" s="120" t="e">
        <f t="shared" ref="L16:L44" si="0">K16/$K$45</f>
        <v>#DIV/0!</v>
      </c>
      <c r="N16" s="332" t="s">
        <v>244</v>
      </c>
      <c r="O16" s="337"/>
      <c r="P16" s="337"/>
      <c r="Q16" s="337"/>
      <c r="R16" s="337"/>
      <c r="S16" s="337"/>
      <c r="T16" s="337"/>
      <c r="U16" s="337"/>
      <c r="V16" s="340"/>
    </row>
    <row r="17" spans="1:26" ht="19.899999999999999" customHeight="1">
      <c r="B17" s="29"/>
      <c r="C17" s="29"/>
      <c r="D17" s="29"/>
      <c r="E17" s="29"/>
      <c r="F17" s="29"/>
      <c r="G17" s="29"/>
      <c r="H17" s="29"/>
      <c r="I17" s="251" t="s">
        <v>116</v>
      </c>
      <c r="J17" s="248"/>
      <c r="K17" s="250">
        <f>COUNTIFS($U$73:$U$1072,"&gt;=350",$U$73:$U$1072,"&lt;375")</f>
        <v>0</v>
      </c>
      <c r="L17" s="120" t="e">
        <f t="shared" si="0"/>
        <v>#DIV/0!</v>
      </c>
      <c r="M17" s="34"/>
      <c r="N17" s="332" t="s">
        <v>44</v>
      </c>
      <c r="O17" s="337"/>
      <c r="P17" s="337"/>
      <c r="Q17" s="337"/>
      <c r="R17" s="337"/>
      <c r="S17" s="338" t="e">
        <f>K7</f>
        <v>#NUM!</v>
      </c>
      <c r="T17" s="337" t="s">
        <v>41</v>
      </c>
      <c r="U17" s="337"/>
      <c r="V17" s="340"/>
    </row>
    <row r="18" spans="1:26" ht="19.899999999999999" customHeight="1">
      <c r="B18" s="29"/>
      <c r="C18" s="29"/>
      <c r="D18" s="29"/>
      <c r="E18" s="29"/>
      <c r="F18" s="29"/>
      <c r="G18" s="29"/>
      <c r="H18" s="29"/>
      <c r="I18" s="251" t="s">
        <v>54</v>
      </c>
      <c r="J18" s="248"/>
      <c r="K18" s="250">
        <f>COUNTIFS($U$73:$U$1072,"&gt;=375",$U$73:$U$1072,"&lt;400")</f>
        <v>0</v>
      </c>
      <c r="L18" s="120" t="e">
        <f t="shared" si="0"/>
        <v>#DIV/0!</v>
      </c>
      <c r="M18" s="108"/>
      <c r="N18" s="341" t="s">
        <v>38</v>
      </c>
      <c r="O18" s="342"/>
      <c r="P18" s="342"/>
      <c r="Q18" s="343"/>
      <c r="R18" s="344"/>
      <c r="S18" s="338" t="e">
        <f>K7</f>
        <v>#NUM!</v>
      </c>
      <c r="T18" s="343" t="s">
        <v>13</v>
      </c>
      <c r="U18" s="342"/>
      <c r="V18" s="340"/>
      <c r="W18" s="36"/>
      <c r="X18" s="13"/>
      <c r="Y18" s="13"/>
      <c r="Z18" s="12"/>
    </row>
    <row r="19" spans="1:26" ht="19.899999999999999" customHeight="1">
      <c r="B19" s="29"/>
      <c r="C19" s="29"/>
      <c r="D19" s="29"/>
      <c r="E19" s="29"/>
      <c r="F19" s="29"/>
      <c r="G19" s="29"/>
      <c r="H19" s="29"/>
      <c r="I19" s="251" t="s">
        <v>117</v>
      </c>
      <c r="J19" s="248"/>
      <c r="K19" s="250">
        <f>COUNTIFS($U$73:$U$1072,"&gt;=400",$U$73:$U$1072,"&lt;425")</f>
        <v>0</v>
      </c>
      <c r="L19" s="120" t="e">
        <f t="shared" si="0"/>
        <v>#DIV/0!</v>
      </c>
      <c r="M19" s="108"/>
      <c r="N19" s="345"/>
      <c r="O19" s="346"/>
      <c r="P19" s="346"/>
      <c r="Q19" s="347"/>
      <c r="R19" s="348"/>
      <c r="S19" s="349"/>
      <c r="T19" s="347"/>
      <c r="U19" s="346"/>
      <c r="V19" s="350"/>
      <c r="W19" s="36"/>
      <c r="X19" s="13"/>
      <c r="Y19" s="13"/>
      <c r="Z19" s="13"/>
    </row>
    <row r="20" spans="1:26" ht="19.899999999999999" customHeight="1">
      <c r="B20" s="29"/>
      <c r="C20" s="29"/>
      <c r="D20" s="29"/>
      <c r="E20" s="29"/>
      <c r="F20" s="29"/>
      <c r="G20" s="29"/>
      <c r="H20" s="29"/>
      <c r="I20" s="251" t="s">
        <v>118</v>
      </c>
      <c r="J20" s="248"/>
      <c r="K20" s="250">
        <f>COUNTIFS($U$73:$U$1072,"&gt;=425",$U$73:$U$1072,"&lt;450")</f>
        <v>0</v>
      </c>
      <c r="L20" s="120" t="e">
        <f t="shared" si="0"/>
        <v>#DIV/0!</v>
      </c>
      <c r="M20" s="108"/>
      <c r="N20" s="351"/>
      <c r="O20" s="352"/>
      <c r="P20" s="352"/>
      <c r="Q20" s="349"/>
      <c r="R20" s="352"/>
      <c r="S20" s="352"/>
      <c r="T20" s="349"/>
      <c r="U20" s="352"/>
      <c r="V20" s="352"/>
      <c r="W20" s="35"/>
      <c r="Y20" s="8"/>
    </row>
    <row r="21" spans="1:26" ht="19.899999999999999" customHeight="1">
      <c r="B21" s="29"/>
      <c r="C21" s="29"/>
      <c r="D21" s="29"/>
      <c r="E21" s="29"/>
      <c r="F21" s="29"/>
      <c r="G21" s="29"/>
      <c r="H21" s="29"/>
      <c r="I21" s="251" t="s">
        <v>15</v>
      </c>
      <c r="J21" s="248"/>
      <c r="K21" s="250">
        <f>COUNTIFS($U$73:$U$1072,"&gt;=450",$U$73:$U$1072,"&lt;475")</f>
        <v>0</v>
      </c>
      <c r="L21" s="120" t="e">
        <f t="shared" si="0"/>
        <v>#DIV/0!</v>
      </c>
      <c r="M21" s="108"/>
      <c r="N21" s="329"/>
      <c r="O21" s="349"/>
      <c r="P21" s="352"/>
      <c r="Q21" s="353"/>
      <c r="R21" s="349"/>
      <c r="S21" s="352"/>
      <c r="T21" s="352"/>
      <c r="U21" s="349"/>
      <c r="V21" s="352"/>
      <c r="W21" s="35"/>
      <c r="Y21" s="8"/>
    </row>
    <row r="22" spans="1:26" s="13" customFormat="1" ht="19.899999999999999" customHeight="1">
      <c r="A22" s="8"/>
      <c r="B22" s="29"/>
      <c r="C22" s="29"/>
      <c r="D22" s="29"/>
      <c r="E22" s="29"/>
      <c r="F22" s="29"/>
      <c r="G22" s="29"/>
      <c r="H22" s="29"/>
      <c r="I22" s="251" t="s">
        <v>119</v>
      </c>
      <c r="J22" s="248"/>
      <c r="K22" s="250">
        <f>COUNTIFS($U$73:$U$1072,"&gt;=475",$U$73:$U$1072,"&lt;500")</f>
        <v>0</v>
      </c>
      <c r="L22" s="120" t="e">
        <f t="shared" si="0"/>
        <v>#DIV/0!</v>
      </c>
      <c r="M22" s="108"/>
      <c r="N22" s="351"/>
      <c r="O22" s="352"/>
      <c r="P22" s="352"/>
      <c r="Q22" s="352"/>
      <c r="R22" s="352"/>
      <c r="S22" s="352"/>
      <c r="T22" s="352"/>
      <c r="U22" s="352"/>
      <c r="V22" s="350"/>
      <c r="W22" s="36"/>
      <c r="X22" s="34"/>
      <c r="Y22" s="8"/>
      <c r="Z22" s="8"/>
    </row>
    <row r="23" spans="1:26" s="7" customFormat="1" ht="19.899999999999999" customHeight="1">
      <c r="A23" s="8"/>
      <c r="B23" s="29"/>
      <c r="C23" s="29"/>
      <c r="D23" s="29"/>
      <c r="E23" s="29"/>
      <c r="F23" s="29"/>
      <c r="G23" s="29"/>
      <c r="H23" s="29"/>
      <c r="I23" s="251" t="s">
        <v>61</v>
      </c>
      <c r="J23" s="248"/>
      <c r="K23" s="250">
        <f>COUNTIFS($U$73:$U$1072,"&gt;=500",$U$73:$U$1072,"&lt;525")</f>
        <v>0</v>
      </c>
      <c r="L23" s="120" t="e">
        <f t="shared" si="0"/>
        <v>#DIV/0!</v>
      </c>
      <c r="M23" s="108"/>
      <c r="N23" s="351"/>
      <c r="O23" s="352"/>
      <c r="P23" s="352"/>
      <c r="Q23" s="352"/>
      <c r="R23" s="352"/>
      <c r="S23" s="349"/>
      <c r="T23" s="352"/>
      <c r="U23" s="352"/>
      <c r="V23" s="350"/>
      <c r="W23" s="36"/>
      <c r="X23" s="34"/>
      <c r="Y23" s="8"/>
      <c r="Z23" s="8"/>
    </row>
    <row r="24" spans="1:26" ht="19.899999999999999" customHeight="1">
      <c r="B24" s="29"/>
      <c r="C24" s="29"/>
      <c r="D24" s="29"/>
      <c r="E24" s="29"/>
      <c r="F24" s="29"/>
      <c r="G24" s="29"/>
      <c r="H24" s="29"/>
      <c r="I24" s="251" t="s">
        <v>120</v>
      </c>
      <c r="J24" s="248"/>
      <c r="K24" s="250">
        <f>COUNTIFS($U$73:$U$1072,"&gt;=525",$U$73:$U$1072,"&lt;550")</f>
        <v>0</v>
      </c>
      <c r="L24" s="120" t="e">
        <f t="shared" si="0"/>
        <v>#DIV/0!</v>
      </c>
      <c r="M24" s="108"/>
      <c r="N24" s="351"/>
      <c r="O24" s="352"/>
      <c r="P24" s="352"/>
      <c r="Q24" s="352"/>
      <c r="R24" s="354"/>
      <c r="S24" s="354"/>
      <c r="T24" s="354"/>
      <c r="U24" s="352"/>
      <c r="V24" s="350"/>
      <c r="W24" s="36"/>
      <c r="Y24" s="8"/>
    </row>
    <row r="25" spans="1:26" ht="19.899999999999999" customHeight="1">
      <c r="B25" s="29"/>
      <c r="C25" s="29"/>
      <c r="D25" s="29"/>
      <c r="E25" s="29"/>
      <c r="F25" s="29"/>
      <c r="G25" s="29"/>
      <c r="H25" s="29"/>
      <c r="I25" s="251" t="s">
        <v>121</v>
      </c>
      <c r="J25" s="248"/>
      <c r="K25" s="250">
        <f>COUNTIFS($U$73:$U$1072,"&gt;=550",$U$73:$U$1072,"&lt;575")</f>
        <v>0</v>
      </c>
      <c r="L25" s="120" t="e">
        <f t="shared" si="0"/>
        <v>#DIV/0!</v>
      </c>
      <c r="M25" s="108"/>
      <c r="N25" s="398" t="s">
        <v>249</v>
      </c>
      <c r="O25" s="392"/>
      <c r="P25" s="393"/>
      <c r="Q25" s="393"/>
      <c r="R25" s="393"/>
      <c r="S25" s="394"/>
      <c r="T25" s="394"/>
      <c r="U25" s="395"/>
      <c r="V25" s="400"/>
      <c r="W25" s="36"/>
      <c r="Y25" s="8"/>
      <c r="Z25" s="13"/>
    </row>
    <row r="26" spans="1:26" ht="19.899999999999999" customHeight="1">
      <c r="B26" s="29"/>
      <c r="C26" s="29"/>
      <c r="D26" s="29"/>
      <c r="E26" s="29"/>
      <c r="F26" s="29"/>
      <c r="G26" s="29"/>
      <c r="H26" s="29"/>
      <c r="I26" s="251" t="s">
        <v>122</v>
      </c>
      <c r="J26" s="248"/>
      <c r="K26" s="250">
        <f>COUNTIFS($U$73:$U$1072,"&gt;=575",$U$73:$U$1072,"&lt;600")</f>
        <v>0</v>
      </c>
      <c r="L26" s="120" t="e">
        <f t="shared" si="0"/>
        <v>#DIV/0!</v>
      </c>
      <c r="M26" s="108"/>
      <c r="N26" s="397" t="s">
        <v>216</v>
      </c>
      <c r="O26" s="302" t="s">
        <v>218</v>
      </c>
      <c r="P26" s="302" t="s">
        <v>220</v>
      </c>
      <c r="Q26" s="303" t="s">
        <v>221</v>
      </c>
      <c r="R26" s="304" t="s">
        <v>222</v>
      </c>
      <c r="S26" s="303" t="s">
        <v>223</v>
      </c>
      <c r="T26" s="303" t="s">
        <v>224</v>
      </c>
      <c r="U26" s="303" t="s">
        <v>225</v>
      </c>
      <c r="V26" s="301" t="s">
        <v>246</v>
      </c>
      <c r="W26" s="307" t="s">
        <v>240</v>
      </c>
      <c r="X26" s="93"/>
      <c r="Y26" s="93"/>
      <c r="Z26" s="13"/>
    </row>
    <row r="27" spans="1:26" ht="19.899999999999999" customHeight="1">
      <c r="B27" s="29"/>
      <c r="C27" s="29"/>
      <c r="D27" s="29"/>
      <c r="E27" s="29"/>
      <c r="F27" s="29"/>
      <c r="G27" s="29"/>
      <c r="H27" s="29"/>
      <c r="I27" s="251" t="s">
        <v>72</v>
      </c>
      <c r="J27" s="248"/>
      <c r="K27" s="250">
        <f>COUNTIFS($U$73:$U$1072,"&gt;=600",$U$73:$U$1072,"&lt;625")</f>
        <v>0</v>
      </c>
      <c r="L27" s="120" t="e">
        <f t="shared" si="0"/>
        <v>#DIV/0!</v>
      </c>
      <c r="M27" s="37"/>
      <c r="N27" s="396" t="s">
        <v>217</v>
      </c>
      <c r="O27" s="305" t="s">
        <v>219</v>
      </c>
      <c r="P27" s="306" t="s">
        <v>226</v>
      </c>
      <c r="Q27" s="306" t="s">
        <v>227</v>
      </c>
      <c r="R27" s="306" t="s">
        <v>227</v>
      </c>
      <c r="S27" s="306" t="s">
        <v>228</v>
      </c>
      <c r="T27" s="306" t="s">
        <v>168</v>
      </c>
      <c r="U27" s="306" t="s">
        <v>229</v>
      </c>
      <c r="V27" s="399" t="s">
        <v>247</v>
      </c>
      <c r="W27" s="242" t="s">
        <v>73</v>
      </c>
      <c r="X27" s="125" t="s">
        <v>68</v>
      </c>
      <c r="Y27" s="125" t="s">
        <v>69</v>
      </c>
      <c r="Z27" s="13"/>
    </row>
    <row r="28" spans="1:26" ht="19.899999999999999" customHeight="1">
      <c r="B28" s="29"/>
      <c r="C28" s="29"/>
      <c r="D28" s="29"/>
      <c r="E28" s="29"/>
      <c r="F28" s="29"/>
      <c r="G28" s="29"/>
      <c r="H28" s="29"/>
      <c r="I28" s="251" t="s">
        <v>124</v>
      </c>
      <c r="J28" s="248"/>
      <c r="K28" s="250">
        <f>COUNTIFS($U$73:$U$1072,"&gt;=625",$U$73:$U$1072,"&lt;650")</f>
        <v>0</v>
      </c>
      <c r="L28" s="120" t="e">
        <f t="shared" si="0"/>
        <v>#DIV/0!</v>
      </c>
      <c r="M28" s="37"/>
      <c r="N28" s="300" t="s">
        <v>83</v>
      </c>
      <c r="O28" s="283">
        <v>54.8</v>
      </c>
      <c r="P28" s="283">
        <v>16.5</v>
      </c>
      <c r="Q28" s="284">
        <v>900</v>
      </c>
      <c r="R28" s="285">
        <v>10</v>
      </c>
      <c r="S28" s="286" t="s">
        <v>85</v>
      </c>
      <c r="T28" s="286">
        <v>1.45</v>
      </c>
      <c r="U28" s="286" t="s">
        <v>85</v>
      </c>
      <c r="V28" s="287">
        <v>1.45</v>
      </c>
      <c r="W28" s="243" t="s">
        <v>83</v>
      </c>
      <c r="X28" s="128">
        <v>0.38600000000000001</v>
      </c>
      <c r="Y28" s="128">
        <v>23.699000000000002</v>
      </c>
      <c r="Z28" s="13"/>
    </row>
    <row r="29" spans="1:26" ht="19.899999999999999" customHeight="1">
      <c r="B29" s="29"/>
      <c r="C29" s="29"/>
      <c r="D29" s="29"/>
      <c r="E29" s="29"/>
      <c r="F29" s="29"/>
      <c r="G29" s="29"/>
      <c r="H29" s="29"/>
      <c r="I29" s="251" t="s">
        <v>96</v>
      </c>
      <c r="J29" s="248"/>
      <c r="K29" s="250">
        <f>COUNTIFS($U$73:$U$1072,"&gt;=650",$U$73:$U$1072,"&lt;675")</f>
        <v>0</v>
      </c>
      <c r="L29" s="120" t="e">
        <f t="shared" si="0"/>
        <v>#DIV/0!</v>
      </c>
      <c r="M29" s="37"/>
      <c r="N29" s="300" t="s">
        <v>86</v>
      </c>
      <c r="O29" s="283">
        <v>44.3</v>
      </c>
      <c r="P29" s="283">
        <v>22.2</v>
      </c>
      <c r="Q29" s="284">
        <v>980</v>
      </c>
      <c r="R29" s="285">
        <v>15</v>
      </c>
      <c r="S29" s="286">
        <v>1.35</v>
      </c>
      <c r="T29" s="286">
        <v>1.55</v>
      </c>
      <c r="U29" s="286">
        <v>1.75</v>
      </c>
      <c r="V29" s="287">
        <v>1.55</v>
      </c>
      <c r="W29" s="243" t="s">
        <v>86</v>
      </c>
      <c r="X29" s="128">
        <v>0.46100000000000002</v>
      </c>
      <c r="Y29" s="128">
        <v>32.381999999999998</v>
      </c>
      <c r="Z29" s="13"/>
    </row>
    <row r="30" spans="1:26" ht="19.899999999999999" customHeight="1">
      <c r="B30" s="29"/>
      <c r="C30" s="29"/>
      <c r="D30" s="29"/>
      <c r="E30" s="29"/>
      <c r="F30" s="29"/>
      <c r="G30" s="29"/>
      <c r="H30" s="29"/>
      <c r="I30" s="251" t="s">
        <v>126</v>
      </c>
      <c r="J30" s="248"/>
      <c r="K30" s="250">
        <f>COUNTIFS($U$73:$U$1072,"&gt;=675",$U$73:$U$1072,"&lt;700")</f>
        <v>0</v>
      </c>
      <c r="L30" s="120" t="e">
        <f t="shared" si="0"/>
        <v>#DIV/0!</v>
      </c>
      <c r="M30" s="37"/>
      <c r="N30" s="300" t="s">
        <v>62</v>
      </c>
      <c r="O30" s="283">
        <v>44.3</v>
      </c>
      <c r="P30" s="283">
        <v>22.2</v>
      </c>
      <c r="Q30" s="284">
        <v>980</v>
      </c>
      <c r="R30" s="285">
        <v>15</v>
      </c>
      <c r="S30" s="286">
        <v>1.35</v>
      </c>
      <c r="T30" s="286">
        <v>1.55</v>
      </c>
      <c r="U30" s="286">
        <v>1.75</v>
      </c>
      <c r="V30" s="287">
        <v>1.55</v>
      </c>
      <c r="W30" s="243" t="s">
        <v>62</v>
      </c>
      <c r="X30" s="128">
        <v>0.51300000000000001</v>
      </c>
      <c r="Y30" s="128">
        <v>38.878</v>
      </c>
      <c r="Z30" s="13"/>
    </row>
    <row r="31" spans="1:26" ht="19.899999999999999" customHeight="1">
      <c r="B31" s="29"/>
      <c r="C31" s="29"/>
      <c r="D31" s="29"/>
      <c r="E31" s="29"/>
      <c r="F31" s="29"/>
      <c r="G31" s="29"/>
      <c r="H31" s="29"/>
      <c r="I31" s="251" t="s">
        <v>123</v>
      </c>
      <c r="J31" s="248"/>
      <c r="K31" s="250">
        <f>COUNTIFS($U$73:$U$1072,"&gt;=700",$U$73:$U$1072,"&lt;725")</f>
        <v>0</v>
      </c>
      <c r="L31" s="120" t="e">
        <f t="shared" si="0"/>
        <v>#DIV/0!</v>
      </c>
      <c r="M31" s="37"/>
      <c r="N31" s="300" t="s">
        <v>89</v>
      </c>
      <c r="O31" s="283">
        <v>40.799999999999997</v>
      </c>
      <c r="P31" s="283">
        <v>28</v>
      </c>
      <c r="Q31" s="284">
        <v>1140</v>
      </c>
      <c r="R31" s="285">
        <v>25</v>
      </c>
      <c r="S31" s="286">
        <v>1.4</v>
      </c>
      <c r="T31" s="286">
        <v>1.6</v>
      </c>
      <c r="U31" s="286">
        <v>1.8</v>
      </c>
      <c r="V31" s="287">
        <v>1.6</v>
      </c>
      <c r="W31" s="243" t="s">
        <v>89</v>
      </c>
      <c r="X31" s="128">
        <v>0.59199999999999997</v>
      </c>
      <c r="Y31" s="128">
        <v>48.804000000000002</v>
      </c>
      <c r="Z31" s="13"/>
    </row>
    <row r="32" spans="1:26" ht="19.899999999999999" customHeight="1">
      <c r="B32" s="29"/>
      <c r="C32" s="29"/>
      <c r="D32" s="29"/>
      <c r="E32" s="29"/>
      <c r="F32" s="29"/>
      <c r="G32" s="29"/>
      <c r="H32" s="29"/>
      <c r="I32" s="251" t="s">
        <v>127</v>
      </c>
      <c r="J32" s="248"/>
      <c r="K32" s="250">
        <f>COUNTIFS($U$73:$U$1072,"&gt;=725",$U$73:$U$1072,"&lt;750")</f>
        <v>0</v>
      </c>
      <c r="L32" s="120" t="e">
        <f t="shared" si="0"/>
        <v>#DIV/0!</v>
      </c>
      <c r="M32" s="37"/>
      <c r="N32" s="300" t="s">
        <v>90</v>
      </c>
      <c r="O32" s="283">
        <v>40.799999999999997</v>
      </c>
      <c r="P32" s="283">
        <v>28</v>
      </c>
      <c r="Q32" s="284">
        <v>1140</v>
      </c>
      <c r="R32" s="285">
        <v>25</v>
      </c>
      <c r="S32" s="286">
        <v>1.4</v>
      </c>
      <c r="T32" s="286">
        <v>1.6</v>
      </c>
      <c r="U32" s="286">
        <v>1.8</v>
      </c>
      <c r="V32" s="287">
        <v>1.6</v>
      </c>
      <c r="W32" s="243" t="s">
        <v>90</v>
      </c>
      <c r="X32" s="128">
        <v>0.68700000000000006</v>
      </c>
      <c r="Y32" s="128">
        <v>61.39</v>
      </c>
      <c r="Z32" s="13"/>
    </row>
    <row r="33" spans="1:26" ht="19.899999999999999" customHeight="1">
      <c r="B33" s="29"/>
      <c r="C33" s="29"/>
      <c r="D33" s="29"/>
      <c r="E33" s="29"/>
      <c r="F33" s="29"/>
      <c r="G33" s="29"/>
      <c r="H33" s="29"/>
      <c r="I33" s="251" t="s">
        <v>128</v>
      </c>
      <c r="J33" s="248"/>
      <c r="K33" s="250">
        <f>COUNTIFS($U$73:$U$1072,"&gt;=750",$U$73:$U$1072,"&lt;775")</f>
        <v>0</v>
      </c>
      <c r="L33" s="120" t="e">
        <f t="shared" si="0"/>
        <v>#DIV/0!</v>
      </c>
      <c r="M33" s="37"/>
      <c r="N33" s="300" t="s">
        <v>29</v>
      </c>
      <c r="O33" s="283">
        <v>37.4</v>
      </c>
      <c r="P33" s="283">
        <v>35.6</v>
      </c>
      <c r="Q33" s="284">
        <v>1330</v>
      </c>
      <c r="R33" s="285">
        <v>40</v>
      </c>
      <c r="S33" s="286">
        <v>1.45</v>
      </c>
      <c r="T33" s="286">
        <v>1.65</v>
      </c>
      <c r="U33" s="286">
        <v>1.85</v>
      </c>
      <c r="V33" s="287">
        <v>1.65</v>
      </c>
      <c r="W33" s="243" t="s">
        <v>29</v>
      </c>
      <c r="X33" s="128">
        <v>0.752</v>
      </c>
      <c r="Y33" s="128">
        <v>70.460999999999999</v>
      </c>
      <c r="Z33" s="13"/>
    </row>
    <row r="34" spans="1:26" ht="19.899999999999999" customHeight="1">
      <c r="B34" s="29"/>
      <c r="C34" s="29"/>
      <c r="D34" s="29"/>
      <c r="E34" s="29"/>
      <c r="F34" s="29"/>
      <c r="G34" s="29"/>
      <c r="H34" s="29"/>
      <c r="I34" s="251" t="s">
        <v>47</v>
      </c>
      <c r="J34" s="248"/>
      <c r="K34" s="250">
        <f>COUNTIFS($U$73:$U$1072,"&gt;=775",$U$73:$U$1072,"&lt;800")</f>
        <v>0</v>
      </c>
      <c r="L34" s="120" t="e">
        <f t="shared" si="0"/>
        <v>#DIV/0!</v>
      </c>
      <c r="M34" s="37"/>
      <c r="N34" s="300" t="s">
        <v>91</v>
      </c>
      <c r="O34" s="283">
        <v>37.4</v>
      </c>
      <c r="P34" s="283">
        <v>35.6</v>
      </c>
      <c r="Q34" s="284">
        <v>1330</v>
      </c>
      <c r="R34" s="285">
        <v>40</v>
      </c>
      <c r="S34" s="286">
        <v>1.45</v>
      </c>
      <c r="T34" s="286">
        <v>1.65</v>
      </c>
      <c r="U34" s="286">
        <v>1.85</v>
      </c>
      <c r="V34" s="287">
        <v>1.65</v>
      </c>
      <c r="W34" s="243" t="s">
        <v>91</v>
      </c>
      <c r="X34" s="128">
        <v>0.78200000000000003</v>
      </c>
      <c r="Y34" s="128">
        <v>75.105999999999995</v>
      </c>
      <c r="Z34" s="13"/>
    </row>
    <row r="35" spans="1:26" ht="19.899999999999999" customHeight="1">
      <c r="B35" s="29"/>
      <c r="C35" s="29"/>
      <c r="D35" s="29"/>
      <c r="E35" s="29"/>
      <c r="F35" s="29"/>
      <c r="G35" s="29"/>
      <c r="H35" s="29"/>
      <c r="I35" s="251" t="s">
        <v>129</v>
      </c>
      <c r="J35" s="248"/>
      <c r="K35" s="250">
        <f>COUNTIFS($U$73:$U$1072,"&gt;=800",$U$73:$U$1072,"&lt;825")</f>
        <v>0</v>
      </c>
      <c r="L35" s="120" t="e">
        <f t="shared" si="0"/>
        <v>#DIV/0!</v>
      </c>
      <c r="M35" s="37"/>
      <c r="N35" s="300" t="s">
        <v>92</v>
      </c>
      <c r="O35" s="283">
        <v>31</v>
      </c>
      <c r="P35" s="283">
        <v>49</v>
      </c>
      <c r="Q35" s="284">
        <v>1520</v>
      </c>
      <c r="R35" s="285">
        <v>20</v>
      </c>
      <c r="S35" s="286">
        <v>1.5</v>
      </c>
      <c r="T35" s="286">
        <v>1.7</v>
      </c>
      <c r="U35" s="286">
        <v>1.9</v>
      </c>
      <c r="V35" s="287">
        <v>1.7</v>
      </c>
      <c r="W35" s="243" t="s">
        <v>92</v>
      </c>
      <c r="X35" s="128">
        <v>0.78300000000000003</v>
      </c>
      <c r="Y35" s="128">
        <v>75.641999999999996</v>
      </c>
      <c r="Z35" s="13"/>
    </row>
    <row r="36" spans="1:26" ht="19.899999999999999" customHeight="1">
      <c r="B36" s="29"/>
      <c r="C36" s="29"/>
      <c r="D36" s="29"/>
      <c r="E36" s="29"/>
      <c r="F36" s="29"/>
      <c r="G36" s="29"/>
      <c r="H36" s="29"/>
      <c r="I36" s="251" t="s">
        <v>130</v>
      </c>
      <c r="J36" s="248"/>
      <c r="K36" s="250">
        <f>COUNTIFS($U$73:$U$1072,"&gt;=825",$U$73:$U$1072,"&lt;850")</f>
        <v>0</v>
      </c>
      <c r="L36" s="120" t="e">
        <f t="shared" si="0"/>
        <v>#DIV/0!</v>
      </c>
      <c r="M36" s="37"/>
      <c r="N36" s="300" t="s">
        <v>93</v>
      </c>
      <c r="O36" s="283">
        <v>31</v>
      </c>
      <c r="P36" s="283">
        <v>49</v>
      </c>
      <c r="Q36" s="284">
        <v>1520</v>
      </c>
      <c r="R36" s="285">
        <v>20</v>
      </c>
      <c r="S36" s="286">
        <v>1.5</v>
      </c>
      <c r="T36" s="286">
        <v>1.7</v>
      </c>
      <c r="U36" s="286">
        <v>1.9</v>
      </c>
      <c r="V36" s="287">
        <v>1.7</v>
      </c>
      <c r="W36" s="243" t="s">
        <v>93</v>
      </c>
      <c r="X36" s="128">
        <v>0.81499999999999995</v>
      </c>
      <c r="Y36" s="128">
        <v>81.347999999999999</v>
      </c>
      <c r="Z36" s="13"/>
    </row>
    <row r="37" spans="1:26" ht="19.899999999999999" customHeight="1">
      <c r="B37" s="29"/>
      <c r="C37" s="29"/>
      <c r="D37" s="29"/>
      <c r="E37" s="29"/>
      <c r="F37" s="29"/>
      <c r="G37" s="29"/>
      <c r="H37" s="29"/>
      <c r="I37" s="251" t="s">
        <v>45</v>
      </c>
      <c r="J37" s="248"/>
      <c r="K37" s="250">
        <f>COUNTIFS($U$73:$U$1072,"&gt;=850",$U$73:$U$1072,"&lt;875")</f>
        <v>0</v>
      </c>
      <c r="L37" s="120" t="e">
        <f t="shared" si="0"/>
        <v>#DIV/0!</v>
      </c>
      <c r="M37" s="37"/>
      <c r="N37" s="300" t="s">
        <v>94</v>
      </c>
      <c r="O37" s="283">
        <v>31</v>
      </c>
      <c r="P37" s="283">
        <v>49</v>
      </c>
      <c r="Q37" s="284">
        <v>1520</v>
      </c>
      <c r="R37" s="285">
        <v>20</v>
      </c>
      <c r="S37" s="286">
        <v>1.5</v>
      </c>
      <c r="T37" s="286">
        <v>1.7</v>
      </c>
      <c r="U37" s="286">
        <v>1.9</v>
      </c>
      <c r="V37" s="287">
        <v>1.7</v>
      </c>
      <c r="W37" s="243" t="s">
        <v>94</v>
      </c>
      <c r="X37" s="128">
        <v>0.83199999999999996</v>
      </c>
      <c r="Y37" s="128">
        <v>83.694999999999993</v>
      </c>
      <c r="Z37" s="13"/>
    </row>
    <row r="38" spans="1:26" ht="19.899999999999999" customHeight="1">
      <c r="B38" s="29"/>
      <c r="C38" s="29"/>
      <c r="D38" s="29"/>
      <c r="E38" s="29"/>
      <c r="F38" s="29"/>
      <c r="G38" s="29"/>
      <c r="H38" s="29"/>
      <c r="I38" s="251" t="s">
        <v>84</v>
      </c>
      <c r="J38" s="248"/>
      <c r="K38" s="250">
        <f>COUNTIFS($U$73:$U$1072,"&gt;=875",$U$73:$U$1072,"&lt;900")</f>
        <v>0</v>
      </c>
      <c r="L38" s="120" t="e">
        <f t="shared" si="0"/>
        <v>#DIV/0!</v>
      </c>
      <c r="M38" s="37"/>
      <c r="N38" s="300" t="s">
        <v>95</v>
      </c>
      <c r="O38" s="283">
        <v>27</v>
      </c>
      <c r="P38" s="283">
        <v>59.7</v>
      </c>
      <c r="Q38" s="284">
        <v>1610</v>
      </c>
      <c r="R38" s="285">
        <v>10</v>
      </c>
      <c r="S38" s="286">
        <v>1.55</v>
      </c>
      <c r="T38" s="286">
        <v>1.75</v>
      </c>
      <c r="U38" s="286">
        <v>1.95</v>
      </c>
      <c r="V38" s="287">
        <v>1.75</v>
      </c>
      <c r="W38" s="243" t="s">
        <v>95</v>
      </c>
      <c r="X38" s="128">
        <v>0.76600000000000001</v>
      </c>
      <c r="Y38" s="128">
        <v>70.989000000000004</v>
      </c>
      <c r="Z38" s="13"/>
    </row>
    <row r="39" spans="1:26" ht="19.899999999999999" customHeight="1">
      <c r="B39" s="29"/>
      <c r="C39" s="29"/>
      <c r="D39" s="29"/>
      <c r="E39" s="29"/>
      <c r="F39" s="29"/>
      <c r="G39" s="29"/>
      <c r="H39" s="29"/>
      <c r="I39" s="251" t="s">
        <v>131</v>
      </c>
      <c r="J39" s="248"/>
      <c r="K39" s="250">
        <f>COUNTIFS($U$73:$U$1072,"&gt;=900",$U$73:$U$1072,"&lt;925")</f>
        <v>0</v>
      </c>
      <c r="L39" s="120" t="e">
        <f t="shared" si="0"/>
        <v>#DIV/0!</v>
      </c>
      <c r="M39" s="37"/>
      <c r="N39" s="300" t="s">
        <v>97</v>
      </c>
      <c r="O39" s="283">
        <v>27</v>
      </c>
      <c r="P39" s="283">
        <v>59.7</v>
      </c>
      <c r="Q39" s="284">
        <v>1610</v>
      </c>
      <c r="R39" s="285">
        <v>10</v>
      </c>
      <c r="S39" s="286">
        <v>1.55</v>
      </c>
      <c r="T39" s="286">
        <v>1.75</v>
      </c>
      <c r="U39" s="286">
        <v>1.95</v>
      </c>
      <c r="V39" s="287">
        <v>1.75</v>
      </c>
      <c r="W39" s="243" t="s">
        <v>97</v>
      </c>
      <c r="X39" s="128">
        <v>0.65600000000000003</v>
      </c>
      <c r="Y39" s="128">
        <v>51.822000000000003</v>
      </c>
      <c r="Z39" s="13"/>
    </row>
    <row r="40" spans="1:26" ht="19.899999999999999" customHeight="1">
      <c r="B40" s="29"/>
      <c r="C40" s="29"/>
      <c r="D40" s="29"/>
      <c r="E40" s="29"/>
      <c r="F40" s="29"/>
      <c r="G40" s="29"/>
      <c r="H40" s="29"/>
      <c r="I40" s="251" t="s">
        <v>132</v>
      </c>
      <c r="J40" s="248"/>
      <c r="K40" s="250">
        <f>COUNTIFS($U$73:$U$1072,"&gt;=925",$U$73:$U$1072,"&lt;950")</f>
        <v>0</v>
      </c>
      <c r="L40" s="120" t="e">
        <f t="shared" si="0"/>
        <v>#DIV/0!</v>
      </c>
      <c r="M40" s="37"/>
      <c r="N40" s="300" t="s">
        <v>64</v>
      </c>
      <c r="O40" s="283">
        <v>27</v>
      </c>
      <c r="P40" s="283">
        <v>59.7</v>
      </c>
      <c r="Q40" s="284">
        <v>1610</v>
      </c>
      <c r="R40" s="285">
        <v>10</v>
      </c>
      <c r="S40" s="286">
        <v>1.55</v>
      </c>
      <c r="T40" s="286">
        <v>1.75</v>
      </c>
      <c r="U40" s="286">
        <v>1.95</v>
      </c>
      <c r="V40" s="287">
        <v>1.75</v>
      </c>
      <c r="W40" s="243" t="s">
        <v>64</v>
      </c>
      <c r="X40" s="128">
        <v>0.67200000000000004</v>
      </c>
      <c r="Y40" s="128">
        <v>53.642000000000003</v>
      </c>
      <c r="Z40" s="13"/>
    </row>
    <row r="41" spans="1:26" ht="19.899999999999999" customHeight="1">
      <c r="B41" s="29"/>
      <c r="C41" s="29"/>
      <c r="D41" s="29"/>
      <c r="E41" s="29"/>
      <c r="F41" s="29"/>
      <c r="G41" s="29"/>
      <c r="H41" s="29"/>
      <c r="I41" s="251" t="s">
        <v>133</v>
      </c>
      <c r="J41" s="248"/>
      <c r="K41" s="250">
        <f>COUNTIFS($U$73:$U$1072,"&gt;=950",$U$73:$U$1072,"&lt;975")</f>
        <v>0</v>
      </c>
      <c r="L41" s="120" t="e">
        <f t="shared" si="0"/>
        <v>#DIV/0!</v>
      </c>
      <c r="M41" s="37"/>
      <c r="N41" s="300" t="s">
        <v>98</v>
      </c>
      <c r="O41" s="283">
        <v>52.2</v>
      </c>
      <c r="P41" s="283">
        <v>16.100000000000001</v>
      </c>
      <c r="Q41" s="284">
        <v>840</v>
      </c>
      <c r="R41" s="285">
        <v>10</v>
      </c>
      <c r="S41" s="286" t="s">
        <v>85</v>
      </c>
      <c r="T41" s="286">
        <v>1.45</v>
      </c>
      <c r="U41" s="286" t="s">
        <v>85</v>
      </c>
      <c r="V41" s="287">
        <v>1.45</v>
      </c>
      <c r="W41" s="243" t="s">
        <v>98</v>
      </c>
      <c r="X41" s="128">
        <v>0.377</v>
      </c>
      <c r="Y41" s="128">
        <v>22.75</v>
      </c>
      <c r="Z41" s="13"/>
    </row>
    <row r="42" spans="1:26" ht="19.899999999999999" customHeight="1">
      <c r="B42" s="29"/>
      <c r="C42" s="29"/>
      <c r="D42" s="29"/>
      <c r="E42" s="29"/>
      <c r="F42" s="29"/>
      <c r="G42" s="29"/>
      <c r="H42" s="29"/>
      <c r="I42" s="251" t="s">
        <v>252</v>
      </c>
      <c r="J42" s="248"/>
      <c r="K42" s="250">
        <f>COUNTIFS($U$73:$U$1072,"&gt;=975",$U$73:$U$1072,"&lt;1000")</f>
        <v>0</v>
      </c>
      <c r="L42" s="120" t="e">
        <f t="shared" si="0"/>
        <v>#DIV/0!</v>
      </c>
      <c r="M42" s="37"/>
      <c r="N42" s="300" t="s">
        <v>99</v>
      </c>
      <c r="O42" s="283">
        <v>41.9</v>
      </c>
      <c r="P42" s="283">
        <v>21.9</v>
      </c>
      <c r="Q42" s="284">
        <v>920</v>
      </c>
      <c r="R42" s="285">
        <v>20</v>
      </c>
      <c r="S42" s="286">
        <v>1.35</v>
      </c>
      <c r="T42" s="286">
        <v>1.55</v>
      </c>
      <c r="U42" s="286">
        <v>1.75</v>
      </c>
      <c r="V42" s="287">
        <v>1.55</v>
      </c>
      <c r="W42" s="243" t="s">
        <v>99</v>
      </c>
      <c r="X42" s="128">
        <v>0.45800000000000002</v>
      </c>
      <c r="Y42" s="128">
        <v>32.079000000000001</v>
      </c>
      <c r="Z42" s="13"/>
    </row>
    <row r="43" spans="1:26" ht="19.899999999999999" customHeight="1">
      <c r="B43" s="29"/>
      <c r="C43" s="29"/>
      <c r="D43" s="29"/>
      <c r="E43" s="29"/>
      <c r="F43" s="29"/>
      <c r="G43" s="29"/>
      <c r="H43" s="29"/>
      <c r="I43" s="251" t="s">
        <v>253</v>
      </c>
      <c r="J43" s="248"/>
      <c r="K43" s="250">
        <f>COUNTIFS($U$73:$U$1072,"&gt;=1000",$U$73:$U$1072,"&lt;1025")</f>
        <v>0</v>
      </c>
      <c r="L43" s="120" t="e">
        <f t="shared" si="0"/>
        <v>#DIV/0!</v>
      </c>
      <c r="M43" s="37"/>
      <c r="N43" s="300" t="s">
        <v>101</v>
      </c>
      <c r="O43" s="283">
        <v>41.9</v>
      </c>
      <c r="P43" s="283">
        <v>21.9</v>
      </c>
      <c r="Q43" s="284">
        <v>920</v>
      </c>
      <c r="R43" s="285">
        <v>20</v>
      </c>
      <c r="S43" s="286">
        <v>1.35</v>
      </c>
      <c r="T43" s="286">
        <v>1.55</v>
      </c>
      <c r="U43" s="286">
        <v>1.75</v>
      </c>
      <c r="V43" s="287">
        <v>1.55</v>
      </c>
      <c r="W43" s="243" t="s">
        <v>101</v>
      </c>
      <c r="X43" s="128">
        <v>0.50800000000000001</v>
      </c>
      <c r="Y43" s="128">
        <v>38.366999999999997</v>
      </c>
      <c r="Z43" s="13"/>
    </row>
    <row r="44" spans="1:26" ht="19.899999999999999" customHeight="1">
      <c r="B44" s="29"/>
      <c r="C44" s="29"/>
      <c r="D44" s="29"/>
      <c r="E44" s="29"/>
      <c r="F44" s="29"/>
      <c r="G44" s="29"/>
      <c r="H44" s="29"/>
      <c r="I44" s="244" t="s">
        <v>254</v>
      </c>
      <c r="J44" s="252"/>
      <c r="K44" s="253">
        <f>COUNTIF($U$73:$U$1072,"&gt;=1025")</f>
        <v>0</v>
      </c>
      <c r="L44" s="120" t="e">
        <f t="shared" si="0"/>
        <v>#DIV/0!</v>
      </c>
      <c r="M44" s="37"/>
      <c r="N44" s="300" t="s">
        <v>102</v>
      </c>
      <c r="O44" s="283">
        <v>38.299999999999997</v>
      </c>
      <c r="P44" s="283">
        <v>27.4</v>
      </c>
      <c r="Q44" s="284">
        <v>1050</v>
      </c>
      <c r="R44" s="285">
        <v>30</v>
      </c>
      <c r="S44" s="286">
        <v>1.4</v>
      </c>
      <c r="T44" s="286">
        <v>1.6</v>
      </c>
      <c r="U44" s="286">
        <v>1.8</v>
      </c>
      <c r="V44" s="287">
        <v>1.6</v>
      </c>
      <c r="W44" s="243" t="s">
        <v>102</v>
      </c>
      <c r="X44" s="128">
        <v>0.56100000000000005</v>
      </c>
      <c r="Y44" s="128">
        <v>45.006</v>
      </c>
      <c r="Z44" s="13"/>
    </row>
    <row r="45" spans="1:26" ht="19.899999999999999" customHeight="1">
      <c r="B45" s="29"/>
      <c r="C45" s="29"/>
      <c r="D45" s="29"/>
      <c r="E45" s="29"/>
      <c r="F45" s="29"/>
      <c r="G45" s="29"/>
      <c r="H45" s="29"/>
      <c r="I45" s="254" t="s">
        <v>48</v>
      </c>
      <c r="J45" s="255"/>
      <c r="K45" s="256">
        <f>SUM(K15:K44)</f>
        <v>0</v>
      </c>
      <c r="L45" s="120" t="e">
        <f>SUM(L15:L44)</f>
        <v>#DIV/0!</v>
      </c>
      <c r="M45" s="37"/>
      <c r="N45" s="300" t="s">
        <v>103</v>
      </c>
      <c r="O45" s="283">
        <v>38.299999999999997</v>
      </c>
      <c r="P45" s="283">
        <v>27.4</v>
      </c>
      <c r="Q45" s="284">
        <v>1050</v>
      </c>
      <c r="R45" s="285">
        <v>30</v>
      </c>
      <c r="S45" s="286">
        <v>1.4</v>
      </c>
      <c r="T45" s="286">
        <v>1.6</v>
      </c>
      <c r="U45" s="286">
        <v>1.8</v>
      </c>
      <c r="V45" s="287">
        <v>1.6</v>
      </c>
      <c r="W45" s="243" t="s">
        <v>103</v>
      </c>
      <c r="X45" s="128">
        <v>0.65200000000000002</v>
      </c>
      <c r="Y45" s="128">
        <v>56.991999999999997</v>
      </c>
      <c r="Z45" s="13"/>
    </row>
    <row r="46" spans="1:26" ht="19.899999999999999" customHeight="1">
      <c r="B46" s="29"/>
      <c r="C46" s="29"/>
      <c r="D46" s="29"/>
      <c r="E46" s="29"/>
      <c r="F46" s="29"/>
      <c r="G46" s="29"/>
      <c r="H46" s="29"/>
      <c r="I46" s="8"/>
      <c r="K46" s="90"/>
      <c r="M46" s="37"/>
      <c r="N46" s="300" t="s">
        <v>104</v>
      </c>
      <c r="O46" s="283">
        <v>34.799999999999997</v>
      </c>
      <c r="P46" s="283">
        <v>36.299999999999997</v>
      </c>
      <c r="Q46" s="284">
        <v>1260</v>
      </c>
      <c r="R46" s="285">
        <v>30</v>
      </c>
      <c r="S46" s="286">
        <v>1.45</v>
      </c>
      <c r="T46" s="286">
        <v>1.65</v>
      </c>
      <c r="U46" s="286">
        <v>1.85</v>
      </c>
      <c r="V46" s="287">
        <v>1.65</v>
      </c>
      <c r="W46" s="243" t="s">
        <v>104</v>
      </c>
      <c r="X46" s="128">
        <v>0.73</v>
      </c>
      <c r="Y46" s="128">
        <v>68.090999999999994</v>
      </c>
      <c r="Z46" s="13"/>
    </row>
    <row r="47" spans="1:26" ht="19.899999999999999" customHeight="1">
      <c r="A47" s="80" t="s">
        <v>16</v>
      </c>
      <c r="B47" s="32"/>
      <c r="C47" s="29"/>
      <c r="D47" s="29"/>
      <c r="E47" s="29"/>
      <c r="F47" s="29"/>
      <c r="G47" s="29"/>
      <c r="H47" s="29"/>
      <c r="I47" s="8"/>
      <c r="K47" s="90"/>
      <c r="M47" s="37"/>
      <c r="N47" s="300" t="s">
        <v>105</v>
      </c>
      <c r="O47" s="283">
        <v>34.799999999999997</v>
      </c>
      <c r="P47" s="283">
        <v>36.299999999999997</v>
      </c>
      <c r="Q47" s="284">
        <v>1260</v>
      </c>
      <c r="R47" s="285">
        <v>30</v>
      </c>
      <c r="S47" s="286">
        <v>1.45</v>
      </c>
      <c r="T47" s="286">
        <v>1.65</v>
      </c>
      <c r="U47" s="286">
        <v>1.85</v>
      </c>
      <c r="V47" s="287">
        <v>1.65</v>
      </c>
      <c r="W47" s="243" t="s">
        <v>105</v>
      </c>
      <c r="X47" s="128">
        <v>0.80300000000000005</v>
      </c>
      <c r="Y47" s="128">
        <v>78.846000000000004</v>
      </c>
      <c r="Z47" s="13"/>
    </row>
    <row r="48" spans="1:26" ht="19.899999999999999" customHeight="1">
      <c r="B48" s="29"/>
      <c r="C48" s="29"/>
      <c r="D48" s="29"/>
      <c r="E48" s="29"/>
      <c r="F48" s="29"/>
      <c r="G48" s="29"/>
      <c r="H48" s="29"/>
      <c r="I48" s="88" t="s">
        <v>187</v>
      </c>
      <c r="J48" s="88"/>
      <c r="K48" s="91"/>
      <c r="L48" s="88"/>
      <c r="M48" s="37"/>
      <c r="N48" s="300" t="s">
        <v>106</v>
      </c>
      <c r="O48" s="283">
        <v>29.6</v>
      </c>
      <c r="P48" s="283">
        <v>47.5</v>
      </c>
      <c r="Q48" s="284">
        <v>1410</v>
      </c>
      <c r="R48" s="285">
        <v>25</v>
      </c>
      <c r="S48" s="286">
        <v>1.5</v>
      </c>
      <c r="T48" s="286">
        <v>1.7</v>
      </c>
      <c r="U48" s="286">
        <v>1.9</v>
      </c>
      <c r="V48" s="287">
        <v>1.7</v>
      </c>
      <c r="W48" s="243" t="s">
        <v>106</v>
      </c>
      <c r="X48" s="128">
        <v>0.79600000000000004</v>
      </c>
      <c r="Y48" s="128">
        <v>76.933999999999997</v>
      </c>
      <c r="Z48" s="13"/>
    </row>
    <row r="49" spans="1:26" ht="19.899999999999999" customHeight="1">
      <c r="B49" s="29"/>
      <c r="C49" s="29"/>
      <c r="D49" s="29"/>
      <c r="E49" s="29"/>
      <c r="F49" s="29"/>
      <c r="G49" s="29"/>
      <c r="H49" s="29"/>
      <c r="I49" s="244" t="s">
        <v>112</v>
      </c>
      <c r="J49" s="245"/>
      <c r="K49" s="246" t="s">
        <v>175</v>
      </c>
      <c r="L49" s="247" t="s">
        <v>176</v>
      </c>
      <c r="M49" s="37"/>
      <c r="N49" s="300" t="s">
        <v>76</v>
      </c>
      <c r="O49" s="283">
        <v>29.6</v>
      </c>
      <c r="P49" s="283">
        <v>47.5</v>
      </c>
      <c r="Q49" s="284">
        <v>1410</v>
      </c>
      <c r="R49" s="285">
        <v>25</v>
      </c>
      <c r="S49" s="286">
        <v>1.5</v>
      </c>
      <c r="T49" s="286">
        <v>1.7</v>
      </c>
      <c r="U49" s="286">
        <v>1.9</v>
      </c>
      <c r="V49" s="287">
        <v>1.7</v>
      </c>
      <c r="W49" s="243" t="s">
        <v>76</v>
      </c>
      <c r="X49" s="128">
        <v>0.65500000000000003</v>
      </c>
      <c r="Y49" s="128">
        <v>54.234000000000002</v>
      </c>
      <c r="Z49" s="13"/>
    </row>
    <row r="50" spans="1:26" ht="19.899999999999999" customHeight="1">
      <c r="B50" s="29"/>
      <c r="C50" s="29"/>
      <c r="D50" s="29"/>
      <c r="E50" s="29"/>
      <c r="F50" s="29"/>
      <c r="G50" s="29"/>
      <c r="H50" s="29"/>
      <c r="I50" s="275" t="s">
        <v>134</v>
      </c>
      <c r="J50" s="276"/>
      <c r="K50" s="277">
        <f>COUNTIF($N$73:$N$1072,"&lt;=-30")</f>
        <v>0</v>
      </c>
      <c r="L50" s="278" t="e">
        <f>K50/$K$60</f>
        <v>#DIV/0!</v>
      </c>
      <c r="M50" s="37"/>
      <c r="N50" s="300" t="s">
        <v>107</v>
      </c>
      <c r="O50" s="283">
        <v>29.6</v>
      </c>
      <c r="P50" s="283">
        <v>47.5</v>
      </c>
      <c r="Q50" s="284">
        <v>1410</v>
      </c>
      <c r="R50" s="285">
        <v>25</v>
      </c>
      <c r="S50" s="286">
        <v>1.5</v>
      </c>
      <c r="T50" s="286">
        <v>1.7</v>
      </c>
      <c r="U50" s="286">
        <v>1.9</v>
      </c>
      <c r="V50" s="287">
        <v>1.7</v>
      </c>
      <c r="W50" s="243" t="s">
        <v>107</v>
      </c>
      <c r="X50" s="128">
        <v>0.59399999999999997</v>
      </c>
      <c r="Y50" s="128">
        <v>43.264000000000003</v>
      </c>
      <c r="Z50" s="13"/>
    </row>
    <row r="51" spans="1:26" ht="19.899999999999999" customHeight="1">
      <c r="B51" s="29"/>
      <c r="C51" s="29"/>
      <c r="D51" s="29"/>
      <c r="E51" s="29"/>
      <c r="F51" s="29"/>
      <c r="G51" s="29"/>
      <c r="H51" s="29"/>
      <c r="I51" s="279" t="s">
        <v>55</v>
      </c>
      <c r="J51" s="280"/>
      <c r="K51" s="281">
        <f>COUNTIF($N$73:$N$1072,"&gt;-30")-(COUNTIF($N$73:$N$1072,"&gt;-20"))</f>
        <v>0</v>
      </c>
      <c r="L51" s="282" t="e">
        <f>K51/$K$60</f>
        <v>#DIV/0!</v>
      </c>
      <c r="M51" s="37"/>
      <c r="N51" s="300" t="s">
        <v>108</v>
      </c>
      <c r="O51" s="283">
        <v>25.3</v>
      </c>
      <c r="P51" s="283">
        <v>51.9</v>
      </c>
      <c r="Q51" s="284">
        <v>1310</v>
      </c>
      <c r="R51" s="285">
        <v>10</v>
      </c>
      <c r="S51" s="286">
        <v>1.55</v>
      </c>
      <c r="T51" s="286">
        <v>1.75</v>
      </c>
      <c r="U51" s="286">
        <v>1.95</v>
      </c>
      <c r="V51" s="287">
        <v>1.75</v>
      </c>
      <c r="W51" s="243" t="s">
        <v>108</v>
      </c>
      <c r="X51" s="128">
        <v>0.56000000000000005</v>
      </c>
      <c r="Y51" s="128">
        <v>37.002000000000002</v>
      </c>
      <c r="Z51" s="13"/>
    </row>
    <row r="52" spans="1:26" ht="19.899999999999999" customHeight="1">
      <c r="B52" s="29"/>
      <c r="C52" s="29"/>
      <c r="D52" s="29"/>
      <c r="E52" s="29"/>
      <c r="F52" s="29"/>
      <c r="G52" s="29"/>
      <c r="H52" s="29"/>
      <c r="I52" s="257" t="s">
        <v>135</v>
      </c>
      <c r="J52" s="258"/>
      <c r="K52" s="259">
        <f>COUNTIF($N$73:$N$1072,"&gt;-20")-(COUNTIF($N$73:$N$1072,"&gt;-10"))</f>
        <v>0</v>
      </c>
      <c r="L52" s="260"/>
      <c r="M52" s="37"/>
      <c r="N52" s="300" t="s">
        <v>110</v>
      </c>
      <c r="O52" s="283">
        <v>25.3</v>
      </c>
      <c r="P52" s="283">
        <v>51.9</v>
      </c>
      <c r="Q52" s="284">
        <v>1310</v>
      </c>
      <c r="R52" s="285">
        <v>10</v>
      </c>
      <c r="S52" s="286">
        <v>1.55</v>
      </c>
      <c r="T52" s="286">
        <v>1.75</v>
      </c>
      <c r="U52" s="286">
        <v>1.95</v>
      </c>
      <c r="V52" s="287">
        <v>1.75</v>
      </c>
      <c r="W52" s="243" t="s">
        <v>110</v>
      </c>
      <c r="X52" s="128">
        <v>0.57799999999999996</v>
      </c>
      <c r="Y52" s="128">
        <v>39.057000000000002</v>
      </c>
      <c r="Z52" s="13"/>
    </row>
    <row r="53" spans="1:26" ht="19.899999999999999" customHeight="1">
      <c r="B53" s="29"/>
      <c r="C53" s="29"/>
      <c r="D53" s="29"/>
      <c r="E53" s="29"/>
      <c r="F53" s="29"/>
      <c r="G53" s="29"/>
      <c r="H53" s="29"/>
      <c r="I53" s="257" t="s">
        <v>136</v>
      </c>
      <c r="J53" s="258"/>
      <c r="K53" s="259">
        <f>COUNTIF($N$73:$N$1072,"&gt;-10")-(COUNTIF($N$73:$N$1072,"&gt;0"))</f>
        <v>0</v>
      </c>
      <c r="L53" s="261"/>
      <c r="M53" s="37"/>
      <c r="N53" s="300" t="s">
        <v>111</v>
      </c>
      <c r="O53" s="283">
        <v>25.3</v>
      </c>
      <c r="P53" s="283">
        <v>51.9</v>
      </c>
      <c r="Q53" s="284">
        <v>1310</v>
      </c>
      <c r="R53" s="285">
        <v>10</v>
      </c>
      <c r="S53" s="286">
        <v>1.55</v>
      </c>
      <c r="T53" s="286">
        <v>1.75</v>
      </c>
      <c r="U53" s="286">
        <v>1.95</v>
      </c>
      <c r="V53" s="287">
        <v>1.75</v>
      </c>
      <c r="W53" s="243" t="s">
        <v>111</v>
      </c>
      <c r="X53" s="128">
        <v>0.59799999999999998</v>
      </c>
      <c r="Y53" s="128">
        <v>42.338999999999999</v>
      </c>
      <c r="Z53" s="13"/>
    </row>
    <row r="54" spans="1:26" ht="19.899999999999999" customHeight="1">
      <c r="B54" s="29"/>
      <c r="C54" s="29"/>
      <c r="D54" s="29"/>
      <c r="E54" s="29"/>
      <c r="F54" s="29"/>
      <c r="G54" s="29"/>
      <c r="H54" s="29"/>
      <c r="I54" s="257" t="s">
        <v>137</v>
      </c>
      <c r="J54" s="258"/>
      <c r="K54" s="259">
        <f>(COUNTIF($N$73:$N$1072,"&gt;0"))-(COUNTIF($N$73:$N$1072,"&gt;10"))</f>
        <v>0</v>
      </c>
      <c r="L54" s="261"/>
      <c r="M54" s="37"/>
      <c r="N54" s="288" t="s">
        <v>237</v>
      </c>
      <c r="O54" s="289"/>
      <c r="P54" s="289"/>
      <c r="Q54" s="290"/>
      <c r="R54" s="289"/>
      <c r="S54" s="289"/>
      <c r="T54" s="289"/>
      <c r="U54" s="289"/>
      <c r="V54" s="291"/>
      <c r="W54" s="13"/>
      <c r="X54" s="13"/>
      <c r="Y54" s="13"/>
      <c r="Z54" s="13"/>
    </row>
    <row r="55" spans="1:26" ht="19.899999999999999" customHeight="1" thickBot="1">
      <c r="B55" s="29"/>
      <c r="C55" s="29"/>
      <c r="D55" s="29"/>
      <c r="E55" s="29"/>
      <c r="F55" s="29"/>
      <c r="G55" s="29"/>
      <c r="H55" s="29"/>
      <c r="I55" s="257" t="s">
        <v>138</v>
      </c>
      <c r="J55" s="258"/>
      <c r="K55" s="259">
        <f>COUNTIF($N$73:$N$1072,"&gt;=10")-COUNTIF($N$73:$N$1072,"&gt;=20")</f>
        <v>0</v>
      </c>
      <c r="L55" s="261" t="e">
        <f>(SUM(K52:K55)/K60)</f>
        <v>#DIV/0!</v>
      </c>
      <c r="M55" s="37"/>
      <c r="N55" s="292" t="s">
        <v>236</v>
      </c>
      <c r="O55" s="290"/>
      <c r="P55" s="290"/>
      <c r="Q55" s="290"/>
      <c r="R55" s="289"/>
      <c r="S55" s="289"/>
      <c r="T55" s="289"/>
      <c r="U55" s="289"/>
      <c r="V55" s="291"/>
      <c r="W55" s="13"/>
      <c r="X55" s="13"/>
      <c r="Y55" s="13"/>
      <c r="Z55" s="13"/>
    </row>
    <row r="56" spans="1:26" ht="19.899999999999999" customHeight="1" thickBot="1">
      <c r="B56" s="29"/>
      <c r="C56" s="29"/>
      <c r="D56" s="29"/>
      <c r="E56" s="29"/>
      <c r="F56" s="29"/>
      <c r="G56" s="29"/>
      <c r="H56" s="29"/>
      <c r="I56" s="262" t="s">
        <v>139</v>
      </c>
      <c r="J56" s="263"/>
      <c r="K56" s="264">
        <f>COUNTIF($N$73:$N$1072,"&gt;=20")-COUNTIF($N$73:$N$1072,"&gt;30")</f>
        <v>0</v>
      </c>
      <c r="L56" s="265" t="e">
        <f>K56/$K$60</f>
        <v>#DIV/0!</v>
      </c>
      <c r="M56" s="37"/>
      <c r="O56" s="390"/>
      <c r="P56" s="378" t="s">
        <v>164</v>
      </c>
      <c r="Q56" s="379"/>
      <c r="R56" s="380" t="s">
        <v>165</v>
      </c>
      <c r="S56" s="381"/>
      <c r="T56" s="382"/>
      <c r="V56" s="89"/>
      <c r="W56" s="13"/>
      <c r="X56" s="13"/>
      <c r="Y56" s="13"/>
      <c r="Z56" s="13"/>
    </row>
    <row r="57" spans="1:26" ht="19.899999999999999" customHeight="1" thickBot="1">
      <c r="B57" s="29"/>
      <c r="C57" s="29"/>
      <c r="D57" s="29"/>
      <c r="E57" s="29"/>
      <c r="F57" s="29"/>
      <c r="G57" s="29"/>
      <c r="H57" s="29"/>
      <c r="I57" s="266" t="s">
        <v>140</v>
      </c>
      <c r="J57" s="267"/>
      <c r="K57" s="268">
        <f>COUNTIF($N$73:$N$1072,"&gt;=30")-COUNTIF($N$73:$N$1072,"&gt;=40")</f>
        <v>0</v>
      </c>
      <c r="L57" s="269"/>
      <c r="M57" s="37">
        <v>-100</v>
      </c>
      <c r="O57" s="391">
        <v>-30</v>
      </c>
      <c r="P57" s="383" t="s">
        <v>10</v>
      </c>
      <c r="Q57" s="379"/>
      <c r="R57" s="384" t="s">
        <v>230</v>
      </c>
      <c r="S57" s="385"/>
      <c r="T57" s="382"/>
      <c r="V57" s="89"/>
      <c r="W57" s="13"/>
      <c r="X57" s="13"/>
      <c r="Y57" s="13"/>
      <c r="Z57" s="13"/>
    </row>
    <row r="58" spans="1:26" ht="19.899999999999999" customHeight="1" thickBot="1">
      <c r="B58" s="29"/>
      <c r="C58" s="29"/>
      <c r="D58" s="29"/>
      <c r="E58" s="29"/>
      <c r="F58" s="29"/>
      <c r="G58" s="29"/>
      <c r="H58" s="29"/>
      <c r="I58" s="266" t="s">
        <v>59</v>
      </c>
      <c r="J58" s="267"/>
      <c r="K58" s="268">
        <f>COUNTIF($N$73:$N$1072,"&gt;=40")-COUNTIF($N$73:$N$1072,"&gt;=50")</f>
        <v>0</v>
      </c>
      <c r="L58" s="270" t="e">
        <f>(SUM(K57:K58)/K60)</f>
        <v>#DIV/0!</v>
      </c>
      <c r="M58" s="37">
        <v>-29.999999999999901</v>
      </c>
      <c r="O58" s="391">
        <v>-20</v>
      </c>
      <c r="P58" s="383" t="s">
        <v>14</v>
      </c>
      <c r="Q58" s="379"/>
      <c r="R58" s="384" t="s">
        <v>231</v>
      </c>
      <c r="S58" s="386"/>
      <c r="T58" s="382"/>
      <c r="V58" s="89"/>
      <c r="W58" s="13"/>
      <c r="X58" s="13"/>
      <c r="Y58" s="13"/>
      <c r="Z58" s="13"/>
    </row>
    <row r="59" spans="1:26" ht="19.899999999999999" customHeight="1" thickBot="1">
      <c r="B59" s="29"/>
      <c r="C59" s="29"/>
      <c r="D59" s="29"/>
      <c r="E59" s="29"/>
      <c r="F59" s="29"/>
      <c r="G59" s="29"/>
      <c r="H59" s="29"/>
      <c r="I59" s="271" t="s">
        <v>115</v>
      </c>
      <c r="J59" s="272"/>
      <c r="K59" s="273">
        <f>COUNTIF($N$73:$N$1072,"&gt;=50")</f>
        <v>0</v>
      </c>
      <c r="L59" s="274" t="e">
        <f>K59/$K$60</f>
        <v>#DIV/0!</v>
      </c>
      <c r="M59" s="37">
        <v>-19.999999999999901</v>
      </c>
      <c r="O59" s="391">
        <v>20</v>
      </c>
      <c r="P59" s="383" t="s">
        <v>168</v>
      </c>
      <c r="Q59" s="379"/>
      <c r="R59" s="384" t="s">
        <v>232</v>
      </c>
      <c r="S59" s="387"/>
      <c r="T59" s="382"/>
      <c r="V59" s="89"/>
      <c r="W59" s="13"/>
      <c r="X59" s="13"/>
      <c r="Y59" s="13"/>
      <c r="Z59" s="13"/>
    </row>
    <row r="60" spans="1:26" ht="19.899999999999999" customHeight="1" thickBot="1">
      <c r="B60" s="29"/>
      <c r="C60" s="29"/>
      <c r="D60" s="29"/>
      <c r="E60" s="29"/>
      <c r="F60" s="29"/>
      <c r="G60" s="29"/>
      <c r="H60" s="29"/>
      <c r="I60" s="254" t="s">
        <v>48</v>
      </c>
      <c r="J60" s="255"/>
      <c r="K60" s="234">
        <f>SUM(K50:K59)</f>
        <v>0</v>
      </c>
      <c r="L60" s="69" t="e">
        <f>SUM(L50:L59)</f>
        <v>#DIV/0!</v>
      </c>
      <c r="M60" s="37">
        <v>20</v>
      </c>
      <c r="O60" s="391">
        <v>30</v>
      </c>
      <c r="P60" s="383" t="s">
        <v>12</v>
      </c>
      <c r="Q60" s="379"/>
      <c r="R60" s="384" t="s">
        <v>233</v>
      </c>
      <c r="S60" s="387"/>
      <c r="T60" s="388"/>
      <c r="V60" s="89"/>
      <c r="W60" s="13"/>
      <c r="X60" s="13"/>
      <c r="Y60" s="13"/>
      <c r="Z60" s="13"/>
    </row>
    <row r="61" spans="1:26" ht="19.899999999999999" customHeight="1" thickBot="1">
      <c r="B61" s="29"/>
      <c r="C61" s="29"/>
      <c r="D61" s="29"/>
      <c r="E61" s="29"/>
      <c r="F61" s="29"/>
      <c r="G61" s="29"/>
      <c r="H61" s="29"/>
      <c r="I61" s="29"/>
      <c r="J61" s="29"/>
      <c r="K61" s="29"/>
      <c r="L61" s="29"/>
      <c r="M61" s="37">
        <v>30</v>
      </c>
      <c r="O61" s="391">
        <v>50</v>
      </c>
      <c r="P61" s="383" t="s">
        <v>39</v>
      </c>
      <c r="Q61" s="379"/>
      <c r="R61" s="384" t="s">
        <v>234</v>
      </c>
      <c r="S61" s="387"/>
      <c r="T61" s="382"/>
      <c r="V61" s="89"/>
      <c r="W61" s="13"/>
      <c r="X61" s="13"/>
      <c r="Y61" s="13"/>
      <c r="Z61" s="13"/>
    </row>
    <row r="62" spans="1:26" ht="19.899999999999999" customHeight="1" thickBot="1">
      <c r="B62" s="29"/>
      <c r="C62" s="29"/>
      <c r="D62" s="29"/>
      <c r="E62" s="29"/>
      <c r="F62" s="29"/>
      <c r="G62" s="29"/>
      <c r="H62" s="29"/>
      <c r="I62" s="29"/>
      <c r="J62" s="29"/>
      <c r="K62" s="29"/>
      <c r="L62" s="29"/>
      <c r="M62" s="37">
        <v>50</v>
      </c>
      <c r="O62" s="391"/>
      <c r="P62" s="383" t="s">
        <v>25</v>
      </c>
      <c r="Q62" s="379"/>
      <c r="R62" s="384" t="s">
        <v>235</v>
      </c>
      <c r="S62" s="387"/>
      <c r="T62" s="382"/>
      <c r="V62" s="89"/>
      <c r="W62" s="13"/>
      <c r="X62" s="13"/>
      <c r="Y62" s="13"/>
      <c r="Z62" s="13"/>
    </row>
    <row r="63" spans="1:26" ht="19.899999999999999" customHeight="1" thickBot="1">
      <c r="B63" s="29"/>
      <c r="C63" s="29"/>
      <c r="D63" s="29"/>
      <c r="E63" s="29"/>
      <c r="F63" s="29"/>
      <c r="G63" s="29"/>
      <c r="H63" s="29"/>
      <c r="I63" s="29"/>
      <c r="J63" s="29"/>
      <c r="K63" s="29"/>
      <c r="L63" s="29"/>
      <c r="M63" s="37"/>
      <c r="Q63" s="38"/>
      <c r="V63" s="89"/>
      <c r="W63" s="13"/>
      <c r="X63" s="13"/>
      <c r="Y63" s="13"/>
      <c r="Z63" s="13"/>
    </row>
    <row r="64" spans="1:26" ht="19.899999999999999" customHeight="1" thickBot="1">
      <c r="A64" s="78" t="s">
        <v>46</v>
      </c>
      <c r="C64" s="13"/>
      <c r="E64" s="13"/>
      <c r="F64" s="13"/>
      <c r="G64" s="13"/>
      <c r="H64" s="7"/>
      <c r="I64" s="7"/>
      <c r="J64" s="13"/>
      <c r="K64" s="37"/>
      <c r="L64" s="37"/>
      <c r="M64" s="34"/>
      <c r="N64" s="15" t="s">
        <v>17</v>
      </c>
      <c r="O64" s="16"/>
      <c r="P64" s="241"/>
      <c r="Q64" s="18"/>
      <c r="R64" s="18"/>
      <c r="S64" s="19"/>
      <c r="T64" s="389"/>
      <c r="U64" s="377"/>
      <c r="V64" s="308" t="s">
        <v>239</v>
      </c>
      <c r="W64" s="13"/>
      <c r="X64" s="13"/>
      <c r="Y64" s="13"/>
      <c r="Z64" s="13"/>
    </row>
    <row r="65" spans="1:26" ht="19.149999999999999" customHeight="1">
      <c r="A65" s="78"/>
      <c r="B65" s="211" t="s">
        <v>198</v>
      </c>
      <c r="C65" s="150"/>
      <c r="D65" s="145" t="s">
        <v>199</v>
      </c>
      <c r="E65" s="146"/>
      <c r="F65" s="146"/>
      <c r="G65" s="146"/>
      <c r="H65" s="147"/>
      <c r="I65" s="147"/>
      <c r="J65" s="149"/>
      <c r="K65" s="145" t="s">
        <v>200</v>
      </c>
      <c r="M65" s="355"/>
      <c r="N65" s="145"/>
      <c r="O65" s="175"/>
      <c r="P65" s="174"/>
      <c r="Q65" s="148"/>
      <c r="R65" s="148"/>
      <c r="S65" s="146"/>
      <c r="T65" s="13"/>
      <c r="U65" s="13"/>
      <c r="V65" s="13"/>
      <c r="W65" s="309"/>
      <c r="X65" s="310"/>
      <c r="Y65" s="13"/>
    </row>
    <row r="66" spans="1:26" ht="12.6" customHeight="1">
      <c r="E66" s="109" t="s">
        <v>189</v>
      </c>
      <c r="F66" s="109"/>
      <c r="G66" s="110"/>
      <c r="H66" s="111"/>
      <c r="I66" s="111"/>
      <c r="J66" s="110"/>
      <c r="K66" s="110"/>
      <c r="M66" s="6"/>
      <c r="N66" s="6"/>
      <c r="O66" s="6"/>
      <c r="P66" s="6"/>
      <c r="Q66" s="41"/>
      <c r="R66" s="6"/>
      <c r="S66" s="6"/>
      <c r="T66" s="6"/>
      <c r="U66" s="6"/>
      <c r="V66" s="96"/>
      <c r="Y66" s="8"/>
    </row>
    <row r="67" spans="1:26" ht="11.45" customHeight="1" thickBot="1">
      <c r="A67" s="56"/>
      <c r="B67" s="151" t="s">
        <v>31</v>
      </c>
      <c r="C67" s="356" t="s">
        <v>49</v>
      </c>
      <c r="E67" s="110" t="s">
        <v>192</v>
      </c>
      <c r="F67" s="112"/>
      <c r="G67" s="110"/>
      <c r="H67" s="111"/>
      <c r="I67" s="111"/>
      <c r="J67" s="110"/>
      <c r="K67" s="113"/>
      <c r="L67" s="110"/>
      <c r="M67" s="6"/>
      <c r="N67" s="6"/>
      <c r="O67" s="6"/>
      <c r="P67" s="6"/>
      <c r="Q67" s="41"/>
      <c r="R67" s="6"/>
      <c r="S67" s="6"/>
      <c r="T67" s="6"/>
      <c r="U67" s="6"/>
      <c r="V67" s="96"/>
      <c r="Y67" s="8"/>
      <c r="Z67" s="12"/>
    </row>
    <row r="68" spans="1:26" ht="19.149999999999999" customHeight="1" thickBot="1">
      <c r="A68" s="92"/>
      <c r="B68" s="152" t="s">
        <v>51</v>
      </c>
      <c r="C68" s="404">
        <v>45026</v>
      </c>
      <c r="E68" s="112" t="s">
        <v>190</v>
      </c>
      <c r="F68" s="112"/>
      <c r="G68" s="110"/>
      <c r="H68" s="111"/>
      <c r="I68" s="111"/>
      <c r="J68" s="110"/>
      <c r="K68" s="113"/>
      <c r="L68" s="110"/>
      <c r="M68" s="6"/>
      <c r="N68" s="6"/>
      <c r="O68" s="6"/>
      <c r="P68" s="6"/>
      <c r="Q68" s="41"/>
      <c r="R68" s="6"/>
      <c r="S68" s="6"/>
      <c r="T68" s="6"/>
      <c r="U68" s="6"/>
      <c r="V68" s="97"/>
      <c r="W68" s="13"/>
      <c r="X68" s="13"/>
      <c r="Y68" s="13"/>
      <c r="Z68" s="12"/>
    </row>
    <row r="69" spans="1:26" ht="11.45" customHeight="1">
      <c r="A69" s="92"/>
      <c r="B69" s="45"/>
      <c r="C69" s="46"/>
      <c r="E69" s="114" t="s">
        <v>191</v>
      </c>
      <c r="F69" s="112"/>
      <c r="G69" s="110"/>
      <c r="H69" s="111"/>
      <c r="I69" s="111"/>
      <c r="J69" s="110"/>
      <c r="K69" s="110"/>
      <c r="L69" s="110"/>
      <c r="W69" s="13"/>
      <c r="X69" s="13"/>
      <c r="Y69" s="13"/>
    </row>
    <row r="70" spans="1:26" ht="4.1500000000000004" customHeight="1">
      <c r="A70" s="92"/>
    </row>
    <row r="71" spans="1:26" ht="50.45" customHeight="1">
      <c r="B71" s="154" t="s">
        <v>52</v>
      </c>
      <c r="C71" s="155" t="s">
        <v>53</v>
      </c>
      <c r="D71" s="156" t="s">
        <v>23</v>
      </c>
      <c r="E71" s="157" t="s">
        <v>125</v>
      </c>
      <c r="F71" s="157" t="s">
        <v>146</v>
      </c>
      <c r="G71" s="158" t="s">
        <v>50</v>
      </c>
      <c r="H71" s="158"/>
      <c r="I71" s="158" t="s">
        <v>56</v>
      </c>
      <c r="J71" s="158" t="s">
        <v>57</v>
      </c>
      <c r="K71" s="158" t="s">
        <v>8</v>
      </c>
      <c r="L71" s="357" t="s">
        <v>58</v>
      </c>
      <c r="M71" s="358"/>
      <c r="N71" s="141" t="s">
        <v>100</v>
      </c>
      <c r="O71" s="159" t="s">
        <v>182</v>
      </c>
      <c r="P71" s="141" t="s">
        <v>183</v>
      </c>
      <c r="Q71" s="160" t="s">
        <v>147</v>
      </c>
      <c r="R71" s="141" t="s">
        <v>184</v>
      </c>
      <c r="S71" s="141" t="s">
        <v>185</v>
      </c>
      <c r="T71" s="141" t="s">
        <v>148</v>
      </c>
      <c r="U71" s="359" t="s">
        <v>186</v>
      </c>
      <c r="V71" s="360" t="s">
        <v>63</v>
      </c>
    </row>
    <row r="72" spans="1:26" ht="12.6" customHeight="1">
      <c r="B72" s="179"/>
      <c r="C72" s="180" t="s">
        <v>51</v>
      </c>
      <c r="D72" s="181"/>
      <c r="E72" s="182" t="s">
        <v>65</v>
      </c>
      <c r="F72" s="183" t="s">
        <v>66</v>
      </c>
      <c r="G72" s="184" t="s">
        <v>67</v>
      </c>
      <c r="H72" s="184"/>
      <c r="I72" s="185"/>
      <c r="J72" s="184" t="s">
        <v>68</v>
      </c>
      <c r="K72" s="184" t="s">
        <v>69</v>
      </c>
      <c r="L72" s="361"/>
      <c r="M72" s="185"/>
      <c r="N72" s="184"/>
      <c r="O72" s="184" t="s">
        <v>66</v>
      </c>
      <c r="P72" s="184"/>
      <c r="Q72" s="184" t="s">
        <v>255</v>
      </c>
      <c r="R72" s="184"/>
      <c r="S72" s="184"/>
      <c r="T72" s="184" t="s">
        <v>70</v>
      </c>
      <c r="U72" s="187" t="s">
        <v>70</v>
      </c>
      <c r="V72" s="362" t="s">
        <v>70</v>
      </c>
      <c r="Z72" s="47"/>
    </row>
    <row r="73" spans="1:26" s="127" customFormat="1" ht="11.45" customHeight="1">
      <c r="A73" s="121">
        <v>1</v>
      </c>
      <c r="B73" s="238"/>
      <c r="C73" s="402"/>
      <c r="D73" s="239"/>
      <c r="E73" s="240"/>
      <c r="F73" s="240"/>
      <c r="G73" s="363" t="str">
        <f t="shared" ref="G73:G82" si="1">IF(OR(ISBLANK($C73),ISBLANK($C$68)),"",IF($C73&gt;$C$68,"",DATEDIF($C73,$C$68,"Y")))</f>
        <v/>
      </c>
      <c r="H73" s="364" t="str">
        <f t="shared" ref="H73:H82" si="2">IF(D73=1,"男",IF(D73=2,"女",""))</f>
        <v/>
      </c>
      <c r="I73" s="365" t="str">
        <f t="shared" ref="I73:I82" si="3">G73&amp;H73</f>
        <v/>
      </c>
      <c r="J73" s="366" t="str">
        <f>IF(E73="","",VLOOKUP(I73,$W$28:$Y$53,2,FALSE))</f>
        <v/>
      </c>
      <c r="K73" s="367" t="str">
        <f>IF(E73="","",VLOOKUP(I73,$W$28:$Y$53,3,FALSE))</f>
        <v/>
      </c>
      <c r="L73" s="368" t="str">
        <f>IF(ISNUMBER(N73),VLOOKUP(N73,$M$57:$R$62,4,TRUE),"")</f>
        <v/>
      </c>
      <c r="M73" s="369"/>
      <c r="N73" s="370" t="str">
        <f t="shared" ref="N73:N136" si="4">IF(F73="","",(F73-O73)/O73*100)</f>
        <v/>
      </c>
      <c r="O73" s="371" t="str">
        <f t="shared" ref="O73:O136" si="5">IF(E73="","",(J73*E73-K73))</f>
        <v/>
      </c>
      <c r="P73" s="371" t="str">
        <f>IF($E73="","",VLOOKUP($I73,$N$27:$Q$53,2,FALSE))</f>
        <v/>
      </c>
      <c r="Q73" s="372" t="str">
        <f t="shared" ref="Q73:Q82" si="6">IF($E73="","",P73*O73)</f>
        <v/>
      </c>
      <c r="R73" s="373" t="str">
        <f>IF(E73="","",VLOOKUP(I73,$N$27:$V$53,9,FALSE))</f>
        <v/>
      </c>
      <c r="S73" s="372" t="str">
        <f>IF($E73="","",VLOOKUP($I73,$N$27:$R$53,5,FALSE))</f>
        <v/>
      </c>
      <c r="T73" s="372" t="str">
        <f t="shared" ref="T73:T136" si="7">IF(E73="","",(Q73*R73+S73))</f>
        <v/>
      </c>
      <c r="U73" s="374" t="str">
        <f t="shared" ref="U73:U136" si="8">IF(E73="","",(T73*33%))</f>
        <v/>
      </c>
      <c r="V73" s="375" t="str">
        <f>IF(E73="","",(IF(AND(U73&lt;=$R$7,U73&gt;=$T$7),U73,IF(U73="","　","個別対応"))))</f>
        <v/>
      </c>
      <c r="W73" s="8"/>
      <c r="X73" s="8"/>
      <c r="Y73" s="12"/>
      <c r="Z73" s="126"/>
    </row>
    <row r="74" spans="1:26" s="127" customFormat="1" ht="12" customHeight="1">
      <c r="A74" s="121">
        <v>2</v>
      </c>
      <c r="B74" s="122"/>
      <c r="C74" s="403"/>
      <c r="D74" s="123"/>
      <c r="E74" s="124"/>
      <c r="F74" s="124"/>
      <c r="G74" s="363" t="str">
        <f t="shared" si="1"/>
        <v/>
      </c>
      <c r="H74" s="376" t="str">
        <f t="shared" si="2"/>
        <v/>
      </c>
      <c r="I74" s="365" t="str">
        <f t="shared" si="3"/>
        <v/>
      </c>
      <c r="J74" s="366" t="str">
        <f t="shared" ref="J74:J137" si="9">IF(E74="","",VLOOKUP(I74,$W$28:$Y$53,2,FALSE))</f>
        <v/>
      </c>
      <c r="K74" s="367" t="str">
        <f t="shared" ref="K74:K137" si="10">IF(E74="","",VLOOKUP(I74,$W$28:$Y$53,3,FALSE))</f>
        <v/>
      </c>
      <c r="L74" s="368" t="str">
        <f t="shared" ref="L74:L137" si="11">IF(ISNUMBER(N74),VLOOKUP(N74,$M$57:$R$62,4,TRUE),"")</f>
        <v/>
      </c>
      <c r="M74" s="369"/>
      <c r="N74" s="370" t="str">
        <f t="shared" si="4"/>
        <v/>
      </c>
      <c r="O74" s="371" t="str">
        <f t="shared" si="5"/>
        <v/>
      </c>
      <c r="P74" s="371" t="str">
        <f t="shared" ref="P74:P137" si="12">IF($E74="","",VLOOKUP($I74,$N$27:$Q$53,2,FALSE))</f>
        <v/>
      </c>
      <c r="Q74" s="372" t="str">
        <f t="shared" si="6"/>
        <v/>
      </c>
      <c r="R74" s="373" t="str">
        <f t="shared" ref="R74:R137" si="13">IF(E74="","",VLOOKUP(I74,$N$27:$V$53,9,FALSE))</f>
        <v/>
      </c>
      <c r="S74" s="372" t="str">
        <f t="shared" ref="S74:S137" si="14">IF($E74="","",VLOOKUP($I74,$N$27:$R$53,5,FALSE))</f>
        <v/>
      </c>
      <c r="T74" s="372" t="str">
        <f t="shared" si="7"/>
        <v/>
      </c>
      <c r="U74" s="374" t="str">
        <f t="shared" si="8"/>
        <v/>
      </c>
      <c r="V74" s="375" t="str">
        <f t="shared" ref="V74:V137" si="15">IF(E74="","",(IF(AND(U74&lt;=$R$7,U74&gt;=$T$7),U74,IF(U74="","　","個別対応"))))</f>
        <v/>
      </c>
      <c r="Z74" s="129"/>
    </row>
    <row r="75" spans="1:26" s="127" customFormat="1" ht="12" customHeight="1">
      <c r="A75" s="121">
        <v>3</v>
      </c>
      <c r="B75" s="122"/>
      <c r="C75" s="403"/>
      <c r="D75" s="123"/>
      <c r="E75" s="124"/>
      <c r="F75" s="124"/>
      <c r="G75" s="363" t="str">
        <f t="shared" si="1"/>
        <v/>
      </c>
      <c r="H75" s="376" t="str">
        <f t="shared" si="2"/>
        <v/>
      </c>
      <c r="I75" s="365" t="str">
        <f t="shared" si="3"/>
        <v/>
      </c>
      <c r="J75" s="366" t="str">
        <f t="shared" si="9"/>
        <v/>
      </c>
      <c r="K75" s="367" t="str">
        <f t="shared" si="10"/>
        <v/>
      </c>
      <c r="L75" s="368" t="str">
        <f t="shared" si="11"/>
        <v/>
      </c>
      <c r="M75" s="369"/>
      <c r="N75" s="370" t="str">
        <f t="shared" si="4"/>
        <v/>
      </c>
      <c r="O75" s="371" t="str">
        <f t="shared" si="5"/>
        <v/>
      </c>
      <c r="P75" s="371" t="str">
        <f t="shared" si="12"/>
        <v/>
      </c>
      <c r="Q75" s="372" t="str">
        <f t="shared" si="6"/>
        <v/>
      </c>
      <c r="R75" s="373" t="str">
        <f t="shared" si="13"/>
        <v/>
      </c>
      <c r="S75" s="372" t="str">
        <f t="shared" si="14"/>
        <v/>
      </c>
      <c r="T75" s="372" t="str">
        <f t="shared" si="7"/>
        <v/>
      </c>
      <c r="U75" s="374" t="str">
        <f t="shared" si="8"/>
        <v/>
      </c>
      <c r="V75" s="375" t="str">
        <f t="shared" si="15"/>
        <v/>
      </c>
      <c r="Z75" s="129"/>
    </row>
    <row r="76" spans="1:26" s="130" customFormat="1" ht="12" customHeight="1">
      <c r="A76" s="121">
        <v>4</v>
      </c>
      <c r="B76" s="122"/>
      <c r="C76" s="403"/>
      <c r="D76" s="123"/>
      <c r="E76" s="124"/>
      <c r="F76" s="124"/>
      <c r="G76" s="363" t="str">
        <f t="shared" si="1"/>
        <v/>
      </c>
      <c r="H76" s="376" t="str">
        <f t="shared" si="2"/>
        <v/>
      </c>
      <c r="I76" s="365" t="str">
        <f t="shared" si="3"/>
        <v/>
      </c>
      <c r="J76" s="366" t="str">
        <f t="shared" si="9"/>
        <v/>
      </c>
      <c r="K76" s="367" t="str">
        <f t="shared" si="10"/>
        <v/>
      </c>
      <c r="L76" s="368" t="str">
        <f t="shared" si="11"/>
        <v/>
      </c>
      <c r="M76" s="369"/>
      <c r="N76" s="370" t="str">
        <f t="shared" si="4"/>
        <v/>
      </c>
      <c r="O76" s="371" t="str">
        <f t="shared" si="5"/>
        <v/>
      </c>
      <c r="P76" s="371" t="str">
        <f t="shared" si="12"/>
        <v/>
      </c>
      <c r="Q76" s="372" t="str">
        <f t="shared" si="6"/>
        <v/>
      </c>
      <c r="R76" s="373" t="str">
        <f t="shared" si="13"/>
        <v/>
      </c>
      <c r="S76" s="372" t="str">
        <f t="shared" si="14"/>
        <v/>
      </c>
      <c r="T76" s="372" t="str">
        <f t="shared" si="7"/>
        <v/>
      </c>
      <c r="U76" s="374" t="str">
        <f t="shared" si="8"/>
        <v/>
      </c>
      <c r="V76" s="375" t="str">
        <f t="shared" si="15"/>
        <v/>
      </c>
      <c r="W76" s="127"/>
      <c r="X76" s="127"/>
      <c r="Y76" s="127"/>
      <c r="Z76" s="129"/>
    </row>
    <row r="77" spans="1:26" s="127" customFormat="1" ht="12" customHeight="1">
      <c r="A77" s="121">
        <v>5</v>
      </c>
      <c r="B77" s="122"/>
      <c r="C77" s="403"/>
      <c r="D77" s="123"/>
      <c r="E77" s="124"/>
      <c r="F77" s="124"/>
      <c r="G77" s="363" t="str">
        <f t="shared" si="1"/>
        <v/>
      </c>
      <c r="H77" s="376" t="str">
        <f t="shared" si="2"/>
        <v/>
      </c>
      <c r="I77" s="365" t="str">
        <f t="shared" si="3"/>
        <v/>
      </c>
      <c r="J77" s="366" t="str">
        <f t="shared" si="9"/>
        <v/>
      </c>
      <c r="K77" s="367" t="str">
        <f t="shared" si="10"/>
        <v/>
      </c>
      <c r="L77" s="368" t="str">
        <f t="shared" si="11"/>
        <v/>
      </c>
      <c r="M77" s="369"/>
      <c r="N77" s="370" t="str">
        <f t="shared" si="4"/>
        <v/>
      </c>
      <c r="O77" s="371" t="str">
        <f t="shared" si="5"/>
        <v/>
      </c>
      <c r="P77" s="371" t="str">
        <f t="shared" si="12"/>
        <v/>
      </c>
      <c r="Q77" s="372" t="str">
        <f t="shared" si="6"/>
        <v/>
      </c>
      <c r="R77" s="373" t="str">
        <f t="shared" si="13"/>
        <v/>
      </c>
      <c r="S77" s="372" t="str">
        <f t="shared" si="14"/>
        <v/>
      </c>
      <c r="T77" s="372" t="str">
        <f t="shared" si="7"/>
        <v/>
      </c>
      <c r="U77" s="374" t="str">
        <f t="shared" si="8"/>
        <v/>
      </c>
      <c r="V77" s="375" t="str">
        <f t="shared" si="15"/>
        <v/>
      </c>
      <c r="W77" s="130"/>
      <c r="X77" s="130"/>
      <c r="Y77" s="130"/>
      <c r="Z77" s="129"/>
    </row>
    <row r="78" spans="1:26" s="127" customFormat="1" ht="12" customHeight="1">
      <c r="A78" s="121">
        <v>6</v>
      </c>
      <c r="B78" s="122"/>
      <c r="C78" s="403"/>
      <c r="D78" s="123"/>
      <c r="E78" s="124"/>
      <c r="F78" s="124"/>
      <c r="G78" s="363" t="str">
        <f t="shared" si="1"/>
        <v/>
      </c>
      <c r="H78" s="376" t="str">
        <f t="shared" si="2"/>
        <v/>
      </c>
      <c r="I78" s="365" t="str">
        <f t="shared" si="3"/>
        <v/>
      </c>
      <c r="J78" s="366" t="str">
        <f t="shared" si="9"/>
        <v/>
      </c>
      <c r="K78" s="367" t="str">
        <f t="shared" si="10"/>
        <v/>
      </c>
      <c r="L78" s="368" t="str">
        <f t="shared" si="11"/>
        <v/>
      </c>
      <c r="M78" s="369"/>
      <c r="N78" s="370" t="str">
        <f t="shared" si="4"/>
        <v/>
      </c>
      <c r="O78" s="371" t="str">
        <f t="shared" si="5"/>
        <v/>
      </c>
      <c r="P78" s="371" t="str">
        <f t="shared" si="12"/>
        <v/>
      </c>
      <c r="Q78" s="372" t="str">
        <f t="shared" si="6"/>
        <v/>
      </c>
      <c r="R78" s="373" t="str">
        <f t="shared" si="13"/>
        <v/>
      </c>
      <c r="S78" s="372" t="str">
        <f t="shared" si="14"/>
        <v/>
      </c>
      <c r="T78" s="372" t="str">
        <f t="shared" si="7"/>
        <v/>
      </c>
      <c r="U78" s="374" t="str">
        <f t="shared" si="8"/>
        <v/>
      </c>
      <c r="V78" s="375" t="str">
        <f t="shared" si="15"/>
        <v/>
      </c>
      <c r="Z78" s="129"/>
    </row>
    <row r="79" spans="1:26" s="127" customFormat="1" ht="12" customHeight="1">
      <c r="A79" s="121">
        <v>7</v>
      </c>
      <c r="B79" s="122"/>
      <c r="C79" s="403"/>
      <c r="D79" s="123"/>
      <c r="E79" s="124"/>
      <c r="F79" s="124"/>
      <c r="G79" s="363" t="str">
        <f t="shared" si="1"/>
        <v/>
      </c>
      <c r="H79" s="376" t="str">
        <f t="shared" si="2"/>
        <v/>
      </c>
      <c r="I79" s="365" t="str">
        <f t="shared" si="3"/>
        <v/>
      </c>
      <c r="J79" s="366" t="str">
        <f t="shared" si="9"/>
        <v/>
      </c>
      <c r="K79" s="367" t="str">
        <f t="shared" si="10"/>
        <v/>
      </c>
      <c r="L79" s="368" t="str">
        <f t="shared" si="11"/>
        <v/>
      </c>
      <c r="M79" s="369"/>
      <c r="N79" s="370" t="str">
        <f t="shared" si="4"/>
        <v/>
      </c>
      <c r="O79" s="371" t="str">
        <f t="shared" si="5"/>
        <v/>
      </c>
      <c r="P79" s="371" t="str">
        <f t="shared" si="12"/>
        <v/>
      </c>
      <c r="Q79" s="372" t="str">
        <f t="shared" si="6"/>
        <v/>
      </c>
      <c r="R79" s="373" t="str">
        <f t="shared" si="13"/>
        <v/>
      </c>
      <c r="S79" s="372" t="str">
        <f t="shared" si="14"/>
        <v/>
      </c>
      <c r="T79" s="372" t="str">
        <f t="shared" si="7"/>
        <v/>
      </c>
      <c r="U79" s="374" t="str">
        <f t="shared" si="8"/>
        <v/>
      </c>
      <c r="V79" s="375" t="str">
        <f t="shared" si="15"/>
        <v/>
      </c>
      <c r="Z79" s="129"/>
    </row>
    <row r="80" spans="1:26" s="127" customFormat="1" ht="12" customHeight="1">
      <c r="A80" s="121">
        <v>8</v>
      </c>
      <c r="B80" s="122"/>
      <c r="C80" s="403"/>
      <c r="D80" s="123"/>
      <c r="E80" s="124"/>
      <c r="F80" s="124"/>
      <c r="G80" s="363" t="str">
        <f t="shared" si="1"/>
        <v/>
      </c>
      <c r="H80" s="376" t="str">
        <f t="shared" si="2"/>
        <v/>
      </c>
      <c r="I80" s="365" t="str">
        <f t="shared" si="3"/>
        <v/>
      </c>
      <c r="J80" s="366" t="str">
        <f t="shared" si="9"/>
        <v/>
      </c>
      <c r="K80" s="367" t="str">
        <f t="shared" si="10"/>
        <v/>
      </c>
      <c r="L80" s="368" t="str">
        <f t="shared" si="11"/>
        <v/>
      </c>
      <c r="M80" s="369"/>
      <c r="N80" s="370" t="str">
        <f t="shared" si="4"/>
        <v/>
      </c>
      <c r="O80" s="371" t="str">
        <f t="shared" si="5"/>
        <v/>
      </c>
      <c r="P80" s="371" t="str">
        <f t="shared" si="12"/>
        <v/>
      </c>
      <c r="Q80" s="372" t="str">
        <f t="shared" si="6"/>
        <v/>
      </c>
      <c r="R80" s="373" t="str">
        <f t="shared" si="13"/>
        <v/>
      </c>
      <c r="S80" s="372" t="str">
        <f t="shared" si="14"/>
        <v/>
      </c>
      <c r="T80" s="372" t="str">
        <f t="shared" si="7"/>
        <v/>
      </c>
      <c r="U80" s="374" t="str">
        <f t="shared" si="8"/>
        <v/>
      </c>
      <c r="V80" s="375" t="str">
        <f t="shared" si="15"/>
        <v/>
      </c>
      <c r="Z80" s="129"/>
    </row>
    <row r="81" spans="1:26" s="127" customFormat="1" ht="12" customHeight="1">
      <c r="A81" s="121">
        <v>9</v>
      </c>
      <c r="B81" s="122"/>
      <c r="C81" s="403"/>
      <c r="D81" s="123"/>
      <c r="E81" s="124"/>
      <c r="F81" s="124"/>
      <c r="G81" s="363" t="str">
        <f t="shared" si="1"/>
        <v/>
      </c>
      <c r="H81" s="376" t="str">
        <f t="shared" si="2"/>
        <v/>
      </c>
      <c r="I81" s="365" t="str">
        <f t="shared" si="3"/>
        <v/>
      </c>
      <c r="J81" s="366" t="str">
        <f t="shared" si="9"/>
        <v/>
      </c>
      <c r="K81" s="367" t="str">
        <f t="shared" si="10"/>
        <v/>
      </c>
      <c r="L81" s="368" t="str">
        <f t="shared" si="11"/>
        <v/>
      </c>
      <c r="M81" s="369"/>
      <c r="N81" s="370" t="str">
        <f t="shared" si="4"/>
        <v/>
      </c>
      <c r="O81" s="371" t="str">
        <f t="shared" si="5"/>
        <v/>
      </c>
      <c r="P81" s="371" t="str">
        <f t="shared" si="12"/>
        <v/>
      </c>
      <c r="Q81" s="372" t="str">
        <f t="shared" si="6"/>
        <v/>
      </c>
      <c r="R81" s="373" t="str">
        <f t="shared" si="13"/>
        <v/>
      </c>
      <c r="S81" s="372" t="str">
        <f t="shared" si="14"/>
        <v/>
      </c>
      <c r="T81" s="372" t="str">
        <f t="shared" si="7"/>
        <v/>
      </c>
      <c r="U81" s="374" t="str">
        <f t="shared" si="8"/>
        <v/>
      </c>
      <c r="V81" s="375" t="str">
        <f t="shared" si="15"/>
        <v/>
      </c>
      <c r="Z81" s="129"/>
    </row>
    <row r="82" spans="1:26" s="127" customFormat="1" ht="12" customHeight="1">
      <c r="A82" s="121">
        <v>10</v>
      </c>
      <c r="B82" s="122"/>
      <c r="C82" s="403"/>
      <c r="D82" s="123"/>
      <c r="E82" s="124"/>
      <c r="F82" s="124"/>
      <c r="G82" s="363" t="str">
        <f t="shared" si="1"/>
        <v/>
      </c>
      <c r="H82" s="376" t="str">
        <f t="shared" si="2"/>
        <v/>
      </c>
      <c r="I82" s="365" t="str">
        <f t="shared" si="3"/>
        <v/>
      </c>
      <c r="J82" s="366" t="str">
        <f t="shared" si="9"/>
        <v/>
      </c>
      <c r="K82" s="367" t="str">
        <f t="shared" si="10"/>
        <v/>
      </c>
      <c r="L82" s="368" t="str">
        <f t="shared" si="11"/>
        <v/>
      </c>
      <c r="M82" s="369"/>
      <c r="N82" s="370" t="str">
        <f t="shared" si="4"/>
        <v/>
      </c>
      <c r="O82" s="371" t="str">
        <f t="shared" si="5"/>
        <v/>
      </c>
      <c r="P82" s="371" t="str">
        <f t="shared" si="12"/>
        <v/>
      </c>
      <c r="Q82" s="372" t="str">
        <f t="shared" si="6"/>
        <v/>
      </c>
      <c r="R82" s="373" t="str">
        <f t="shared" si="13"/>
        <v/>
      </c>
      <c r="S82" s="372" t="str">
        <f t="shared" si="14"/>
        <v/>
      </c>
      <c r="T82" s="372" t="str">
        <f t="shared" si="7"/>
        <v/>
      </c>
      <c r="U82" s="374" t="str">
        <f t="shared" si="8"/>
        <v/>
      </c>
      <c r="V82" s="375" t="str">
        <f t="shared" si="15"/>
        <v/>
      </c>
      <c r="Z82" s="129"/>
    </row>
    <row r="83" spans="1:26" s="127" customFormat="1" ht="12" customHeight="1">
      <c r="A83" s="121">
        <v>11</v>
      </c>
      <c r="B83" s="122"/>
      <c r="C83" s="403"/>
      <c r="D83" s="123"/>
      <c r="E83" s="124"/>
      <c r="F83" s="124"/>
      <c r="G83" s="363" t="str">
        <f t="shared" ref="G83:G92" si="16">IF(OR(ISBLANK($C83),ISBLANK($C$68)),"",IF($C83&gt;$C$68,"",DATEDIF($C83,$C$68,"Y")))</f>
        <v/>
      </c>
      <c r="H83" s="376" t="str">
        <f t="shared" ref="H83:H92" si="17">IF(D83=1,"男",IF(D83=2,"女",""))</f>
        <v/>
      </c>
      <c r="I83" s="365" t="str">
        <f t="shared" ref="I83:I92" si="18">G83&amp;H83</f>
        <v/>
      </c>
      <c r="J83" s="366" t="str">
        <f t="shared" si="9"/>
        <v/>
      </c>
      <c r="K83" s="367" t="str">
        <f t="shared" si="10"/>
        <v/>
      </c>
      <c r="L83" s="368" t="str">
        <f t="shared" si="11"/>
        <v/>
      </c>
      <c r="M83" s="369"/>
      <c r="N83" s="370" t="str">
        <f t="shared" si="4"/>
        <v/>
      </c>
      <c r="O83" s="371" t="str">
        <f t="shared" si="5"/>
        <v/>
      </c>
      <c r="P83" s="371" t="str">
        <f t="shared" si="12"/>
        <v/>
      </c>
      <c r="Q83" s="372" t="str">
        <f t="shared" ref="Q83:Q92" si="19">IF($E83="","",P83*O83)</f>
        <v/>
      </c>
      <c r="R83" s="373" t="str">
        <f t="shared" si="13"/>
        <v/>
      </c>
      <c r="S83" s="372" t="str">
        <f t="shared" si="14"/>
        <v/>
      </c>
      <c r="T83" s="372" t="str">
        <f t="shared" si="7"/>
        <v/>
      </c>
      <c r="U83" s="374" t="str">
        <f t="shared" si="8"/>
        <v/>
      </c>
      <c r="V83" s="375" t="str">
        <f t="shared" si="15"/>
        <v/>
      </c>
      <c r="Z83" s="129"/>
    </row>
    <row r="84" spans="1:26" s="127" customFormat="1" ht="12" customHeight="1">
      <c r="A84" s="121">
        <v>12</v>
      </c>
      <c r="B84" s="122"/>
      <c r="C84" s="403"/>
      <c r="D84" s="123"/>
      <c r="E84" s="124"/>
      <c r="F84" s="124"/>
      <c r="G84" s="363" t="str">
        <f t="shared" si="16"/>
        <v/>
      </c>
      <c r="H84" s="376" t="str">
        <f t="shared" si="17"/>
        <v/>
      </c>
      <c r="I84" s="365" t="str">
        <f t="shared" si="18"/>
        <v/>
      </c>
      <c r="J84" s="366" t="str">
        <f t="shared" si="9"/>
        <v/>
      </c>
      <c r="K84" s="367" t="str">
        <f t="shared" si="10"/>
        <v/>
      </c>
      <c r="L84" s="368" t="str">
        <f t="shared" si="11"/>
        <v/>
      </c>
      <c r="M84" s="369"/>
      <c r="N84" s="370" t="str">
        <f t="shared" si="4"/>
        <v/>
      </c>
      <c r="O84" s="371" t="str">
        <f t="shared" si="5"/>
        <v/>
      </c>
      <c r="P84" s="371" t="str">
        <f t="shared" si="12"/>
        <v/>
      </c>
      <c r="Q84" s="372" t="str">
        <f t="shared" si="19"/>
        <v/>
      </c>
      <c r="R84" s="373" t="str">
        <f t="shared" si="13"/>
        <v/>
      </c>
      <c r="S84" s="372" t="str">
        <f t="shared" si="14"/>
        <v/>
      </c>
      <c r="T84" s="372" t="str">
        <f t="shared" si="7"/>
        <v/>
      </c>
      <c r="U84" s="374" t="str">
        <f t="shared" si="8"/>
        <v/>
      </c>
      <c r="V84" s="375" t="str">
        <f t="shared" si="15"/>
        <v/>
      </c>
      <c r="Z84" s="129"/>
    </row>
    <row r="85" spans="1:26" s="127" customFormat="1" ht="12" customHeight="1">
      <c r="A85" s="121">
        <v>13</v>
      </c>
      <c r="B85" s="122"/>
      <c r="C85" s="403"/>
      <c r="D85" s="123"/>
      <c r="E85" s="124"/>
      <c r="F85" s="124"/>
      <c r="G85" s="363" t="str">
        <f t="shared" si="16"/>
        <v/>
      </c>
      <c r="H85" s="376" t="str">
        <f t="shared" si="17"/>
        <v/>
      </c>
      <c r="I85" s="365" t="str">
        <f t="shared" si="18"/>
        <v/>
      </c>
      <c r="J85" s="366" t="str">
        <f t="shared" si="9"/>
        <v/>
      </c>
      <c r="K85" s="367" t="str">
        <f t="shared" si="10"/>
        <v/>
      </c>
      <c r="L85" s="368" t="str">
        <f t="shared" si="11"/>
        <v/>
      </c>
      <c r="M85" s="369"/>
      <c r="N85" s="370" t="str">
        <f t="shared" si="4"/>
        <v/>
      </c>
      <c r="O85" s="371" t="str">
        <f t="shared" si="5"/>
        <v/>
      </c>
      <c r="P85" s="371" t="str">
        <f t="shared" si="12"/>
        <v/>
      </c>
      <c r="Q85" s="372" t="str">
        <f t="shared" si="19"/>
        <v/>
      </c>
      <c r="R85" s="373" t="str">
        <f t="shared" si="13"/>
        <v/>
      </c>
      <c r="S85" s="372" t="str">
        <f t="shared" si="14"/>
        <v/>
      </c>
      <c r="T85" s="372" t="str">
        <f t="shared" si="7"/>
        <v/>
      </c>
      <c r="U85" s="374" t="str">
        <f t="shared" si="8"/>
        <v/>
      </c>
      <c r="V85" s="375" t="str">
        <f t="shared" si="15"/>
        <v/>
      </c>
      <c r="Z85" s="129"/>
    </row>
    <row r="86" spans="1:26" s="127" customFormat="1" ht="12" customHeight="1">
      <c r="A86" s="121">
        <v>14</v>
      </c>
      <c r="B86" s="122"/>
      <c r="C86" s="403"/>
      <c r="D86" s="123"/>
      <c r="E86" s="124"/>
      <c r="F86" s="124"/>
      <c r="G86" s="363" t="str">
        <f t="shared" si="16"/>
        <v/>
      </c>
      <c r="H86" s="376" t="str">
        <f t="shared" si="17"/>
        <v/>
      </c>
      <c r="I86" s="365" t="str">
        <f t="shared" si="18"/>
        <v/>
      </c>
      <c r="J86" s="366" t="str">
        <f t="shared" si="9"/>
        <v/>
      </c>
      <c r="K86" s="367" t="str">
        <f t="shared" si="10"/>
        <v/>
      </c>
      <c r="L86" s="368" t="str">
        <f t="shared" si="11"/>
        <v/>
      </c>
      <c r="M86" s="369"/>
      <c r="N86" s="370" t="str">
        <f t="shared" si="4"/>
        <v/>
      </c>
      <c r="O86" s="371" t="str">
        <f t="shared" si="5"/>
        <v/>
      </c>
      <c r="P86" s="371" t="str">
        <f t="shared" si="12"/>
        <v/>
      </c>
      <c r="Q86" s="372" t="str">
        <f t="shared" si="19"/>
        <v/>
      </c>
      <c r="R86" s="373" t="str">
        <f t="shared" si="13"/>
        <v/>
      </c>
      <c r="S86" s="372" t="str">
        <f t="shared" si="14"/>
        <v/>
      </c>
      <c r="T86" s="372" t="str">
        <f t="shared" si="7"/>
        <v/>
      </c>
      <c r="U86" s="374" t="str">
        <f t="shared" si="8"/>
        <v/>
      </c>
      <c r="V86" s="375" t="str">
        <f t="shared" si="15"/>
        <v/>
      </c>
      <c r="Z86" s="129"/>
    </row>
    <row r="87" spans="1:26" s="127" customFormat="1" ht="12" customHeight="1">
      <c r="A87" s="121">
        <v>15</v>
      </c>
      <c r="B87" s="122"/>
      <c r="C87" s="403"/>
      <c r="D87" s="123"/>
      <c r="E87" s="124"/>
      <c r="F87" s="124"/>
      <c r="G87" s="363" t="str">
        <f t="shared" si="16"/>
        <v/>
      </c>
      <c r="H87" s="376" t="str">
        <f t="shared" si="17"/>
        <v/>
      </c>
      <c r="I87" s="365" t="str">
        <f t="shared" si="18"/>
        <v/>
      </c>
      <c r="J87" s="366" t="str">
        <f t="shared" si="9"/>
        <v/>
      </c>
      <c r="K87" s="367" t="str">
        <f t="shared" si="10"/>
        <v/>
      </c>
      <c r="L87" s="368" t="str">
        <f t="shared" si="11"/>
        <v/>
      </c>
      <c r="M87" s="369"/>
      <c r="N87" s="370" t="str">
        <f t="shared" si="4"/>
        <v/>
      </c>
      <c r="O87" s="371" t="str">
        <f t="shared" si="5"/>
        <v/>
      </c>
      <c r="P87" s="371" t="str">
        <f t="shared" si="12"/>
        <v/>
      </c>
      <c r="Q87" s="372" t="str">
        <f t="shared" si="19"/>
        <v/>
      </c>
      <c r="R87" s="373" t="str">
        <f t="shared" si="13"/>
        <v/>
      </c>
      <c r="S87" s="372" t="str">
        <f t="shared" si="14"/>
        <v/>
      </c>
      <c r="T87" s="372" t="str">
        <f t="shared" si="7"/>
        <v/>
      </c>
      <c r="U87" s="374" t="str">
        <f t="shared" si="8"/>
        <v/>
      </c>
      <c r="V87" s="375" t="str">
        <f t="shared" si="15"/>
        <v/>
      </c>
      <c r="Z87" s="129"/>
    </row>
    <row r="88" spans="1:26" s="127" customFormat="1" ht="12" customHeight="1">
      <c r="A88" s="121">
        <v>16</v>
      </c>
      <c r="B88" s="122"/>
      <c r="C88" s="403"/>
      <c r="D88" s="123"/>
      <c r="E88" s="124"/>
      <c r="F88" s="124"/>
      <c r="G88" s="363" t="str">
        <f t="shared" si="16"/>
        <v/>
      </c>
      <c r="H88" s="376" t="str">
        <f t="shared" si="17"/>
        <v/>
      </c>
      <c r="I88" s="365" t="str">
        <f t="shared" si="18"/>
        <v/>
      </c>
      <c r="J88" s="366" t="str">
        <f t="shared" si="9"/>
        <v/>
      </c>
      <c r="K88" s="367" t="str">
        <f t="shared" si="10"/>
        <v/>
      </c>
      <c r="L88" s="368" t="str">
        <f t="shared" si="11"/>
        <v/>
      </c>
      <c r="M88" s="369"/>
      <c r="N88" s="370" t="str">
        <f t="shared" si="4"/>
        <v/>
      </c>
      <c r="O88" s="371" t="str">
        <f t="shared" si="5"/>
        <v/>
      </c>
      <c r="P88" s="371" t="str">
        <f t="shared" si="12"/>
        <v/>
      </c>
      <c r="Q88" s="372" t="str">
        <f t="shared" si="19"/>
        <v/>
      </c>
      <c r="R88" s="373" t="str">
        <f t="shared" si="13"/>
        <v/>
      </c>
      <c r="S88" s="372" t="str">
        <f t="shared" si="14"/>
        <v/>
      </c>
      <c r="T88" s="372" t="str">
        <f t="shared" si="7"/>
        <v/>
      </c>
      <c r="U88" s="374" t="str">
        <f t="shared" si="8"/>
        <v/>
      </c>
      <c r="V88" s="375" t="str">
        <f t="shared" si="15"/>
        <v/>
      </c>
      <c r="Z88" s="129"/>
    </row>
    <row r="89" spans="1:26" s="127" customFormat="1" ht="12" customHeight="1">
      <c r="A89" s="121">
        <v>17</v>
      </c>
      <c r="B89" s="122"/>
      <c r="C89" s="403"/>
      <c r="D89" s="123"/>
      <c r="E89" s="124"/>
      <c r="F89" s="124"/>
      <c r="G89" s="363" t="str">
        <f t="shared" si="16"/>
        <v/>
      </c>
      <c r="H89" s="376" t="str">
        <f t="shared" si="17"/>
        <v/>
      </c>
      <c r="I89" s="365" t="str">
        <f t="shared" si="18"/>
        <v/>
      </c>
      <c r="J89" s="366" t="str">
        <f t="shared" si="9"/>
        <v/>
      </c>
      <c r="K89" s="367" t="str">
        <f t="shared" si="10"/>
        <v/>
      </c>
      <c r="L89" s="368" t="str">
        <f t="shared" si="11"/>
        <v/>
      </c>
      <c r="M89" s="369"/>
      <c r="N89" s="370" t="str">
        <f t="shared" si="4"/>
        <v/>
      </c>
      <c r="O89" s="371" t="str">
        <f t="shared" si="5"/>
        <v/>
      </c>
      <c r="P89" s="371" t="str">
        <f t="shared" si="12"/>
        <v/>
      </c>
      <c r="Q89" s="372" t="str">
        <f t="shared" si="19"/>
        <v/>
      </c>
      <c r="R89" s="373" t="str">
        <f t="shared" si="13"/>
        <v/>
      </c>
      <c r="S89" s="372" t="str">
        <f t="shared" si="14"/>
        <v/>
      </c>
      <c r="T89" s="372" t="str">
        <f t="shared" si="7"/>
        <v/>
      </c>
      <c r="U89" s="374" t="str">
        <f t="shared" si="8"/>
        <v/>
      </c>
      <c r="V89" s="375" t="str">
        <f t="shared" si="15"/>
        <v/>
      </c>
      <c r="Z89" s="129"/>
    </row>
    <row r="90" spans="1:26" s="127" customFormat="1" ht="12" customHeight="1">
      <c r="A90" s="121">
        <v>18</v>
      </c>
      <c r="B90" s="122"/>
      <c r="C90" s="403"/>
      <c r="D90" s="123"/>
      <c r="E90" s="124"/>
      <c r="F90" s="124"/>
      <c r="G90" s="363" t="str">
        <f t="shared" si="16"/>
        <v/>
      </c>
      <c r="H90" s="376" t="str">
        <f t="shared" si="17"/>
        <v/>
      </c>
      <c r="I90" s="365" t="str">
        <f t="shared" si="18"/>
        <v/>
      </c>
      <c r="J90" s="366" t="str">
        <f t="shared" si="9"/>
        <v/>
      </c>
      <c r="K90" s="367" t="str">
        <f t="shared" si="10"/>
        <v/>
      </c>
      <c r="L90" s="368" t="str">
        <f t="shared" si="11"/>
        <v/>
      </c>
      <c r="M90" s="369"/>
      <c r="N90" s="370" t="str">
        <f t="shared" si="4"/>
        <v/>
      </c>
      <c r="O90" s="371" t="str">
        <f t="shared" si="5"/>
        <v/>
      </c>
      <c r="P90" s="371" t="str">
        <f t="shared" si="12"/>
        <v/>
      </c>
      <c r="Q90" s="372" t="str">
        <f t="shared" si="19"/>
        <v/>
      </c>
      <c r="R90" s="373" t="str">
        <f t="shared" si="13"/>
        <v/>
      </c>
      <c r="S90" s="372" t="str">
        <f t="shared" si="14"/>
        <v/>
      </c>
      <c r="T90" s="372" t="str">
        <f t="shared" si="7"/>
        <v/>
      </c>
      <c r="U90" s="374" t="str">
        <f t="shared" si="8"/>
        <v/>
      </c>
      <c r="V90" s="375" t="str">
        <f t="shared" si="15"/>
        <v/>
      </c>
      <c r="Z90" s="129"/>
    </row>
    <row r="91" spans="1:26" s="127" customFormat="1" ht="12" customHeight="1">
      <c r="A91" s="121">
        <v>19</v>
      </c>
      <c r="B91" s="122"/>
      <c r="C91" s="403"/>
      <c r="D91" s="123"/>
      <c r="E91" s="124"/>
      <c r="F91" s="124"/>
      <c r="G91" s="363" t="str">
        <f t="shared" si="16"/>
        <v/>
      </c>
      <c r="H91" s="376" t="str">
        <f t="shared" si="17"/>
        <v/>
      </c>
      <c r="I91" s="365" t="str">
        <f t="shared" si="18"/>
        <v/>
      </c>
      <c r="J91" s="366" t="str">
        <f t="shared" si="9"/>
        <v/>
      </c>
      <c r="K91" s="367" t="str">
        <f t="shared" si="10"/>
        <v/>
      </c>
      <c r="L91" s="368" t="str">
        <f t="shared" si="11"/>
        <v/>
      </c>
      <c r="M91" s="369"/>
      <c r="N91" s="370" t="str">
        <f t="shared" si="4"/>
        <v/>
      </c>
      <c r="O91" s="371" t="str">
        <f t="shared" si="5"/>
        <v/>
      </c>
      <c r="P91" s="371" t="str">
        <f t="shared" si="12"/>
        <v/>
      </c>
      <c r="Q91" s="372" t="str">
        <f t="shared" si="19"/>
        <v/>
      </c>
      <c r="R91" s="373" t="str">
        <f t="shared" si="13"/>
        <v/>
      </c>
      <c r="S91" s="372" t="str">
        <f t="shared" si="14"/>
        <v/>
      </c>
      <c r="T91" s="372" t="str">
        <f t="shared" si="7"/>
        <v/>
      </c>
      <c r="U91" s="374" t="str">
        <f t="shared" si="8"/>
        <v/>
      </c>
      <c r="V91" s="375" t="str">
        <f t="shared" si="15"/>
        <v/>
      </c>
      <c r="Z91" s="129"/>
    </row>
    <row r="92" spans="1:26" s="127" customFormat="1" ht="12" customHeight="1">
      <c r="A92" s="121">
        <v>20</v>
      </c>
      <c r="B92" s="122"/>
      <c r="C92" s="403"/>
      <c r="D92" s="123"/>
      <c r="E92" s="124"/>
      <c r="F92" s="124"/>
      <c r="G92" s="363" t="str">
        <f t="shared" si="16"/>
        <v/>
      </c>
      <c r="H92" s="376" t="str">
        <f t="shared" si="17"/>
        <v/>
      </c>
      <c r="I92" s="365" t="str">
        <f t="shared" si="18"/>
        <v/>
      </c>
      <c r="J92" s="366" t="str">
        <f t="shared" si="9"/>
        <v/>
      </c>
      <c r="K92" s="367" t="str">
        <f t="shared" si="10"/>
        <v/>
      </c>
      <c r="L92" s="368" t="str">
        <f t="shared" si="11"/>
        <v/>
      </c>
      <c r="M92" s="369"/>
      <c r="N92" s="370" t="str">
        <f t="shared" si="4"/>
        <v/>
      </c>
      <c r="O92" s="371" t="str">
        <f t="shared" si="5"/>
        <v/>
      </c>
      <c r="P92" s="371" t="str">
        <f t="shared" si="12"/>
        <v/>
      </c>
      <c r="Q92" s="372" t="str">
        <f t="shared" si="19"/>
        <v/>
      </c>
      <c r="R92" s="373" t="str">
        <f t="shared" si="13"/>
        <v/>
      </c>
      <c r="S92" s="372" t="str">
        <f t="shared" si="14"/>
        <v/>
      </c>
      <c r="T92" s="372" t="str">
        <f t="shared" si="7"/>
        <v/>
      </c>
      <c r="U92" s="374" t="str">
        <f t="shared" si="8"/>
        <v/>
      </c>
      <c r="V92" s="375" t="str">
        <f t="shared" si="15"/>
        <v/>
      </c>
      <c r="Z92" s="129"/>
    </row>
    <row r="93" spans="1:26" s="127" customFormat="1" ht="12" customHeight="1">
      <c r="A93" s="121">
        <v>21</v>
      </c>
      <c r="B93" s="122"/>
      <c r="C93" s="403"/>
      <c r="D93" s="123"/>
      <c r="E93" s="124"/>
      <c r="F93" s="124"/>
      <c r="G93" s="363" t="str">
        <f t="shared" ref="G93:G101" si="20">IF(OR(ISBLANK($C93),ISBLANK($C$68)),"",IF($C93&gt;$C$68,"",DATEDIF($C93,$C$68,"Y")))</f>
        <v/>
      </c>
      <c r="H93" s="376" t="str">
        <f t="shared" ref="H93:H101" si="21">IF(D93=1,"男",IF(D93=2,"女",""))</f>
        <v/>
      </c>
      <c r="I93" s="365" t="str">
        <f t="shared" ref="I93:I101" si="22">G93&amp;H93</f>
        <v/>
      </c>
      <c r="J93" s="366" t="str">
        <f t="shared" si="9"/>
        <v/>
      </c>
      <c r="K93" s="367" t="str">
        <f t="shared" si="10"/>
        <v/>
      </c>
      <c r="L93" s="368" t="str">
        <f t="shared" si="11"/>
        <v/>
      </c>
      <c r="M93" s="369"/>
      <c r="N93" s="370" t="str">
        <f t="shared" si="4"/>
        <v/>
      </c>
      <c r="O93" s="371" t="str">
        <f t="shared" si="5"/>
        <v/>
      </c>
      <c r="P93" s="371" t="str">
        <f t="shared" si="12"/>
        <v/>
      </c>
      <c r="Q93" s="372" t="str">
        <f t="shared" ref="Q93:Q101" si="23">IF($E93="","",P93*O93)</f>
        <v/>
      </c>
      <c r="R93" s="373" t="str">
        <f t="shared" si="13"/>
        <v/>
      </c>
      <c r="S93" s="372" t="str">
        <f t="shared" si="14"/>
        <v/>
      </c>
      <c r="T93" s="372" t="str">
        <f t="shared" si="7"/>
        <v/>
      </c>
      <c r="U93" s="374" t="str">
        <f t="shared" si="8"/>
        <v/>
      </c>
      <c r="V93" s="375" t="str">
        <f t="shared" si="15"/>
        <v/>
      </c>
      <c r="Z93" s="129"/>
    </row>
    <row r="94" spans="1:26" s="127" customFormat="1" ht="12" customHeight="1">
      <c r="A94" s="121">
        <v>22</v>
      </c>
      <c r="B94" s="122"/>
      <c r="C94" s="403"/>
      <c r="D94" s="123"/>
      <c r="E94" s="124"/>
      <c r="F94" s="124"/>
      <c r="G94" s="363" t="str">
        <f t="shared" si="20"/>
        <v/>
      </c>
      <c r="H94" s="376" t="str">
        <f t="shared" si="21"/>
        <v/>
      </c>
      <c r="I94" s="365" t="str">
        <f t="shared" si="22"/>
        <v/>
      </c>
      <c r="J94" s="366" t="str">
        <f t="shared" si="9"/>
        <v/>
      </c>
      <c r="K94" s="367" t="str">
        <f t="shared" si="10"/>
        <v/>
      </c>
      <c r="L94" s="368" t="str">
        <f t="shared" si="11"/>
        <v/>
      </c>
      <c r="M94" s="369"/>
      <c r="N94" s="370" t="str">
        <f t="shared" si="4"/>
        <v/>
      </c>
      <c r="O94" s="371" t="str">
        <f t="shared" si="5"/>
        <v/>
      </c>
      <c r="P94" s="371" t="str">
        <f t="shared" si="12"/>
        <v/>
      </c>
      <c r="Q94" s="372" t="str">
        <f t="shared" si="23"/>
        <v/>
      </c>
      <c r="R94" s="373" t="str">
        <f t="shared" si="13"/>
        <v/>
      </c>
      <c r="S94" s="372" t="str">
        <f t="shared" si="14"/>
        <v/>
      </c>
      <c r="T94" s="372" t="str">
        <f t="shared" si="7"/>
        <v/>
      </c>
      <c r="U94" s="374" t="str">
        <f t="shared" si="8"/>
        <v/>
      </c>
      <c r="V94" s="375" t="str">
        <f t="shared" si="15"/>
        <v/>
      </c>
      <c r="Z94" s="129"/>
    </row>
    <row r="95" spans="1:26" s="127" customFormat="1" ht="12" customHeight="1">
      <c r="A95" s="121">
        <v>23</v>
      </c>
      <c r="B95" s="122"/>
      <c r="C95" s="403"/>
      <c r="D95" s="123"/>
      <c r="E95" s="124"/>
      <c r="F95" s="124"/>
      <c r="G95" s="363" t="str">
        <f t="shared" si="20"/>
        <v/>
      </c>
      <c r="H95" s="376" t="str">
        <f t="shared" si="21"/>
        <v/>
      </c>
      <c r="I95" s="365" t="str">
        <f t="shared" si="22"/>
        <v/>
      </c>
      <c r="J95" s="366" t="str">
        <f t="shared" si="9"/>
        <v/>
      </c>
      <c r="K95" s="367" t="str">
        <f t="shared" si="10"/>
        <v/>
      </c>
      <c r="L95" s="368" t="str">
        <f t="shared" si="11"/>
        <v/>
      </c>
      <c r="M95" s="369"/>
      <c r="N95" s="370" t="str">
        <f t="shared" si="4"/>
        <v/>
      </c>
      <c r="O95" s="371" t="str">
        <f t="shared" si="5"/>
        <v/>
      </c>
      <c r="P95" s="371" t="str">
        <f t="shared" si="12"/>
        <v/>
      </c>
      <c r="Q95" s="372" t="str">
        <f t="shared" si="23"/>
        <v/>
      </c>
      <c r="R95" s="373" t="str">
        <f t="shared" si="13"/>
        <v/>
      </c>
      <c r="S95" s="372" t="str">
        <f t="shared" si="14"/>
        <v/>
      </c>
      <c r="T95" s="372" t="str">
        <f t="shared" si="7"/>
        <v/>
      </c>
      <c r="U95" s="374" t="str">
        <f t="shared" si="8"/>
        <v/>
      </c>
      <c r="V95" s="375" t="str">
        <f t="shared" si="15"/>
        <v/>
      </c>
      <c r="Z95" s="129"/>
    </row>
    <row r="96" spans="1:26" s="130" customFormat="1" ht="12" customHeight="1">
      <c r="A96" s="121">
        <v>24</v>
      </c>
      <c r="B96" s="122"/>
      <c r="C96" s="403"/>
      <c r="D96" s="123"/>
      <c r="E96" s="124"/>
      <c r="F96" s="124"/>
      <c r="G96" s="363" t="str">
        <f t="shared" si="20"/>
        <v/>
      </c>
      <c r="H96" s="376" t="str">
        <f t="shared" si="21"/>
        <v/>
      </c>
      <c r="I96" s="365" t="str">
        <f t="shared" si="22"/>
        <v/>
      </c>
      <c r="J96" s="366" t="str">
        <f t="shared" si="9"/>
        <v/>
      </c>
      <c r="K96" s="367" t="str">
        <f t="shared" si="10"/>
        <v/>
      </c>
      <c r="L96" s="368" t="str">
        <f t="shared" si="11"/>
        <v/>
      </c>
      <c r="M96" s="369"/>
      <c r="N96" s="370" t="str">
        <f t="shared" si="4"/>
        <v/>
      </c>
      <c r="O96" s="371" t="str">
        <f t="shared" si="5"/>
        <v/>
      </c>
      <c r="P96" s="371" t="str">
        <f t="shared" si="12"/>
        <v/>
      </c>
      <c r="Q96" s="372" t="str">
        <f t="shared" si="23"/>
        <v/>
      </c>
      <c r="R96" s="373" t="str">
        <f t="shared" si="13"/>
        <v/>
      </c>
      <c r="S96" s="372" t="str">
        <f t="shared" si="14"/>
        <v/>
      </c>
      <c r="T96" s="372" t="str">
        <f t="shared" si="7"/>
        <v/>
      </c>
      <c r="U96" s="374" t="str">
        <f t="shared" si="8"/>
        <v/>
      </c>
      <c r="V96" s="375" t="str">
        <f t="shared" si="15"/>
        <v/>
      </c>
      <c r="W96" s="127"/>
      <c r="X96" s="127"/>
      <c r="Y96" s="127"/>
      <c r="Z96" s="129"/>
    </row>
    <row r="97" spans="1:26" s="127" customFormat="1" ht="12" customHeight="1">
      <c r="A97" s="121">
        <v>25</v>
      </c>
      <c r="B97" s="122"/>
      <c r="C97" s="403"/>
      <c r="D97" s="123"/>
      <c r="E97" s="124"/>
      <c r="F97" s="124"/>
      <c r="G97" s="363" t="str">
        <f t="shared" si="20"/>
        <v/>
      </c>
      <c r="H97" s="376" t="str">
        <f t="shared" si="21"/>
        <v/>
      </c>
      <c r="I97" s="365" t="str">
        <f t="shared" si="22"/>
        <v/>
      </c>
      <c r="J97" s="366" t="str">
        <f t="shared" si="9"/>
        <v/>
      </c>
      <c r="K97" s="367" t="str">
        <f t="shared" si="10"/>
        <v/>
      </c>
      <c r="L97" s="368" t="str">
        <f t="shared" si="11"/>
        <v/>
      </c>
      <c r="M97" s="369"/>
      <c r="N97" s="370" t="str">
        <f t="shared" si="4"/>
        <v/>
      </c>
      <c r="O97" s="371" t="str">
        <f t="shared" si="5"/>
        <v/>
      </c>
      <c r="P97" s="371" t="str">
        <f t="shared" si="12"/>
        <v/>
      </c>
      <c r="Q97" s="372" t="str">
        <f t="shared" si="23"/>
        <v/>
      </c>
      <c r="R97" s="373" t="str">
        <f t="shared" si="13"/>
        <v/>
      </c>
      <c r="S97" s="372" t="str">
        <f t="shared" si="14"/>
        <v/>
      </c>
      <c r="T97" s="372" t="str">
        <f t="shared" si="7"/>
        <v/>
      </c>
      <c r="U97" s="374" t="str">
        <f t="shared" si="8"/>
        <v/>
      </c>
      <c r="V97" s="375" t="str">
        <f t="shared" si="15"/>
        <v/>
      </c>
      <c r="W97" s="130"/>
      <c r="X97" s="130"/>
      <c r="Y97" s="130"/>
      <c r="Z97" s="129"/>
    </row>
    <row r="98" spans="1:26" s="127" customFormat="1" ht="12" customHeight="1">
      <c r="A98" s="121">
        <v>26</v>
      </c>
      <c r="B98" s="122"/>
      <c r="C98" s="403"/>
      <c r="D98" s="123"/>
      <c r="E98" s="124"/>
      <c r="F98" s="124"/>
      <c r="G98" s="363" t="str">
        <f t="shared" si="20"/>
        <v/>
      </c>
      <c r="H98" s="376" t="str">
        <f t="shared" si="21"/>
        <v/>
      </c>
      <c r="I98" s="365" t="str">
        <f t="shared" si="22"/>
        <v/>
      </c>
      <c r="J98" s="366" t="str">
        <f t="shared" si="9"/>
        <v/>
      </c>
      <c r="K98" s="367" t="str">
        <f t="shared" si="10"/>
        <v/>
      </c>
      <c r="L98" s="368" t="str">
        <f t="shared" si="11"/>
        <v/>
      </c>
      <c r="M98" s="369"/>
      <c r="N98" s="370" t="str">
        <f t="shared" si="4"/>
        <v/>
      </c>
      <c r="O98" s="371" t="str">
        <f t="shared" si="5"/>
        <v/>
      </c>
      <c r="P98" s="371" t="str">
        <f t="shared" si="12"/>
        <v/>
      </c>
      <c r="Q98" s="372" t="str">
        <f t="shared" si="23"/>
        <v/>
      </c>
      <c r="R98" s="373" t="str">
        <f t="shared" si="13"/>
        <v/>
      </c>
      <c r="S98" s="372" t="str">
        <f t="shared" si="14"/>
        <v/>
      </c>
      <c r="T98" s="372" t="str">
        <f t="shared" si="7"/>
        <v/>
      </c>
      <c r="U98" s="374" t="str">
        <f t="shared" si="8"/>
        <v/>
      </c>
      <c r="V98" s="375" t="str">
        <f t="shared" si="15"/>
        <v/>
      </c>
      <c r="Z98" s="129"/>
    </row>
    <row r="99" spans="1:26" s="127" customFormat="1" ht="12" customHeight="1">
      <c r="A99" s="121">
        <v>27</v>
      </c>
      <c r="B99" s="122"/>
      <c r="C99" s="403"/>
      <c r="D99" s="123"/>
      <c r="E99" s="124"/>
      <c r="F99" s="124"/>
      <c r="G99" s="363" t="str">
        <f t="shared" si="20"/>
        <v/>
      </c>
      <c r="H99" s="376" t="str">
        <f t="shared" si="21"/>
        <v/>
      </c>
      <c r="I99" s="365" t="str">
        <f t="shared" si="22"/>
        <v/>
      </c>
      <c r="J99" s="366" t="str">
        <f t="shared" si="9"/>
        <v/>
      </c>
      <c r="K99" s="367" t="str">
        <f t="shared" si="10"/>
        <v/>
      </c>
      <c r="L99" s="368" t="str">
        <f t="shared" si="11"/>
        <v/>
      </c>
      <c r="M99" s="369"/>
      <c r="N99" s="370" t="str">
        <f t="shared" si="4"/>
        <v/>
      </c>
      <c r="O99" s="371" t="str">
        <f t="shared" si="5"/>
        <v/>
      </c>
      <c r="P99" s="371" t="str">
        <f t="shared" si="12"/>
        <v/>
      </c>
      <c r="Q99" s="372" t="str">
        <f t="shared" si="23"/>
        <v/>
      </c>
      <c r="R99" s="373" t="str">
        <f t="shared" si="13"/>
        <v/>
      </c>
      <c r="S99" s="372" t="str">
        <f t="shared" si="14"/>
        <v/>
      </c>
      <c r="T99" s="372" t="str">
        <f t="shared" si="7"/>
        <v/>
      </c>
      <c r="U99" s="374" t="str">
        <f t="shared" si="8"/>
        <v/>
      </c>
      <c r="V99" s="375" t="str">
        <f t="shared" si="15"/>
        <v/>
      </c>
      <c r="Z99" s="129"/>
    </row>
    <row r="100" spans="1:26" s="127" customFormat="1" ht="12" customHeight="1">
      <c r="A100" s="121">
        <v>28</v>
      </c>
      <c r="B100" s="122"/>
      <c r="C100" s="403"/>
      <c r="D100" s="123"/>
      <c r="E100" s="124"/>
      <c r="F100" s="124"/>
      <c r="G100" s="363" t="str">
        <f t="shared" si="20"/>
        <v/>
      </c>
      <c r="H100" s="376" t="str">
        <f t="shared" si="21"/>
        <v/>
      </c>
      <c r="I100" s="365" t="str">
        <f t="shared" si="22"/>
        <v/>
      </c>
      <c r="J100" s="366" t="str">
        <f t="shared" si="9"/>
        <v/>
      </c>
      <c r="K100" s="367" t="str">
        <f t="shared" si="10"/>
        <v/>
      </c>
      <c r="L100" s="368" t="str">
        <f t="shared" si="11"/>
        <v/>
      </c>
      <c r="M100" s="369"/>
      <c r="N100" s="370" t="str">
        <f t="shared" si="4"/>
        <v/>
      </c>
      <c r="O100" s="371" t="str">
        <f t="shared" si="5"/>
        <v/>
      </c>
      <c r="P100" s="371" t="str">
        <f t="shared" si="12"/>
        <v/>
      </c>
      <c r="Q100" s="372" t="str">
        <f t="shared" si="23"/>
        <v/>
      </c>
      <c r="R100" s="373" t="str">
        <f t="shared" si="13"/>
        <v/>
      </c>
      <c r="S100" s="372" t="str">
        <f t="shared" si="14"/>
        <v/>
      </c>
      <c r="T100" s="372" t="str">
        <f t="shared" si="7"/>
        <v/>
      </c>
      <c r="U100" s="374" t="str">
        <f t="shared" si="8"/>
        <v/>
      </c>
      <c r="V100" s="375" t="str">
        <f t="shared" si="15"/>
        <v/>
      </c>
      <c r="Z100" s="131"/>
    </row>
    <row r="101" spans="1:26" s="127" customFormat="1" ht="12" customHeight="1">
      <c r="A101" s="121">
        <v>29</v>
      </c>
      <c r="B101" s="122"/>
      <c r="C101" s="403"/>
      <c r="D101" s="123"/>
      <c r="E101" s="124"/>
      <c r="F101" s="124"/>
      <c r="G101" s="363" t="str">
        <f t="shared" si="20"/>
        <v/>
      </c>
      <c r="H101" s="376" t="str">
        <f t="shared" si="21"/>
        <v/>
      </c>
      <c r="I101" s="365" t="str">
        <f t="shared" si="22"/>
        <v/>
      </c>
      <c r="J101" s="366" t="str">
        <f t="shared" si="9"/>
        <v/>
      </c>
      <c r="K101" s="367" t="str">
        <f t="shared" si="10"/>
        <v/>
      </c>
      <c r="L101" s="368" t="str">
        <f t="shared" si="11"/>
        <v/>
      </c>
      <c r="M101" s="369"/>
      <c r="N101" s="370" t="str">
        <f t="shared" si="4"/>
        <v/>
      </c>
      <c r="O101" s="371" t="str">
        <f t="shared" si="5"/>
        <v/>
      </c>
      <c r="P101" s="371" t="str">
        <f t="shared" si="12"/>
        <v/>
      </c>
      <c r="Q101" s="372" t="str">
        <f t="shared" si="23"/>
        <v/>
      </c>
      <c r="R101" s="373" t="str">
        <f t="shared" si="13"/>
        <v/>
      </c>
      <c r="S101" s="372" t="str">
        <f t="shared" si="14"/>
        <v/>
      </c>
      <c r="T101" s="372" t="str">
        <f t="shared" si="7"/>
        <v/>
      </c>
      <c r="U101" s="374" t="str">
        <f t="shared" si="8"/>
        <v/>
      </c>
      <c r="V101" s="375" t="str">
        <f t="shared" si="15"/>
        <v/>
      </c>
      <c r="W101" s="131"/>
      <c r="X101" s="131"/>
      <c r="Y101" s="132"/>
    </row>
    <row r="102" spans="1:26" s="127" customFormat="1" ht="12" customHeight="1">
      <c r="A102" s="121">
        <v>30</v>
      </c>
      <c r="B102" s="122"/>
      <c r="C102" s="403"/>
      <c r="D102" s="123"/>
      <c r="E102" s="124"/>
      <c r="F102" s="124"/>
      <c r="G102" s="363" t="str">
        <f t="shared" ref="G102:G111" si="24">IF(OR(ISBLANK($C102),ISBLANK($C$68)),"",IF($C102&gt;$C$68,"",DATEDIF($C102,$C$68,"Y")))</f>
        <v/>
      </c>
      <c r="H102" s="376" t="str">
        <f t="shared" ref="H102:H111" si="25">IF(D102=1,"男",IF(D102=2,"女",""))</f>
        <v/>
      </c>
      <c r="I102" s="365" t="str">
        <f t="shared" ref="I102:I111" si="26">G102&amp;H102</f>
        <v/>
      </c>
      <c r="J102" s="366" t="str">
        <f t="shared" si="9"/>
        <v/>
      </c>
      <c r="K102" s="367" t="str">
        <f t="shared" si="10"/>
        <v/>
      </c>
      <c r="L102" s="368" t="str">
        <f t="shared" si="11"/>
        <v/>
      </c>
      <c r="M102" s="369"/>
      <c r="N102" s="370" t="str">
        <f t="shared" si="4"/>
        <v/>
      </c>
      <c r="O102" s="371" t="str">
        <f t="shared" si="5"/>
        <v/>
      </c>
      <c r="P102" s="371" t="str">
        <f t="shared" si="12"/>
        <v/>
      </c>
      <c r="Q102" s="372" t="str">
        <f t="shared" ref="Q102:Q111" si="27">IF($E102="","",P102*O102)</f>
        <v/>
      </c>
      <c r="R102" s="373" t="str">
        <f t="shared" si="13"/>
        <v/>
      </c>
      <c r="S102" s="372" t="str">
        <f t="shared" si="14"/>
        <v/>
      </c>
      <c r="T102" s="372" t="str">
        <f t="shared" si="7"/>
        <v/>
      </c>
      <c r="U102" s="374" t="str">
        <f t="shared" si="8"/>
        <v/>
      </c>
      <c r="V102" s="375" t="str">
        <f t="shared" si="15"/>
        <v/>
      </c>
      <c r="W102" s="132"/>
      <c r="X102" s="131"/>
    </row>
    <row r="103" spans="1:26" s="127" customFormat="1" ht="12" customHeight="1">
      <c r="A103" s="121">
        <v>31</v>
      </c>
      <c r="B103" s="122"/>
      <c r="C103" s="403"/>
      <c r="D103" s="123"/>
      <c r="E103" s="124"/>
      <c r="F103" s="124"/>
      <c r="G103" s="363" t="str">
        <f t="shared" si="24"/>
        <v/>
      </c>
      <c r="H103" s="376" t="str">
        <f t="shared" si="25"/>
        <v/>
      </c>
      <c r="I103" s="365" t="str">
        <f t="shared" si="26"/>
        <v/>
      </c>
      <c r="J103" s="366" t="str">
        <f t="shared" si="9"/>
        <v/>
      </c>
      <c r="K103" s="367" t="str">
        <f t="shared" si="10"/>
        <v/>
      </c>
      <c r="L103" s="368" t="str">
        <f t="shared" si="11"/>
        <v/>
      </c>
      <c r="M103" s="369"/>
      <c r="N103" s="370" t="str">
        <f t="shared" si="4"/>
        <v/>
      </c>
      <c r="O103" s="371" t="str">
        <f t="shared" si="5"/>
        <v/>
      </c>
      <c r="P103" s="371" t="str">
        <f t="shared" si="12"/>
        <v/>
      </c>
      <c r="Q103" s="372" t="str">
        <f t="shared" si="27"/>
        <v/>
      </c>
      <c r="R103" s="373" t="str">
        <f t="shared" si="13"/>
        <v/>
      </c>
      <c r="S103" s="372" t="str">
        <f t="shared" si="14"/>
        <v/>
      </c>
      <c r="T103" s="372" t="str">
        <f t="shared" si="7"/>
        <v/>
      </c>
      <c r="U103" s="374" t="str">
        <f t="shared" si="8"/>
        <v/>
      </c>
      <c r="V103" s="375" t="str">
        <f t="shared" si="15"/>
        <v/>
      </c>
      <c r="W103" s="132"/>
      <c r="X103" s="131"/>
    </row>
    <row r="104" spans="1:26" s="127" customFormat="1" ht="12" customHeight="1">
      <c r="A104" s="121">
        <v>32</v>
      </c>
      <c r="B104" s="122"/>
      <c r="C104" s="403"/>
      <c r="D104" s="123"/>
      <c r="E104" s="124"/>
      <c r="F104" s="124"/>
      <c r="G104" s="363" t="str">
        <f t="shared" si="24"/>
        <v/>
      </c>
      <c r="H104" s="376" t="str">
        <f t="shared" si="25"/>
        <v/>
      </c>
      <c r="I104" s="365" t="str">
        <f t="shared" si="26"/>
        <v/>
      </c>
      <c r="J104" s="366" t="str">
        <f t="shared" si="9"/>
        <v/>
      </c>
      <c r="K104" s="367" t="str">
        <f t="shared" si="10"/>
        <v/>
      </c>
      <c r="L104" s="368" t="str">
        <f t="shared" si="11"/>
        <v/>
      </c>
      <c r="M104" s="369"/>
      <c r="N104" s="370" t="str">
        <f t="shared" si="4"/>
        <v/>
      </c>
      <c r="O104" s="371" t="str">
        <f t="shared" si="5"/>
        <v/>
      </c>
      <c r="P104" s="371" t="str">
        <f t="shared" si="12"/>
        <v/>
      </c>
      <c r="Q104" s="372" t="str">
        <f t="shared" si="27"/>
        <v/>
      </c>
      <c r="R104" s="373" t="str">
        <f t="shared" si="13"/>
        <v/>
      </c>
      <c r="S104" s="372" t="str">
        <f t="shared" si="14"/>
        <v/>
      </c>
      <c r="T104" s="372" t="str">
        <f t="shared" si="7"/>
        <v/>
      </c>
      <c r="U104" s="374" t="str">
        <f t="shared" si="8"/>
        <v/>
      </c>
      <c r="V104" s="375" t="str">
        <f t="shared" si="15"/>
        <v/>
      </c>
      <c r="W104" s="132"/>
      <c r="X104" s="131"/>
    </row>
    <row r="105" spans="1:26" s="127" customFormat="1" ht="12" customHeight="1">
      <c r="A105" s="121">
        <v>33</v>
      </c>
      <c r="B105" s="122"/>
      <c r="C105" s="403"/>
      <c r="D105" s="123"/>
      <c r="E105" s="124"/>
      <c r="F105" s="124"/>
      <c r="G105" s="363" t="str">
        <f t="shared" si="24"/>
        <v/>
      </c>
      <c r="H105" s="376" t="str">
        <f t="shared" si="25"/>
        <v/>
      </c>
      <c r="I105" s="365" t="str">
        <f t="shared" si="26"/>
        <v/>
      </c>
      <c r="J105" s="366" t="str">
        <f t="shared" si="9"/>
        <v/>
      </c>
      <c r="K105" s="367" t="str">
        <f t="shared" si="10"/>
        <v/>
      </c>
      <c r="L105" s="368" t="str">
        <f t="shared" si="11"/>
        <v/>
      </c>
      <c r="M105" s="369"/>
      <c r="N105" s="370" t="str">
        <f t="shared" si="4"/>
        <v/>
      </c>
      <c r="O105" s="371" t="str">
        <f t="shared" si="5"/>
        <v/>
      </c>
      <c r="P105" s="371" t="str">
        <f t="shared" si="12"/>
        <v/>
      </c>
      <c r="Q105" s="372" t="str">
        <f t="shared" si="27"/>
        <v/>
      </c>
      <c r="R105" s="373" t="str">
        <f t="shared" si="13"/>
        <v/>
      </c>
      <c r="S105" s="372" t="str">
        <f t="shared" si="14"/>
        <v/>
      </c>
      <c r="T105" s="372" t="str">
        <f t="shared" si="7"/>
        <v/>
      </c>
      <c r="U105" s="374" t="str">
        <f t="shared" si="8"/>
        <v/>
      </c>
      <c r="V105" s="375" t="str">
        <f t="shared" si="15"/>
        <v/>
      </c>
      <c r="W105" s="132"/>
      <c r="X105" s="131"/>
    </row>
    <row r="106" spans="1:26" s="127" customFormat="1" ht="12" customHeight="1">
      <c r="A106" s="121">
        <v>34</v>
      </c>
      <c r="B106" s="122"/>
      <c r="C106" s="403"/>
      <c r="D106" s="123"/>
      <c r="E106" s="124"/>
      <c r="F106" s="124"/>
      <c r="G106" s="363" t="str">
        <f t="shared" si="24"/>
        <v/>
      </c>
      <c r="H106" s="376" t="str">
        <f t="shared" si="25"/>
        <v/>
      </c>
      <c r="I106" s="365" t="str">
        <f t="shared" si="26"/>
        <v/>
      </c>
      <c r="J106" s="366" t="str">
        <f t="shared" si="9"/>
        <v/>
      </c>
      <c r="K106" s="367" t="str">
        <f t="shared" si="10"/>
        <v/>
      </c>
      <c r="L106" s="368" t="str">
        <f t="shared" si="11"/>
        <v/>
      </c>
      <c r="M106" s="369"/>
      <c r="N106" s="370" t="str">
        <f t="shared" si="4"/>
        <v/>
      </c>
      <c r="O106" s="371" t="str">
        <f t="shared" si="5"/>
        <v/>
      </c>
      <c r="P106" s="371" t="str">
        <f t="shared" si="12"/>
        <v/>
      </c>
      <c r="Q106" s="372" t="str">
        <f t="shared" si="27"/>
        <v/>
      </c>
      <c r="R106" s="373" t="str">
        <f t="shared" si="13"/>
        <v/>
      </c>
      <c r="S106" s="372" t="str">
        <f t="shared" si="14"/>
        <v/>
      </c>
      <c r="T106" s="372" t="str">
        <f t="shared" si="7"/>
        <v/>
      </c>
      <c r="U106" s="374" t="str">
        <f t="shared" si="8"/>
        <v/>
      </c>
      <c r="V106" s="375" t="str">
        <f t="shared" si="15"/>
        <v/>
      </c>
      <c r="W106" s="132"/>
      <c r="X106" s="131"/>
    </row>
    <row r="107" spans="1:26" s="127" customFormat="1" ht="12" customHeight="1">
      <c r="A107" s="121">
        <v>35</v>
      </c>
      <c r="B107" s="122"/>
      <c r="C107" s="403"/>
      <c r="D107" s="123"/>
      <c r="E107" s="124"/>
      <c r="F107" s="124"/>
      <c r="G107" s="363" t="str">
        <f t="shared" si="24"/>
        <v/>
      </c>
      <c r="H107" s="376" t="str">
        <f t="shared" si="25"/>
        <v/>
      </c>
      <c r="I107" s="365" t="str">
        <f t="shared" si="26"/>
        <v/>
      </c>
      <c r="J107" s="366" t="str">
        <f t="shared" si="9"/>
        <v/>
      </c>
      <c r="K107" s="367" t="str">
        <f t="shared" si="10"/>
        <v/>
      </c>
      <c r="L107" s="368" t="str">
        <f t="shared" si="11"/>
        <v/>
      </c>
      <c r="M107" s="369"/>
      <c r="N107" s="370" t="str">
        <f t="shared" si="4"/>
        <v/>
      </c>
      <c r="O107" s="371" t="str">
        <f t="shared" si="5"/>
        <v/>
      </c>
      <c r="P107" s="371" t="str">
        <f t="shared" si="12"/>
        <v/>
      </c>
      <c r="Q107" s="372" t="str">
        <f t="shared" si="27"/>
        <v/>
      </c>
      <c r="R107" s="373" t="str">
        <f t="shared" si="13"/>
        <v/>
      </c>
      <c r="S107" s="372" t="str">
        <f t="shared" si="14"/>
        <v/>
      </c>
      <c r="T107" s="372" t="str">
        <f t="shared" si="7"/>
        <v/>
      </c>
      <c r="U107" s="374" t="str">
        <f t="shared" si="8"/>
        <v/>
      </c>
      <c r="V107" s="375" t="str">
        <f t="shared" si="15"/>
        <v/>
      </c>
      <c r="W107" s="132"/>
      <c r="X107" s="131"/>
    </row>
    <row r="108" spans="1:26" s="127" customFormat="1" ht="12" customHeight="1">
      <c r="A108" s="121">
        <v>36</v>
      </c>
      <c r="B108" s="122"/>
      <c r="C108" s="403"/>
      <c r="D108" s="123"/>
      <c r="E108" s="124"/>
      <c r="F108" s="124"/>
      <c r="G108" s="363" t="str">
        <f t="shared" si="24"/>
        <v/>
      </c>
      <c r="H108" s="376" t="str">
        <f t="shared" si="25"/>
        <v/>
      </c>
      <c r="I108" s="365" t="str">
        <f t="shared" si="26"/>
        <v/>
      </c>
      <c r="J108" s="366" t="str">
        <f t="shared" si="9"/>
        <v/>
      </c>
      <c r="K108" s="367" t="str">
        <f t="shared" si="10"/>
        <v/>
      </c>
      <c r="L108" s="368" t="str">
        <f t="shared" si="11"/>
        <v/>
      </c>
      <c r="M108" s="369"/>
      <c r="N108" s="370" t="str">
        <f t="shared" si="4"/>
        <v/>
      </c>
      <c r="O108" s="371" t="str">
        <f t="shared" si="5"/>
        <v/>
      </c>
      <c r="P108" s="371" t="str">
        <f t="shared" si="12"/>
        <v/>
      </c>
      <c r="Q108" s="372" t="str">
        <f t="shared" si="27"/>
        <v/>
      </c>
      <c r="R108" s="373" t="str">
        <f t="shared" si="13"/>
        <v/>
      </c>
      <c r="S108" s="372" t="str">
        <f t="shared" si="14"/>
        <v/>
      </c>
      <c r="T108" s="372" t="str">
        <f t="shared" si="7"/>
        <v/>
      </c>
      <c r="U108" s="374" t="str">
        <f t="shared" si="8"/>
        <v/>
      </c>
      <c r="V108" s="375" t="str">
        <f t="shared" si="15"/>
        <v/>
      </c>
      <c r="W108" s="132"/>
      <c r="X108" s="131"/>
    </row>
    <row r="109" spans="1:26" s="127" customFormat="1" ht="12" customHeight="1">
      <c r="A109" s="121">
        <v>37</v>
      </c>
      <c r="B109" s="122"/>
      <c r="C109" s="403"/>
      <c r="D109" s="123"/>
      <c r="E109" s="124"/>
      <c r="F109" s="124"/>
      <c r="G109" s="363" t="str">
        <f t="shared" si="24"/>
        <v/>
      </c>
      <c r="H109" s="376" t="str">
        <f t="shared" si="25"/>
        <v/>
      </c>
      <c r="I109" s="365" t="str">
        <f t="shared" si="26"/>
        <v/>
      </c>
      <c r="J109" s="366" t="str">
        <f t="shared" si="9"/>
        <v/>
      </c>
      <c r="K109" s="367" t="str">
        <f t="shared" si="10"/>
        <v/>
      </c>
      <c r="L109" s="368" t="str">
        <f t="shared" si="11"/>
        <v/>
      </c>
      <c r="M109" s="369"/>
      <c r="N109" s="370" t="str">
        <f t="shared" si="4"/>
        <v/>
      </c>
      <c r="O109" s="371" t="str">
        <f t="shared" si="5"/>
        <v/>
      </c>
      <c r="P109" s="371" t="str">
        <f t="shared" si="12"/>
        <v/>
      </c>
      <c r="Q109" s="372" t="str">
        <f t="shared" si="27"/>
        <v/>
      </c>
      <c r="R109" s="373" t="str">
        <f t="shared" si="13"/>
        <v/>
      </c>
      <c r="S109" s="372" t="str">
        <f t="shared" si="14"/>
        <v/>
      </c>
      <c r="T109" s="372" t="str">
        <f t="shared" si="7"/>
        <v/>
      </c>
      <c r="U109" s="374" t="str">
        <f t="shared" si="8"/>
        <v/>
      </c>
      <c r="V109" s="375" t="str">
        <f t="shared" si="15"/>
        <v/>
      </c>
      <c r="W109" s="132"/>
      <c r="X109" s="131"/>
    </row>
    <row r="110" spans="1:26" s="127" customFormat="1" ht="12" customHeight="1">
      <c r="A110" s="121">
        <v>38</v>
      </c>
      <c r="B110" s="122"/>
      <c r="C110" s="403"/>
      <c r="D110" s="123"/>
      <c r="E110" s="124"/>
      <c r="F110" s="124"/>
      <c r="G110" s="363" t="str">
        <f t="shared" si="24"/>
        <v/>
      </c>
      <c r="H110" s="376" t="str">
        <f t="shared" si="25"/>
        <v/>
      </c>
      <c r="I110" s="365" t="str">
        <f t="shared" si="26"/>
        <v/>
      </c>
      <c r="J110" s="366" t="str">
        <f t="shared" si="9"/>
        <v/>
      </c>
      <c r="K110" s="367" t="str">
        <f t="shared" si="10"/>
        <v/>
      </c>
      <c r="L110" s="368" t="str">
        <f t="shared" si="11"/>
        <v/>
      </c>
      <c r="M110" s="369"/>
      <c r="N110" s="370" t="str">
        <f t="shared" si="4"/>
        <v/>
      </c>
      <c r="O110" s="371" t="str">
        <f t="shared" si="5"/>
        <v/>
      </c>
      <c r="P110" s="371" t="str">
        <f t="shared" si="12"/>
        <v/>
      </c>
      <c r="Q110" s="372" t="str">
        <f t="shared" si="27"/>
        <v/>
      </c>
      <c r="R110" s="373" t="str">
        <f t="shared" si="13"/>
        <v/>
      </c>
      <c r="S110" s="372" t="str">
        <f t="shared" si="14"/>
        <v/>
      </c>
      <c r="T110" s="372" t="str">
        <f t="shared" si="7"/>
        <v/>
      </c>
      <c r="U110" s="374" t="str">
        <f t="shared" si="8"/>
        <v/>
      </c>
      <c r="V110" s="375" t="str">
        <f t="shared" si="15"/>
        <v/>
      </c>
      <c r="W110" s="132"/>
      <c r="X110" s="131"/>
    </row>
    <row r="111" spans="1:26" s="127" customFormat="1" ht="12" customHeight="1">
      <c r="A111" s="121">
        <v>39</v>
      </c>
      <c r="B111" s="122"/>
      <c r="C111" s="403"/>
      <c r="D111" s="123"/>
      <c r="E111" s="124"/>
      <c r="F111" s="124"/>
      <c r="G111" s="363" t="str">
        <f t="shared" si="24"/>
        <v/>
      </c>
      <c r="H111" s="376" t="str">
        <f t="shared" si="25"/>
        <v/>
      </c>
      <c r="I111" s="365" t="str">
        <f t="shared" si="26"/>
        <v/>
      </c>
      <c r="J111" s="366" t="str">
        <f t="shared" si="9"/>
        <v/>
      </c>
      <c r="K111" s="367" t="str">
        <f t="shared" si="10"/>
        <v/>
      </c>
      <c r="L111" s="368" t="str">
        <f t="shared" si="11"/>
        <v/>
      </c>
      <c r="M111" s="369"/>
      <c r="N111" s="370" t="str">
        <f t="shared" si="4"/>
        <v/>
      </c>
      <c r="O111" s="371" t="str">
        <f t="shared" si="5"/>
        <v/>
      </c>
      <c r="P111" s="371" t="str">
        <f t="shared" si="12"/>
        <v/>
      </c>
      <c r="Q111" s="372" t="str">
        <f t="shared" si="27"/>
        <v/>
      </c>
      <c r="R111" s="373" t="str">
        <f t="shared" si="13"/>
        <v/>
      </c>
      <c r="S111" s="372" t="str">
        <f t="shared" si="14"/>
        <v/>
      </c>
      <c r="T111" s="372" t="str">
        <f t="shared" si="7"/>
        <v/>
      </c>
      <c r="U111" s="374" t="str">
        <f t="shared" si="8"/>
        <v/>
      </c>
      <c r="V111" s="375" t="str">
        <f t="shared" si="15"/>
        <v/>
      </c>
      <c r="W111" s="132"/>
      <c r="X111" s="131"/>
    </row>
    <row r="112" spans="1:26" s="127" customFormat="1" ht="12" customHeight="1">
      <c r="A112" s="121">
        <v>40</v>
      </c>
      <c r="B112" s="122"/>
      <c r="C112" s="403"/>
      <c r="D112" s="123"/>
      <c r="E112" s="124"/>
      <c r="F112" s="124"/>
      <c r="G112" s="363" t="str">
        <f t="shared" ref="G112:G121" si="28">IF(OR(ISBLANK($C112),ISBLANK($C$68)),"",IF($C112&gt;$C$68,"",DATEDIF($C112,$C$68,"Y")))</f>
        <v/>
      </c>
      <c r="H112" s="376" t="str">
        <f t="shared" ref="H112:H121" si="29">IF(D112=1,"男",IF(D112=2,"女",""))</f>
        <v/>
      </c>
      <c r="I112" s="365" t="str">
        <f t="shared" ref="I112:I121" si="30">G112&amp;H112</f>
        <v/>
      </c>
      <c r="J112" s="366" t="str">
        <f t="shared" si="9"/>
        <v/>
      </c>
      <c r="K112" s="367" t="str">
        <f t="shared" si="10"/>
        <v/>
      </c>
      <c r="L112" s="368" t="str">
        <f t="shared" si="11"/>
        <v/>
      </c>
      <c r="M112" s="369"/>
      <c r="N112" s="370" t="str">
        <f t="shared" si="4"/>
        <v/>
      </c>
      <c r="O112" s="371" t="str">
        <f t="shared" si="5"/>
        <v/>
      </c>
      <c r="P112" s="371" t="str">
        <f t="shared" si="12"/>
        <v/>
      </c>
      <c r="Q112" s="372" t="str">
        <f t="shared" ref="Q112:Q121" si="31">IF($E112="","",P112*O112)</f>
        <v/>
      </c>
      <c r="R112" s="373" t="str">
        <f t="shared" si="13"/>
        <v/>
      </c>
      <c r="S112" s="372" t="str">
        <f t="shared" si="14"/>
        <v/>
      </c>
      <c r="T112" s="372" t="str">
        <f t="shared" si="7"/>
        <v/>
      </c>
      <c r="U112" s="374" t="str">
        <f t="shared" si="8"/>
        <v/>
      </c>
      <c r="V112" s="375" t="str">
        <f t="shared" si="15"/>
        <v/>
      </c>
      <c r="W112" s="132"/>
      <c r="X112" s="131"/>
    </row>
    <row r="113" spans="1:24" s="127" customFormat="1" ht="12" customHeight="1">
      <c r="A113" s="121">
        <v>41</v>
      </c>
      <c r="B113" s="122"/>
      <c r="C113" s="403"/>
      <c r="D113" s="123"/>
      <c r="E113" s="124"/>
      <c r="F113" s="124"/>
      <c r="G113" s="363" t="str">
        <f t="shared" si="28"/>
        <v/>
      </c>
      <c r="H113" s="376" t="str">
        <f t="shared" si="29"/>
        <v/>
      </c>
      <c r="I113" s="365" t="str">
        <f t="shared" si="30"/>
        <v/>
      </c>
      <c r="J113" s="366" t="str">
        <f t="shared" si="9"/>
        <v/>
      </c>
      <c r="K113" s="367" t="str">
        <f t="shared" si="10"/>
        <v/>
      </c>
      <c r="L113" s="368" t="str">
        <f t="shared" si="11"/>
        <v/>
      </c>
      <c r="M113" s="369"/>
      <c r="N113" s="370" t="str">
        <f t="shared" si="4"/>
        <v/>
      </c>
      <c r="O113" s="371" t="str">
        <f t="shared" si="5"/>
        <v/>
      </c>
      <c r="P113" s="371" t="str">
        <f t="shared" si="12"/>
        <v/>
      </c>
      <c r="Q113" s="372" t="str">
        <f t="shared" si="31"/>
        <v/>
      </c>
      <c r="R113" s="373" t="str">
        <f t="shared" si="13"/>
        <v/>
      </c>
      <c r="S113" s="372" t="str">
        <f t="shared" si="14"/>
        <v/>
      </c>
      <c r="T113" s="372" t="str">
        <f t="shared" si="7"/>
        <v/>
      </c>
      <c r="U113" s="374" t="str">
        <f t="shared" si="8"/>
        <v/>
      </c>
      <c r="V113" s="375" t="str">
        <f t="shared" si="15"/>
        <v/>
      </c>
      <c r="W113" s="132"/>
      <c r="X113" s="131"/>
    </row>
    <row r="114" spans="1:24" s="127" customFormat="1" ht="12" customHeight="1">
      <c r="A114" s="121">
        <v>42</v>
      </c>
      <c r="B114" s="122"/>
      <c r="C114" s="403"/>
      <c r="D114" s="123"/>
      <c r="E114" s="124"/>
      <c r="F114" s="124"/>
      <c r="G114" s="363" t="str">
        <f t="shared" si="28"/>
        <v/>
      </c>
      <c r="H114" s="376" t="str">
        <f t="shared" si="29"/>
        <v/>
      </c>
      <c r="I114" s="365" t="str">
        <f t="shared" si="30"/>
        <v/>
      </c>
      <c r="J114" s="366" t="str">
        <f t="shared" si="9"/>
        <v/>
      </c>
      <c r="K114" s="367" t="str">
        <f t="shared" si="10"/>
        <v/>
      </c>
      <c r="L114" s="368" t="str">
        <f t="shared" si="11"/>
        <v/>
      </c>
      <c r="M114" s="369"/>
      <c r="N114" s="370" t="str">
        <f t="shared" si="4"/>
        <v/>
      </c>
      <c r="O114" s="371" t="str">
        <f t="shared" si="5"/>
        <v/>
      </c>
      <c r="P114" s="371" t="str">
        <f t="shared" si="12"/>
        <v/>
      </c>
      <c r="Q114" s="372" t="str">
        <f t="shared" si="31"/>
        <v/>
      </c>
      <c r="R114" s="373" t="str">
        <f t="shared" si="13"/>
        <v/>
      </c>
      <c r="S114" s="372" t="str">
        <f t="shared" si="14"/>
        <v/>
      </c>
      <c r="T114" s="372" t="str">
        <f t="shared" si="7"/>
        <v/>
      </c>
      <c r="U114" s="374" t="str">
        <f t="shared" si="8"/>
        <v/>
      </c>
      <c r="V114" s="375" t="str">
        <f t="shared" si="15"/>
        <v/>
      </c>
      <c r="W114" s="132"/>
      <c r="X114" s="131"/>
    </row>
    <row r="115" spans="1:24" s="127" customFormat="1" ht="12" customHeight="1">
      <c r="A115" s="121">
        <v>43</v>
      </c>
      <c r="B115" s="122"/>
      <c r="C115" s="403"/>
      <c r="D115" s="123"/>
      <c r="E115" s="124"/>
      <c r="F115" s="124"/>
      <c r="G115" s="363" t="str">
        <f t="shared" si="28"/>
        <v/>
      </c>
      <c r="H115" s="376" t="str">
        <f t="shared" si="29"/>
        <v/>
      </c>
      <c r="I115" s="365" t="str">
        <f t="shared" si="30"/>
        <v/>
      </c>
      <c r="J115" s="366" t="str">
        <f t="shared" si="9"/>
        <v/>
      </c>
      <c r="K115" s="367" t="str">
        <f t="shared" si="10"/>
        <v/>
      </c>
      <c r="L115" s="368" t="str">
        <f t="shared" si="11"/>
        <v/>
      </c>
      <c r="M115" s="369"/>
      <c r="N115" s="370" t="str">
        <f t="shared" si="4"/>
        <v/>
      </c>
      <c r="O115" s="371" t="str">
        <f t="shared" si="5"/>
        <v/>
      </c>
      <c r="P115" s="371" t="str">
        <f t="shared" si="12"/>
        <v/>
      </c>
      <c r="Q115" s="372" t="str">
        <f t="shared" si="31"/>
        <v/>
      </c>
      <c r="R115" s="373" t="str">
        <f t="shared" si="13"/>
        <v/>
      </c>
      <c r="S115" s="372" t="str">
        <f t="shared" si="14"/>
        <v/>
      </c>
      <c r="T115" s="372" t="str">
        <f t="shared" si="7"/>
        <v/>
      </c>
      <c r="U115" s="374" t="str">
        <f t="shared" si="8"/>
        <v/>
      </c>
      <c r="V115" s="375" t="str">
        <f t="shared" si="15"/>
        <v/>
      </c>
      <c r="W115" s="132"/>
      <c r="X115" s="131"/>
    </row>
    <row r="116" spans="1:24" s="127" customFormat="1" ht="12" customHeight="1">
      <c r="A116" s="121">
        <v>44</v>
      </c>
      <c r="B116" s="122"/>
      <c r="C116" s="403"/>
      <c r="D116" s="123"/>
      <c r="E116" s="124"/>
      <c r="F116" s="124"/>
      <c r="G116" s="363" t="str">
        <f t="shared" si="28"/>
        <v/>
      </c>
      <c r="H116" s="376" t="str">
        <f t="shared" si="29"/>
        <v/>
      </c>
      <c r="I116" s="365" t="str">
        <f t="shared" si="30"/>
        <v/>
      </c>
      <c r="J116" s="366" t="str">
        <f t="shared" si="9"/>
        <v/>
      </c>
      <c r="K116" s="367" t="str">
        <f t="shared" si="10"/>
        <v/>
      </c>
      <c r="L116" s="368" t="str">
        <f t="shared" si="11"/>
        <v/>
      </c>
      <c r="M116" s="369"/>
      <c r="N116" s="370" t="str">
        <f t="shared" si="4"/>
        <v/>
      </c>
      <c r="O116" s="371" t="str">
        <f t="shared" si="5"/>
        <v/>
      </c>
      <c r="P116" s="371" t="str">
        <f t="shared" si="12"/>
        <v/>
      </c>
      <c r="Q116" s="372" t="str">
        <f t="shared" si="31"/>
        <v/>
      </c>
      <c r="R116" s="373" t="str">
        <f t="shared" si="13"/>
        <v/>
      </c>
      <c r="S116" s="372" t="str">
        <f t="shared" si="14"/>
        <v/>
      </c>
      <c r="T116" s="372" t="str">
        <f t="shared" si="7"/>
        <v/>
      </c>
      <c r="U116" s="374" t="str">
        <f t="shared" si="8"/>
        <v/>
      </c>
      <c r="V116" s="375" t="str">
        <f t="shared" si="15"/>
        <v/>
      </c>
      <c r="W116" s="132"/>
      <c r="X116" s="131"/>
    </row>
    <row r="117" spans="1:24" s="127" customFormat="1" ht="12" customHeight="1">
      <c r="A117" s="121">
        <v>45</v>
      </c>
      <c r="B117" s="122"/>
      <c r="C117" s="403"/>
      <c r="D117" s="123"/>
      <c r="E117" s="124"/>
      <c r="F117" s="124"/>
      <c r="G117" s="363" t="str">
        <f t="shared" si="28"/>
        <v/>
      </c>
      <c r="H117" s="376" t="str">
        <f t="shared" si="29"/>
        <v/>
      </c>
      <c r="I117" s="365" t="str">
        <f t="shared" si="30"/>
        <v/>
      </c>
      <c r="J117" s="366" t="str">
        <f t="shared" si="9"/>
        <v/>
      </c>
      <c r="K117" s="367" t="str">
        <f t="shared" si="10"/>
        <v/>
      </c>
      <c r="L117" s="368" t="str">
        <f t="shared" si="11"/>
        <v/>
      </c>
      <c r="M117" s="369"/>
      <c r="N117" s="370" t="str">
        <f t="shared" si="4"/>
        <v/>
      </c>
      <c r="O117" s="371" t="str">
        <f t="shared" si="5"/>
        <v/>
      </c>
      <c r="P117" s="371" t="str">
        <f t="shared" si="12"/>
        <v/>
      </c>
      <c r="Q117" s="372" t="str">
        <f t="shared" si="31"/>
        <v/>
      </c>
      <c r="R117" s="373" t="str">
        <f t="shared" si="13"/>
        <v/>
      </c>
      <c r="S117" s="372" t="str">
        <f t="shared" si="14"/>
        <v/>
      </c>
      <c r="T117" s="372" t="str">
        <f t="shared" si="7"/>
        <v/>
      </c>
      <c r="U117" s="374" t="str">
        <f t="shared" si="8"/>
        <v/>
      </c>
      <c r="V117" s="375" t="str">
        <f t="shared" si="15"/>
        <v/>
      </c>
      <c r="W117" s="132"/>
      <c r="X117" s="131"/>
    </row>
    <row r="118" spans="1:24" s="127" customFormat="1" ht="12" customHeight="1">
      <c r="A118" s="121">
        <v>46</v>
      </c>
      <c r="B118" s="122"/>
      <c r="C118" s="403"/>
      <c r="D118" s="123"/>
      <c r="E118" s="124"/>
      <c r="F118" s="124"/>
      <c r="G118" s="363" t="str">
        <f t="shared" si="28"/>
        <v/>
      </c>
      <c r="H118" s="376" t="str">
        <f t="shared" si="29"/>
        <v/>
      </c>
      <c r="I118" s="365" t="str">
        <f t="shared" si="30"/>
        <v/>
      </c>
      <c r="J118" s="366" t="str">
        <f t="shared" si="9"/>
        <v/>
      </c>
      <c r="K118" s="367" t="str">
        <f t="shared" si="10"/>
        <v/>
      </c>
      <c r="L118" s="368" t="str">
        <f t="shared" si="11"/>
        <v/>
      </c>
      <c r="M118" s="369"/>
      <c r="N118" s="370" t="str">
        <f t="shared" si="4"/>
        <v/>
      </c>
      <c r="O118" s="371" t="str">
        <f t="shared" si="5"/>
        <v/>
      </c>
      <c r="P118" s="371" t="str">
        <f t="shared" si="12"/>
        <v/>
      </c>
      <c r="Q118" s="372" t="str">
        <f t="shared" si="31"/>
        <v/>
      </c>
      <c r="R118" s="373" t="str">
        <f t="shared" si="13"/>
        <v/>
      </c>
      <c r="S118" s="372" t="str">
        <f t="shared" si="14"/>
        <v/>
      </c>
      <c r="T118" s="372" t="str">
        <f t="shared" si="7"/>
        <v/>
      </c>
      <c r="U118" s="374" t="str">
        <f t="shared" si="8"/>
        <v/>
      </c>
      <c r="V118" s="375" t="str">
        <f t="shared" si="15"/>
        <v/>
      </c>
      <c r="W118" s="132"/>
      <c r="X118" s="131"/>
    </row>
    <row r="119" spans="1:24" s="127" customFormat="1" ht="12" customHeight="1">
      <c r="A119" s="121">
        <v>47</v>
      </c>
      <c r="B119" s="122"/>
      <c r="C119" s="403"/>
      <c r="D119" s="123"/>
      <c r="E119" s="124"/>
      <c r="F119" s="124"/>
      <c r="G119" s="363" t="str">
        <f t="shared" si="28"/>
        <v/>
      </c>
      <c r="H119" s="376" t="str">
        <f t="shared" si="29"/>
        <v/>
      </c>
      <c r="I119" s="365" t="str">
        <f t="shared" si="30"/>
        <v/>
      </c>
      <c r="J119" s="366" t="str">
        <f t="shared" si="9"/>
        <v/>
      </c>
      <c r="K119" s="367" t="str">
        <f t="shared" si="10"/>
        <v/>
      </c>
      <c r="L119" s="368" t="str">
        <f t="shared" si="11"/>
        <v/>
      </c>
      <c r="M119" s="369"/>
      <c r="N119" s="370" t="str">
        <f t="shared" si="4"/>
        <v/>
      </c>
      <c r="O119" s="371" t="str">
        <f t="shared" si="5"/>
        <v/>
      </c>
      <c r="P119" s="371" t="str">
        <f t="shared" si="12"/>
        <v/>
      </c>
      <c r="Q119" s="372" t="str">
        <f t="shared" si="31"/>
        <v/>
      </c>
      <c r="R119" s="373" t="str">
        <f t="shared" si="13"/>
        <v/>
      </c>
      <c r="S119" s="372" t="str">
        <f t="shared" si="14"/>
        <v/>
      </c>
      <c r="T119" s="372" t="str">
        <f t="shared" si="7"/>
        <v/>
      </c>
      <c r="U119" s="374" t="str">
        <f t="shared" si="8"/>
        <v/>
      </c>
      <c r="V119" s="375" t="str">
        <f t="shared" si="15"/>
        <v/>
      </c>
      <c r="W119" s="132"/>
      <c r="X119" s="131"/>
    </row>
    <row r="120" spans="1:24" s="127" customFormat="1" ht="12" customHeight="1">
      <c r="A120" s="121">
        <v>48</v>
      </c>
      <c r="B120" s="122"/>
      <c r="C120" s="403"/>
      <c r="D120" s="123"/>
      <c r="E120" s="124"/>
      <c r="F120" s="124"/>
      <c r="G120" s="363" t="str">
        <f t="shared" si="28"/>
        <v/>
      </c>
      <c r="H120" s="376" t="str">
        <f t="shared" si="29"/>
        <v/>
      </c>
      <c r="I120" s="365" t="str">
        <f t="shared" si="30"/>
        <v/>
      </c>
      <c r="J120" s="366" t="str">
        <f t="shared" si="9"/>
        <v/>
      </c>
      <c r="K120" s="367" t="str">
        <f t="shared" si="10"/>
        <v/>
      </c>
      <c r="L120" s="368" t="str">
        <f t="shared" si="11"/>
        <v/>
      </c>
      <c r="M120" s="369"/>
      <c r="N120" s="370" t="str">
        <f t="shared" si="4"/>
        <v/>
      </c>
      <c r="O120" s="371" t="str">
        <f t="shared" si="5"/>
        <v/>
      </c>
      <c r="P120" s="371" t="str">
        <f t="shared" si="12"/>
        <v/>
      </c>
      <c r="Q120" s="372" t="str">
        <f t="shared" si="31"/>
        <v/>
      </c>
      <c r="R120" s="373" t="str">
        <f t="shared" si="13"/>
        <v/>
      </c>
      <c r="S120" s="372" t="str">
        <f t="shared" si="14"/>
        <v/>
      </c>
      <c r="T120" s="372" t="str">
        <f t="shared" si="7"/>
        <v/>
      </c>
      <c r="U120" s="374" t="str">
        <f t="shared" si="8"/>
        <v/>
      </c>
      <c r="V120" s="375" t="str">
        <f t="shared" si="15"/>
        <v/>
      </c>
      <c r="W120" s="132"/>
      <c r="X120" s="131"/>
    </row>
    <row r="121" spans="1:24" s="127" customFormat="1" ht="12" customHeight="1">
      <c r="A121" s="121">
        <v>49</v>
      </c>
      <c r="B121" s="122"/>
      <c r="C121" s="403"/>
      <c r="D121" s="123"/>
      <c r="E121" s="124"/>
      <c r="F121" s="124"/>
      <c r="G121" s="363" t="str">
        <f t="shared" si="28"/>
        <v/>
      </c>
      <c r="H121" s="376" t="str">
        <f t="shared" si="29"/>
        <v/>
      </c>
      <c r="I121" s="365" t="str">
        <f t="shared" si="30"/>
        <v/>
      </c>
      <c r="J121" s="366" t="str">
        <f t="shared" si="9"/>
        <v/>
      </c>
      <c r="K121" s="367" t="str">
        <f t="shared" si="10"/>
        <v/>
      </c>
      <c r="L121" s="368" t="str">
        <f t="shared" si="11"/>
        <v/>
      </c>
      <c r="M121" s="369"/>
      <c r="N121" s="370" t="str">
        <f t="shared" si="4"/>
        <v/>
      </c>
      <c r="O121" s="371" t="str">
        <f t="shared" si="5"/>
        <v/>
      </c>
      <c r="P121" s="371" t="str">
        <f t="shared" si="12"/>
        <v/>
      </c>
      <c r="Q121" s="372" t="str">
        <f t="shared" si="31"/>
        <v/>
      </c>
      <c r="R121" s="373" t="str">
        <f t="shared" si="13"/>
        <v/>
      </c>
      <c r="S121" s="372" t="str">
        <f t="shared" si="14"/>
        <v/>
      </c>
      <c r="T121" s="372" t="str">
        <f t="shared" si="7"/>
        <v/>
      </c>
      <c r="U121" s="374" t="str">
        <f t="shared" si="8"/>
        <v/>
      </c>
      <c r="V121" s="375" t="str">
        <f t="shared" si="15"/>
        <v/>
      </c>
      <c r="W121" s="132"/>
      <c r="X121" s="131"/>
    </row>
    <row r="122" spans="1:24" s="127" customFormat="1" ht="12" customHeight="1">
      <c r="A122" s="121">
        <v>50</v>
      </c>
      <c r="B122" s="122"/>
      <c r="C122" s="403"/>
      <c r="D122" s="123"/>
      <c r="E122" s="124"/>
      <c r="F122" s="124"/>
      <c r="G122" s="363" t="str">
        <f t="shared" ref="G122:G133" si="32">IF(OR(ISBLANK($C122),ISBLANK($C$68)),"",IF($C122&gt;$C$68,"",DATEDIF($C122,$C$68,"Y")))</f>
        <v/>
      </c>
      <c r="H122" s="376" t="str">
        <f t="shared" ref="H122:H133" si="33">IF(D122=1,"男",IF(D122=2,"女",""))</f>
        <v/>
      </c>
      <c r="I122" s="365" t="str">
        <f t="shared" ref="I122:I133" si="34">G122&amp;H122</f>
        <v/>
      </c>
      <c r="J122" s="366" t="str">
        <f t="shared" si="9"/>
        <v/>
      </c>
      <c r="K122" s="367" t="str">
        <f t="shared" si="10"/>
        <v/>
      </c>
      <c r="L122" s="368" t="str">
        <f t="shared" si="11"/>
        <v/>
      </c>
      <c r="M122" s="369"/>
      <c r="N122" s="370" t="str">
        <f t="shared" si="4"/>
        <v/>
      </c>
      <c r="O122" s="371" t="str">
        <f t="shared" si="5"/>
        <v/>
      </c>
      <c r="P122" s="371" t="str">
        <f t="shared" si="12"/>
        <v/>
      </c>
      <c r="Q122" s="372" t="str">
        <f t="shared" ref="Q122:Q133" si="35">IF($E122="","",P122*O122)</f>
        <v/>
      </c>
      <c r="R122" s="373" t="str">
        <f t="shared" si="13"/>
        <v/>
      </c>
      <c r="S122" s="372" t="str">
        <f t="shared" si="14"/>
        <v/>
      </c>
      <c r="T122" s="372" t="str">
        <f t="shared" si="7"/>
        <v/>
      </c>
      <c r="U122" s="374" t="str">
        <f t="shared" si="8"/>
        <v/>
      </c>
      <c r="V122" s="375" t="str">
        <f t="shared" si="15"/>
        <v/>
      </c>
      <c r="W122" s="132"/>
      <c r="X122" s="131"/>
    </row>
    <row r="123" spans="1:24" s="127" customFormat="1" ht="12" customHeight="1">
      <c r="A123" s="121">
        <v>51</v>
      </c>
      <c r="B123" s="122"/>
      <c r="C123" s="403"/>
      <c r="D123" s="123"/>
      <c r="E123" s="124"/>
      <c r="F123" s="124"/>
      <c r="G123" s="363" t="str">
        <f t="shared" si="32"/>
        <v/>
      </c>
      <c r="H123" s="376" t="str">
        <f t="shared" si="33"/>
        <v/>
      </c>
      <c r="I123" s="365" t="str">
        <f t="shared" si="34"/>
        <v/>
      </c>
      <c r="J123" s="366" t="str">
        <f t="shared" si="9"/>
        <v/>
      </c>
      <c r="K123" s="367" t="str">
        <f t="shared" si="10"/>
        <v/>
      </c>
      <c r="L123" s="368" t="str">
        <f t="shared" si="11"/>
        <v/>
      </c>
      <c r="M123" s="369"/>
      <c r="N123" s="370" t="str">
        <f t="shared" si="4"/>
        <v/>
      </c>
      <c r="O123" s="371" t="str">
        <f t="shared" si="5"/>
        <v/>
      </c>
      <c r="P123" s="371" t="str">
        <f t="shared" si="12"/>
        <v/>
      </c>
      <c r="Q123" s="372" t="str">
        <f t="shared" si="35"/>
        <v/>
      </c>
      <c r="R123" s="373" t="str">
        <f t="shared" si="13"/>
        <v/>
      </c>
      <c r="S123" s="372" t="str">
        <f t="shared" si="14"/>
        <v/>
      </c>
      <c r="T123" s="372" t="str">
        <f t="shared" si="7"/>
        <v/>
      </c>
      <c r="U123" s="374" t="str">
        <f t="shared" si="8"/>
        <v/>
      </c>
      <c r="V123" s="375" t="str">
        <f t="shared" si="15"/>
        <v/>
      </c>
      <c r="W123" s="132"/>
      <c r="X123" s="131"/>
    </row>
    <row r="124" spans="1:24" s="127" customFormat="1" ht="12" customHeight="1">
      <c r="A124" s="121">
        <v>52</v>
      </c>
      <c r="B124" s="122"/>
      <c r="C124" s="403"/>
      <c r="D124" s="123"/>
      <c r="E124" s="124"/>
      <c r="F124" s="124"/>
      <c r="G124" s="363" t="str">
        <f t="shared" si="32"/>
        <v/>
      </c>
      <c r="H124" s="376" t="str">
        <f t="shared" si="33"/>
        <v/>
      </c>
      <c r="I124" s="365" t="str">
        <f t="shared" si="34"/>
        <v/>
      </c>
      <c r="J124" s="366" t="str">
        <f t="shared" si="9"/>
        <v/>
      </c>
      <c r="K124" s="367" t="str">
        <f t="shared" si="10"/>
        <v/>
      </c>
      <c r="L124" s="368" t="str">
        <f t="shared" si="11"/>
        <v/>
      </c>
      <c r="M124" s="369"/>
      <c r="N124" s="370" t="str">
        <f t="shared" si="4"/>
        <v/>
      </c>
      <c r="O124" s="371" t="str">
        <f t="shared" si="5"/>
        <v/>
      </c>
      <c r="P124" s="371" t="str">
        <f t="shared" si="12"/>
        <v/>
      </c>
      <c r="Q124" s="372" t="str">
        <f t="shared" si="35"/>
        <v/>
      </c>
      <c r="R124" s="373" t="str">
        <f t="shared" si="13"/>
        <v/>
      </c>
      <c r="S124" s="372" t="str">
        <f t="shared" si="14"/>
        <v/>
      </c>
      <c r="T124" s="372" t="str">
        <f t="shared" si="7"/>
        <v/>
      </c>
      <c r="U124" s="374" t="str">
        <f t="shared" si="8"/>
        <v/>
      </c>
      <c r="V124" s="375" t="str">
        <f t="shared" si="15"/>
        <v/>
      </c>
      <c r="W124" s="132"/>
      <c r="X124" s="131"/>
    </row>
    <row r="125" spans="1:24" s="127" customFormat="1" ht="12" customHeight="1">
      <c r="A125" s="121">
        <v>53</v>
      </c>
      <c r="B125" s="122"/>
      <c r="C125" s="403"/>
      <c r="D125" s="123"/>
      <c r="E125" s="124"/>
      <c r="F125" s="124"/>
      <c r="G125" s="363" t="str">
        <f t="shared" si="32"/>
        <v/>
      </c>
      <c r="H125" s="376" t="str">
        <f t="shared" si="33"/>
        <v/>
      </c>
      <c r="I125" s="365" t="str">
        <f t="shared" si="34"/>
        <v/>
      </c>
      <c r="J125" s="366" t="str">
        <f t="shared" si="9"/>
        <v/>
      </c>
      <c r="K125" s="367" t="str">
        <f t="shared" si="10"/>
        <v/>
      </c>
      <c r="L125" s="368" t="str">
        <f t="shared" si="11"/>
        <v/>
      </c>
      <c r="M125" s="369"/>
      <c r="N125" s="370" t="str">
        <f t="shared" si="4"/>
        <v/>
      </c>
      <c r="O125" s="371" t="str">
        <f t="shared" si="5"/>
        <v/>
      </c>
      <c r="P125" s="371" t="str">
        <f t="shared" si="12"/>
        <v/>
      </c>
      <c r="Q125" s="372" t="str">
        <f t="shared" si="35"/>
        <v/>
      </c>
      <c r="R125" s="373" t="str">
        <f t="shared" si="13"/>
        <v/>
      </c>
      <c r="S125" s="372" t="str">
        <f t="shared" si="14"/>
        <v/>
      </c>
      <c r="T125" s="372" t="str">
        <f t="shared" si="7"/>
        <v/>
      </c>
      <c r="U125" s="374" t="str">
        <f t="shared" si="8"/>
        <v/>
      </c>
      <c r="V125" s="375" t="str">
        <f t="shared" si="15"/>
        <v/>
      </c>
      <c r="W125" s="132"/>
      <c r="X125" s="131"/>
    </row>
    <row r="126" spans="1:24" s="127" customFormat="1" ht="12" customHeight="1">
      <c r="A126" s="121">
        <v>54</v>
      </c>
      <c r="B126" s="122"/>
      <c r="C126" s="403"/>
      <c r="D126" s="123"/>
      <c r="E126" s="124"/>
      <c r="F126" s="124"/>
      <c r="G126" s="363" t="str">
        <f t="shared" si="32"/>
        <v/>
      </c>
      <c r="H126" s="376" t="str">
        <f t="shared" si="33"/>
        <v/>
      </c>
      <c r="I126" s="365" t="str">
        <f t="shared" si="34"/>
        <v/>
      </c>
      <c r="J126" s="366" t="str">
        <f t="shared" si="9"/>
        <v/>
      </c>
      <c r="K126" s="367" t="str">
        <f t="shared" si="10"/>
        <v/>
      </c>
      <c r="L126" s="368" t="str">
        <f t="shared" si="11"/>
        <v/>
      </c>
      <c r="M126" s="369"/>
      <c r="N126" s="370" t="str">
        <f t="shared" si="4"/>
        <v/>
      </c>
      <c r="O126" s="371" t="str">
        <f t="shared" si="5"/>
        <v/>
      </c>
      <c r="P126" s="371" t="str">
        <f t="shared" si="12"/>
        <v/>
      </c>
      <c r="Q126" s="372" t="str">
        <f t="shared" si="35"/>
        <v/>
      </c>
      <c r="R126" s="373" t="str">
        <f t="shared" si="13"/>
        <v/>
      </c>
      <c r="S126" s="372" t="str">
        <f t="shared" si="14"/>
        <v/>
      </c>
      <c r="T126" s="372" t="str">
        <f t="shared" si="7"/>
        <v/>
      </c>
      <c r="U126" s="374" t="str">
        <f t="shared" si="8"/>
        <v/>
      </c>
      <c r="V126" s="375" t="str">
        <f t="shared" si="15"/>
        <v/>
      </c>
      <c r="W126" s="132"/>
      <c r="X126" s="131"/>
    </row>
    <row r="127" spans="1:24" s="127" customFormat="1" ht="12" customHeight="1">
      <c r="A127" s="121">
        <v>55</v>
      </c>
      <c r="B127" s="122"/>
      <c r="C127" s="403"/>
      <c r="D127" s="123"/>
      <c r="E127" s="124"/>
      <c r="F127" s="124"/>
      <c r="G127" s="363" t="str">
        <f t="shared" si="32"/>
        <v/>
      </c>
      <c r="H127" s="376" t="str">
        <f t="shared" si="33"/>
        <v/>
      </c>
      <c r="I127" s="365" t="str">
        <f t="shared" si="34"/>
        <v/>
      </c>
      <c r="J127" s="366" t="str">
        <f t="shared" si="9"/>
        <v/>
      </c>
      <c r="K127" s="367" t="str">
        <f t="shared" si="10"/>
        <v/>
      </c>
      <c r="L127" s="368" t="str">
        <f t="shared" si="11"/>
        <v/>
      </c>
      <c r="M127" s="369"/>
      <c r="N127" s="370" t="str">
        <f t="shared" si="4"/>
        <v/>
      </c>
      <c r="O127" s="371" t="str">
        <f t="shared" si="5"/>
        <v/>
      </c>
      <c r="P127" s="371" t="str">
        <f t="shared" si="12"/>
        <v/>
      </c>
      <c r="Q127" s="372" t="str">
        <f t="shared" si="35"/>
        <v/>
      </c>
      <c r="R127" s="373" t="str">
        <f t="shared" si="13"/>
        <v/>
      </c>
      <c r="S127" s="372" t="str">
        <f t="shared" si="14"/>
        <v/>
      </c>
      <c r="T127" s="372" t="str">
        <f t="shared" si="7"/>
        <v/>
      </c>
      <c r="U127" s="374" t="str">
        <f t="shared" si="8"/>
        <v/>
      </c>
      <c r="V127" s="375" t="str">
        <f t="shared" si="15"/>
        <v/>
      </c>
      <c r="W127" s="132"/>
      <c r="X127" s="131"/>
    </row>
    <row r="128" spans="1:24" s="127" customFormat="1" ht="12" customHeight="1">
      <c r="A128" s="121">
        <v>56</v>
      </c>
      <c r="B128" s="122"/>
      <c r="C128" s="403"/>
      <c r="D128" s="123"/>
      <c r="E128" s="124"/>
      <c r="F128" s="124"/>
      <c r="G128" s="363" t="str">
        <f t="shared" si="32"/>
        <v/>
      </c>
      <c r="H128" s="376" t="str">
        <f t="shared" si="33"/>
        <v/>
      </c>
      <c r="I128" s="365" t="str">
        <f t="shared" si="34"/>
        <v/>
      </c>
      <c r="J128" s="366" t="str">
        <f t="shared" si="9"/>
        <v/>
      </c>
      <c r="K128" s="367" t="str">
        <f t="shared" si="10"/>
        <v/>
      </c>
      <c r="L128" s="368" t="str">
        <f t="shared" si="11"/>
        <v/>
      </c>
      <c r="M128" s="369"/>
      <c r="N128" s="370" t="str">
        <f t="shared" si="4"/>
        <v/>
      </c>
      <c r="O128" s="371" t="str">
        <f t="shared" si="5"/>
        <v/>
      </c>
      <c r="P128" s="371" t="str">
        <f t="shared" si="12"/>
        <v/>
      </c>
      <c r="Q128" s="372" t="str">
        <f t="shared" si="35"/>
        <v/>
      </c>
      <c r="R128" s="373" t="str">
        <f t="shared" si="13"/>
        <v/>
      </c>
      <c r="S128" s="372" t="str">
        <f t="shared" si="14"/>
        <v/>
      </c>
      <c r="T128" s="372" t="str">
        <f t="shared" si="7"/>
        <v/>
      </c>
      <c r="U128" s="374" t="str">
        <f t="shared" si="8"/>
        <v/>
      </c>
      <c r="V128" s="375" t="str">
        <f t="shared" si="15"/>
        <v/>
      </c>
      <c r="W128" s="132"/>
      <c r="X128" s="131"/>
    </row>
    <row r="129" spans="1:24" s="127" customFormat="1" ht="12" customHeight="1">
      <c r="A129" s="121">
        <v>57</v>
      </c>
      <c r="B129" s="122"/>
      <c r="C129" s="403"/>
      <c r="D129" s="123"/>
      <c r="E129" s="124"/>
      <c r="F129" s="124"/>
      <c r="G129" s="363" t="str">
        <f t="shared" si="32"/>
        <v/>
      </c>
      <c r="H129" s="376" t="str">
        <f t="shared" si="33"/>
        <v/>
      </c>
      <c r="I129" s="365" t="str">
        <f t="shared" si="34"/>
        <v/>
      </c>
      <c r="J129" s="366" t="str">
        <f t="shared" si="9"/>
        <v/>
      </c>
      <c r="K129" s="367" t="str">
        <f t="shared" si="10"/>
        <v/>
      </c>
      <c r="L129" s="368" t="str">
        <f t="shared" si="11"/>
        <v/>
      </c>
      <c r="M129" s="369"/>
      <c r="N129" s="370" t="str">
        <f t="shared" si="4"/>
        <v/>
      </c>
      <c r="O129" s="371" t="str">
        <f t="shared" si="5"/>
        <v/>
      </c>
      <c r="P129" s="371" t="str">
        <f t="shared" si="12"/>
        <v/>
      </c>
      <c r="Q129" s="372" t="str">
        <f t="shared" si="35"/>
        <v/>
      </c>
      <c r="R129" s="373" t="str">
        <f t="shared" si="13"/>
        <v/>
      </c>
      <c r="S129" s="372" t="str">
        <f t="shared" si="14"/>
        <v/>
      </c>
      <c r="T129" s="372" t="str">
        <f t="shared" si="7"/>
        <v/>
      </c>
      <c r="U129" s="374" t="str">
        <f t="shared" si="8"/>
        <v/>
      </c>
      <c r="V129" s="375" t="str">
        <f t="shared" si="15"/>
        <v/>
      </c>
      <c r="W129" s="132"/>
      <c r="X129" s="131"/>
    </row>
    <row r="130" spans="1:24" s="127" customFormat="1" ht="12" customHeight="1">
      <c r="A130" s="121">
        <v>58</v>
      </c>
      <c r="B130" s="122"/>
      <c r="C130" s="403"/>
      <c r="D130" s="123"/>
      <c r="E130" s="124"/>
      <c r="F130" s="124"/>
      <c r="G130" s="363" t="str">
        <f t="shared" si="32"/>
        <v/>
      </c>
      <c r="H130" s="376" t="str">
        <f t="shared" si="33"/>
        <v/>
      </c>
      <c r="I130" s="365" t="str">
        <f t="shared" si="34"/>
        <v/>
      </c>
      <c r="J130" s="366" t="str">
        <f t="shared" si="9"/>
        <v/>
      </c>
      <c r="K130" s="367" t="str">
        <f t="shared" si="10"/>
        <v/>
      </c>
      <c r="L130" s="368" t="str">
        <f t="shared" si="11"/>
        <v/>
      </c>
      <c r="M130" s="369"/>
      <c r="N130" s="370" t="str">
        <f t="shared" si="4"/>
        <v/>
      </c>
      <c r="O130" s="371" t="str">
        <f t="shared" si="5"/>
        <v/>
      </c>
      <c r="P130" s="371" t="str">
        <f t="shared" si="12"/>
        <v/>
      </c>
      <c r="Q130" s="372" t="str">
        <f t="shared" si="35"/>
        <v/>
      </c>
      <c r="R130" s="373" t="str">
        <f t="shared" si="13"/>
        <v/>
      </c>
      <c r="S130" s="372" t="str">
        <f t="shared" si="14"/>
        <v/>
      </c>
      <c r="T130" s="372" t="str">
        <f t="shared" si="7"/>
        <v/>
      </c>
      <c r="U130" s="374" t="str">
        <f t="shared" si="8"/>
        <v/>
      </c>
      <c r="V130" s="375" t="str">
        <f t="shared" si="15"/>
        <v/>
      </c>
      <c r="W130" s="132"/>
      <c r="X130" s="131"/>
    </row>
    <row r="131" spans="1:24" s="127" customFormat="1" ht="12" customHeight="1">
      <c r="A131" s="121">
        <v>59</v>
      </c>
      <c r="B131" s="122"/>
      <c r="C131" s="403"/>
      <c r="D131" s="123"/>
      <c r="E131" s="124"/>
      <c r="F131" s="124"/>
      <c r="G131" s="363" t="str">
        <f t="shared" si="32"/>
        <v/>
      </c>
      <c r="H131" s="376" t="str">
        <f t="shared" si="33"/>
        <v/>
      </c>
      <c r="I131" s="365" t="str">
        <f t="shared" si="34"/>
        <v/>
      </c>
      <c r="J131" s="366" t="str">
        <f t="shared" si="9"/>
        <v/>
      </c>
      <c r="K131" s="367" t="str">
        <f t="shared" si="10"/>
        <v/>
      </c>
      <c r="L131" s="368" t="str">
        <f t="shared" si="11"/>
        <v/>
      </c>
      <c r="M131" s="369"/>
      <c r="N131" s="370" t="str">
        <f t="shared" si="4"/>
        <v/>
      </c>
      <c r="O131" s="371" t="str">
        <f t="shared" si="5"/>
        <v/>
      </c>
      <c r="P131" s="371" t="str">
        <f t="shared" si="12"/>
        <v/>
      </c>
      <c r="Q131" s="372" t="str">
        <f t="shared" si="35"/>
        <v/>
      </c>
      <c r="R131" s="373" t="str">
        <f t="shared" si="13"/>
        <v/>
      </c>
      <c r="S131" s="372" t="str">
        <f t="shared" si="14"/>
        <v/>
      </c>
      <c r="T131" s="372" t="str">
        <f t="shared" si="7"/>
        <v/>
      </c>
      <c r="U131" s="374" t="str">
        <f t="shared" si="8"/>
        <v/>
      </c>
      <c r="V131" s="375" t="str">
        <f t="shared" si="15"/>
        <v/>
      </c>
      <c r="W131" s="132"/>
      <c r="X131" s="131"/>
    </row>
    <row r="132" spans="1:24" s="127" customFormat="1" ht="12" customHeight="1">
      <c r="A132" s="121">
        <v>60</v>
      </c>
      <c r="B132" s="122"/>
      <c r="C132" s="403"/>
      <c r="D132" s="123"/>
      <c r="E132" s="124"/>
      <c r="F132" s="124"/>
      <c r="G132" s="363" t="str">
        <f t="shared" si="32"/>
        <v/>
      </c>
      <c r="H132" s="376" t="str">
        <f t="shared" si="33"/>
        <v/>
      </c>
      <c r="I132" s="365" t="str">
        <f t="shared" si="34"/>
        <v/>
      </c>
      <c r="J132" s="366" t="str">
        <f t="shared" si="9"/>
        <v/>
      </c>
      <c r="K132" s="367" t="str">
        <f t="shared" si="10"/>
        <v/>
      </c>
      <c r="L132" s="368" t="str">
        <f t="shared" si="11"/>
        <v/>
      </c>
      <c r="M132" s="369"/>
      <c r="N132" s="370" t="str">
        <f t="shared" si="4"/>
        <v/>
      </c>
      <c r="O132" s="371" t="str">
        <f t="shared" si="5"/>
        <v/>
      </c>
      <c r="P132" s="371" t="str">
        <f t="shared" si="12"/>
        <v/>
      </c>
      <c r="Q132" s="372" t="str">
        <f t="shared" si="35"/>
        <v/>
      </c>
      <c r="R132" s="373" t="str">
        <f t="shared" si="13"/>
        <v/>
      </c>
      <c r="S132" s="372" t="str">
        <f t="shared" si="14"/>
        <v/>
      </c>
      <c r="T132" s="372" t="str">
        <f t="shared" si="7"/>
        <v/>
      </c>
      <c r="U132" s="374" t="str">
        <f t="shared" si="8"/>
        <v/>
      </c>
      <c r="V132" s="375" t="str">
        <f t="shared" si="15"/>
        <v/>
      </c>
      <c r="W132" s="132"/>
      <c r="X132" s="131"/>
    </row>
    <row r="133" spans="1:24" s="127" customFormat="1" ht="12" customHeight="1">
      <c r="A133" s="121">
        <v>61</v>
      </c>
      <c r="B133" s="122"/>
      <c r="C133" s="403"/>
      <c r="D133" s="123"/>
      <c r="E133" s="124"/>
      <c r="F133" s="124"/>
      <c r="G133" s="363" t="str">
        <f t="shared" si="32"/>
        <v/>
      </c>
      <c r="H133" s="376" t="str">
        <f t="shared" si="33"/>
        <v/>
      </c>
      <c r="I133" s="365" t="str">
        <f t="shared" si="34"/>
        <v/>
      </c>
      <c r="J133" s="366" t="str">
        <f t="shared" si="9"/>
        <v/>
      </c>
      <c r="K133" s="367" t="str">
        <f t="shared" si="10"/>
        <v/>
      </c>
      <c r="L133" s="368" t="str">
        <f t="shared" si="11"/>
        <v/>
      </c>
      <c r="M133" s="369"/>
      <c r="N133" s="370" t="str">
        <f t="shared" si="4"/>
        <v/>
      </c>
      <c r="O133" s="371" t="str">
        <f t="shared" si="5"/>
        <v/>
      </c>
      <c r="P133" s="371" t="str">
        <f t="shared" si="12"/>
        <v/>
      </c>
      <c r="Q133" s="372" t="str">
        <f t="shared" si="35"/>
        <v/>
      </c>
      <c r="R133" s="373" t="str">
        <f t="shared" si="13"/>
        <v/>
      </c>
      <c r="S133" s="372" t="str">
        <f t="shared" si="14"/>
        <v/>
      </c>
      <c r="T133" s="372" t="str">
        <f t="shared" si="7"/>
        <v/>
      </c>
      <c r="U133" s="374" t="str">
        <f t="shared" si="8"/>
        <v/>
      </c>
      <c r="V133" s="375" t="str">
        <f t="shared" si="15"/>
        <v/>
      </c>
      <c r="W133" s="132"/>
      <c r="X133" s="131"/>
    </row>
    <row r="134" spans="1:24" s="127" customFormat="1" ht="12" customHeight="1">
      <c r="A134" s="121">
        <v>62</v>
      </c>
      <c r="B134" s="122"/>
      <c r="C134" s="403"/>
      <c r="D134" s="123"/>
      <c r="E134" s="124"/>
      <c r="F134" s="124"/>
      <c r="G134" s="363" t="str">
        <f t="shared" ref="G134:G143" si="36">IF(OR(ISBLANK($C134),ISBLANK($C$68)),"",IF($C134&gt;$C$68,"",DATEDIF($C134,$C$68,"Y")))</f>
        <v/>
      </c>
      <c r="H134" s="376" t="str">
        <f t="shared" ref="H134:H143" si="37">IF(D134=1,"男",IF(D134=2,"女",""))</f>
        <v/>
      </c>
      <c r="I134" s="365" t="str">
        <f t="shared" ref="I134:I143" si="38">G134&amp;H134</f>
        <v/>
      </c>
      <c r="J134" s="366" t="str">
        <f t="shared" si="9"/>
        <v/>
      </c>
      <c r="K134" s="367" t="str">
        <f t="shared" si="10"/>
        <v/>
      </c>
      <c r="L134" s="368" t="str">
        <f t="shared" si="11"/>
        <v/>
      </c>
      <c r="M134" s="369"/>
      <c r="N134" s="370" t="str">
        <f t="shared" si="4"/>
        <v/>
      </c>
      <c r="O134" s="371" t="str">
        <f t="shared" si="5"/>
        <v/>
      </c>
      <c r="P134" s="371" t="str">
        <f t="shared" si="12"/>
        <v/>
      </c>
      <c r="Q134" s="372" t="str">
        <f t="shared" ref="Q134:Q143" si="39">IF($E134="","",P134*O134)</f>
        <v/>
      </c>
      <c r="R134" s="373" t="str">
        <f t="shared" si="13"/>
        <v/>
      </c>
      <c r="S134" s="372" t="str">
        <f t="shared" si="14"/>
        <v/>
      </c>
      <c r="T134" s="372" t="str">
        <f t="shared" si="7"/>
        <v/>
      </c>
      <c r="U134" s="374" t="str">
        <f t="shared" si="8"/>
        <v/>
      </c>
      <c r="V134" s="375" t="str">
        <f t="shared" si="15"/>
        <v/>
      </c>
      <c r="W134" s="132"/>
    </row>
    <row r="135" spans="1:24" s="127" customFormat="1" ht="12" customHeight="1">
      <c r="A135" s="121">
        <v>63</v>
      </c>
      <c r="B135" s="122"/>
      <c r="C135" s="403"/>
      <c r="D135" s="123"/>
      <c r="E135" s="124"/>
      <c r="F135" s="124"/>
      <c r="G135" s="363" t="str">
        <f t="shared" si="36"/>
        <v/>
      </c>
      <c r="H135" s="376" t="str">
        <f t="shared" si="37"/>
        <v/>
      </c>
      <c r="I135" s="365" t="str">
        <f t="shared" si="38"/>
        <v/>
      </c>
      <c r="J135" s="366" t="str">
        <f t="shared" si="9"/>
        <v/>
      </c>
      <c r="K135" s="367" t="str">
        <f t="shared" si="10"/>
        <v/>
      </c>
      <c r="L135" s="368" t="str">
        <f t="shared" si="11"/>
        <v/>
      </c>
      <c r="M135" s="369"/>
      <c r="N135" s="370" t="str">
        <f t="shared" si="4"/>
        <v/>
      </c>
      <c r="O135" s="371" t="str">
        <f t="shared" si="5"/>
        <v/>
      </c>
      <c r="P135" s="371" t="str">
        <f t="shared" si="12"/>
        <v/>
      </c>
      <c r="Q135" s="372" t="str">
        <f t="shared" si="39"/>
        <v/>
      </c>
      <c r="R135" s="373" t="str">
        <f t="shared" si="13"/>
        <v/>
      </c>
      <c r="S135" s="372" t="str">
        <f t="shared" si="14"/>
        <v/>
      </c>
      <c r="T135" s="372" t="str">
        <f t="shared" si="7"/>
        <v/>
      </c>
      <c r="U135" s="374" t="str">
        <f t="shared" si="8"/>
        <v/>
      </c>
      <c r="V135" s="375" t="str">
        <f t="shared" si="15"/>
        <v/>
      </c>
      <c r="W135" s="133"/>
    </row>
    <row r="136" spans="1:24" s="127" customFormat="1" ht="12" customHeight="1">
      <c r="A136" s="121">
        <v>64</v>
      </c>
      <c r="B136" s="122"/>
      <c r="C136" s="403"/>
      <c r="D136" s="123"/>
      <c r="E136" s="124"/>
      <c r="F136" s="124"/>
      <c r="G136" s="363" t="str">
        <f t="shared" si="36"/>
        <v/>
      </c>
      <c r="H136" s="376" t="str">
        <f t="shared" si="37"/>
        <v/>
      </c>
      <c r="I136" s="365" t="str">
        <f t="shared" si="38"/>
        <v/>
      </c>
      <c r="J136" s="366" t="str">
        <f t="shared" si="9"/>
        <v/>
      </c>
      <c r="K136" s="367" t="str">
        <f t="shared" si="10"/>
        <v/>
      </c>
      <c r="L136" s="368" t="str">
        <f t="shared" si="11"/>
        <v/>
      </c>
      <c r="M136" s="369"/>
      <c r="N136" s="370" t="str">
        <f t="shared" si="4"/>
        <v/>
      </c>
      <c r="O136" s="371" t="str">
        <f t="shared" si="5"/>
        <v/>
      </c>
      <c r="P136" s="371" t="str">
        <f t="shared" si="12"/>
        <v/>
      </c>
      <c r="Q136" s="372" t="str">
        <f t="shared" si="39"/>
        <v/>
      </c>
      <c r="R136" s="373" t="str">
        <f t="shared" si="13"/>
        <v/>
      </c>
      <c r="S136" s="372" t="str">
        <f t="shared" si="14"/>
        <v/>
      </c>
      <c r="T136" s="372" t="str">
        <f t="shared" si="7"/>
        <v/>
      </c>
      <c r="U136" s="374" t="str">
        <f t="shared" si="8"/>
        <v/>
      </c>
      <c r="V136" s="375" t="str">
        <f t="shared" si="15"/>
        <v/>
      </c>
      <c r="W136" s="133"/>
    </row>
    <row r="137" spans="1:24" s="127" customFormat="1" ht="12" customHeight="1">
      <c r="A137" s="121">
        <v>65</v>
      </c>
      <c r="B137" s="122"/>
      <c r="C137" s="403"/>
      <c r="D137" s="123"/>
      <c r="E137" s="124"/>
      <c r="F137" s="124"/>
      <c r="G137" s="363" t="str">
        <f t="shared" si="36"/>
        <v/>
      </c>
      <c r="H137" s="376" t="str">
        <f t="shared" si="37"/>
        <v/>
      </c>
      <c r="I137" s="365" t="str">
        <f t="shared" si="38"/>
        <v/>
      </c>
      <c r="J137" s="366" t="str">
        <f t="shared" si="9"/>
        <v/>
      </c>
      <c r="K137" s="367" t="str">
        <f t="shared" si="10"/>
        <v/>
      </c>
      <c r="L137" s="368" t="str">
        <f t="shared" si="11"/>
        <v/>
      </c>
      <c r="M137" s="369"/>
      <c r="N137" s="370" t="str">
        <f t="shared" ref="N137:N200" si="40">IF(F137="","",(F137-O137)/O137*100)</f>
        <v/>
      </c>
      <c r="O137" s="371" t="str">
        <f t="shared" ref="O137:O200" si="41">IF(E137="","",(J137*E137-K137))</f>
        <v/>
      </c>
      <c r="P137" s="371" t="str">
        <f t="shared" si="12"/>
        <v/>
      </c>
      <c r="Q137" s="372" t="str">
        <f t="shared" si="39"/>
        <v/>
      </c>
      <c r="R137" s="373" t="str">
        <f t="shared" si="13"/>
        <v/>
      </c>
      <c r="S137" s="372" t="str">
        <f t="shared" si="14"/>
        <v/>
      </c>
      <c r="T137" s="372" t="str">
        <f t="shared" ref="T137:T200" si="42">IF(E137="","",(Q137*R137+S137))</f>
        <v/>
      </c>
      <c r="U137" s="374" t="str">
        <f t="shared" ref="U137:U200" si="43">IF(E137="","",(T137*33%))</f>
        <v/>
      </c>
      <c r="V137" s="375" t="str">
        <f t="shared" si="15"/>
        <v/>
      </c>
      <c r="W137" s="133"/>
    </row>
    <row r="138" spans="1:24" s="127" customFormat="1" ht="12" customHeight="1">
      <c r="A138" s="121">
        <v>66</v>
      </c>
      <c r="B138" s="122"/>
      <c r="C138" s="403"/>
      <c r="D138" s="123"/>
      <c r="E138" s="124"/>
      <c r="F138" s="124"/>
      <c r="G138" s="363" t="str">
        <f t="shared" si="36"/>
        <v/>
      </c>
      <c r="H138" s="376" t="str">
        <f t="shared" si="37"/>
        <v/>
      </c>
      <c r="I138" s="365" t="str">
        <f t="shared" si="38"/>
        <v/>
      </c>
      <c r="J138" s="366" t="str">
        <f t="shared" ref="J138:J201" si="44">IF(E138="","",VLOOKUP(I138,$W$28:$Y$53,2,FALSE))</f>
        <v/>
      </c>
      <c r="K138" s="367" t="str">
        <f t="shared" ref="K138:K201" si="45">IF(E138="","",VLOOKUP(I138,$W$28:$Y$53,3,FALSE))</f>
        <v/>
      </c>
      <c r="L138" s="368" t="str">
        <f t="shared" ref="L138:L201" si="46">IF(ISNUMBER(N138),VLOOKUP(N138,$M$57:$R$62,4,TRUE),"")</f>
        <v/>
      </c>
      <c r="M138" s="369"/>
      <c r="N138" s="370" t="str">
        <f t="shared" si="40"/>
        <v/>
      </c>
      <c r="O138" s="371" t="str">
        <f t="shared" si="41"/>
        <v/>
      </c>
      <c r="P138" s="371" t="str">
        <f t="shared" ref="P138:P201" si="47">IF($E138="","",VLOOKUP($I138,$N$27:$Q$53,2,FALSE))</f>
        <v/>
      </c>
      <c r="Q138" s="372" t="str">
        <f t="shared" si="39"/>
        <v/>
      </c>
      <c r="R138" s="373" t="str">
        <f t="shared" ref="R138:R201" si="48">IF(E138="","",VLOOKUP(I138,$N$27:$V$53,9,FALSE))</f>
        <v/>
      </c>
      <c r="S138" s="372" t="str">
        <f t="shared" ref="S138:S201" si="49">IF($E138="","",VLOOKUP($I138,$N$27:$R$53,5,FALSE))</f>
        <v/>
      </c>
      <c r="T138" s="372" t="str">
        <f t="shared" si="42"/>
        <v/>
      </c>
      <c r="U138" s="374" t="str">
        <f t="shared" si="43"/>
        <v/>
      </c>
      <c r="V138" s="375" t="str">
        <f t="shared" ref="V138:V201" si="50">IF(E138="","",(IF(AND(U138&lt;=$R$7,U138&gt;=$T$7),U138,IF(U138="","　","個別対応"))))</f>
        <v/>
      </c>
      <c r="W138" s="133"/>
    </row>
    <row r="139" spans="1:24" s="127" customFormat="1" ht="12" customHeight="1">
      <c r="A139" s="121">
        <v>67</v>
      </c>
      <c r="B139" s="122"/>
      <c r="C139" s="403"/>
      <c r="D139" s="123"/>
      <c r="E139" s="124"/>
      <c r="F139" s="124"/>
      <c r="G139" s="363" t="str">
        <f t="shared" si="36"/>
        <v/>
      </c>
      <c r="H139" s="376" t="str">
        <f t="shared" si="37"/>
        <v/>
      </c>
      <c r="I139" s="365" t="str">
        <f t="shared" si="38"/>
        <v/>
      </c>
      <c r="J139" s="366" t="str">
        <f t="shared" si="44"/>
        <v/>
      </c>
      <c r="K139" s="367" t="str">
        <f t="shared" si="45"/>
        <v/>
      </c>
      <c r="L139" s="368" t="str">
        <f t="shared" si="46"/>
        <v/>
      </c>
      <c r="M139" s="369"/>
      <c r="N139" s="370" t="str">
        <f t="shared" si="40"/>
        <v/>
      </c>
      <c r="O139" s="371" t="str">
        <f t="shared" si="41"/>
        <v/>
      </c>
      <c r="P139" s="371" t="str">
        <f t="shared" si="47"/>
        <v/>
      </c>
      <c r="Q139" s="372" t="str">
        <f t="shared" si="39"/>
        <v/>
      </c>
      <c r="R139" s="373" t="str">
        <f t="shared" si="48"/>
        <v/>
      </c>
      <c r="S139" s="372" t="str">
        <f t="shared" si="49"/>
        <v/>
      </c>
      <c r="T139" s="372" t="str">
        <f t="shared" si="42"/>
        <v/>
      </c>
      <c r="U139" s="374" t="str">
        <f t="shared" si="43"/>
        <v/>
      </c>
      <c r="V139" s="375" t="str">
        <f t="shared" si="50"/>
        <v/>
      </c>
      <c r="W139" s="133"/>
    </row>
    <row r="140" spans="1:24" s="127" customFormat="1" ht="12" customHeight="1">
      <c r="A140" s="121">
        <v>68</v>
      </c>
      <c r="B140" s="122"/>
      <c r="C140" s="403"/>
      <c r="D140" s="123"/>
      <c r="E140" s="124"/>
      <c r="F140" s="124"/>
      <c r="G140" s="363" t="str">
        <f t="shared" si="36"/>
        <v/>
      </c>
      <c r="H140" s="376" t="str">
        <f t="shared" si="37"/>
        <v/>
      </c>
      <c r="I140" s="365" t="str">
        <f t="shared" si="38"/>
        <v/>
      </c>
      <c r="J140" s="366" t="str">
        <f t="shared" si="44"/>
        <v/>
      </c>
      <c r="K140" s="367" t="str">
        <f t="shared" si="45"/>
        <v/>
      </c>
      <c r="L140" s="368" t="str">
        <f t="shared" si="46"/>
        <v/>
      </c>
      <c r="M140" s="369"/>
      <c r="N140" s="370" t="str">
        <f t="shared" si="40"/>
        <v/>
      </c>
      <c r="O140" s="371" t="str">
        <f t="shared" si="41"/>
        <v/>
      </c>
      <c r="P140" s="371" t="str">
        <f t="shared" si="47"/>
        <v/>
      </c>
      <c r="Q140" s="372" t="str">
        <f t="shared" si="39"/>
        <v/>
      </c>
      <c r="R140" s="373" t="str">
        <f t="shared" si="48"/>
        <v/>
      </c>
      <c r="S140" s="372" t="str">
        <f t="shared" si="49"/>
        <v/>
      </c>
      <c r="T140" s="372" t="str">
        <f t="shared" si="42"/>
        <v/>
      </c>
      <c r="U140" s="374" t="str">
        <f t="shared" si="43"/>
        <v/>
      </c>
      <c r="V140" s="375" t="str">
        <f t="shared" si="50"/>
        <v/>
      </c>
      <c r="W140" s="133"/>
    </row>
    <row r="141" spans="1:24" s="127" customFormat="1" ht="12" customHeight="1">
      <c r="A141" s="121">
        <v>69</v>
      </c>
      <c r="B141" s="122"/>
      <c r="C141" s="403"/>
      <c r="D141" s="123"/>
      <c r="E141" s="124"/>
      <c r="F141" s="124"/>
      <c r="G141" s="363" t="str">
        <f t="shared" si="36"/>
        <v/>
      </c>
      <c r="H141" s="376" t="str">
        <f t="shared" si="37"/>
        <v/>
      </c>
      <c r="I141" s="365" t="str">
        <f t="shared" si="38"/>
        <v/>
      </c>
      <c r="J141" s="366" t="str">
        <f t="shared" si="44"/>
        <v/>
      </c>
      <c r="K141" s="367" t="str">
        <f t="shared" si="45"/>
        <v/>
      </c>
      <c r="L141" s="368" t="str">
        <f t="shared" si="46"/>
        <v/>
      </c>
      <c r="M141" s="369"/>
      <c r="N141" s="370" t="str">
        <f t="shared" si="40"/>
        <v/>
      </c>
      <c r="O141" s="371" t="str">
        <f t="shared" si="41"/>
        <v/>
      </c>
      <c r="P141" s="371" t="str">
        <f t="shared" si="47"/>
        <v/>
      </c>
      <c r="Q141" s="372" t="str">
        <f t="shared" si="39"/>
        <v/>
      </c>
      <c r="R141" s="373" t="str">
        <f t="shared" si="48"/>
        <v/>
      </c>
      <c r="S141" s="372" t="str">
        <f t="shared" si="49"/>
        <v/>
      </c>
      <c r="T141" s="372" t="str">
        <f t="shared" si="42"/>
        <v/>
      </c>
      <c r="U141" s="374" t="str">
        <f t="shared" si="43"/>
        <v/>
      </c>
      <c r="V141" s="375" t="str">
        <f t="shared" si="50"/>
        <v/>
      </c>
      <c r="W141" s="133"/>
    </row>
    <row r="142" spans="1:24" s="127" customFormat="1" ht="12" customHeight="1">
      <c r="A142" s="121">
        <v>70</v>
      </c>
      <c r="B142" s="122"/>
      <c r="C142" s="403"/>
      <c r="D142" s="123"/>
      <c r="E142" s="124"/>
      <c r="F142" s="124"/>
      <c r="G142" s="363" t="str">
        <f t="shared" si="36"/>
        <v/>
      </c>
      <c r="H142" s="376" t="str">
        <f t="shared" si="37"/>
        <v/>
      </c>
      <c r="I142" s="365" t="str">
        <f t="shared" si="38"/>
        <v/>
      </c>
      <c r="J142" s="366" t="str">
        <f t="shared" si="44"/>
        <v/>
      </c>
      <c r="K142" s="367" t="str">
        <f t="shared" si="45"/>
        <v/>
      </c>
      <c r="L142" s="368" t="str">
        <f t="shared" si="46"/>
        <v/>
      </c>
      <c r="M142" s="369"/>
      <c r="N142" s="370" t="str">
        <f t="shared" si="40"/>
        <v/>
      </c>
      <c r="O142" s="371" t="str">
        <f t="shared" si="41"/>
        <v/>
      </c>
      <c r="P142" s="371" t="str">
        <f t="shared" si="47"/>
        <v/>
      </c>
      <c r="Q142" s="372" t="str">
        <f t="shared" si="39"/>
        <v/>
      </c>
      <c r="R142" s="373" t="str">
        <f t="shared" si="48"/>
        <v/>
      </c>
      <c r="S142" s="372" t="str">
        <f t="shared" si="49"/>
        <v/>
      </c>
      <c r="T142" s="372" t="str">
        <f t="shared" si="42"/>
        <v/>
      </c>
      <c r="U142" s="374" t="str">
        <f t="shared" si="43"/>
        <v/>
      </c>
      <c r="V142" s="375" t="str">
        <f t="shared" si="50"/>
        <v/>
      </c>
      <c r="W142" s="133"/>
    </row>
    <row r="143" spans="1:24" s="127" customFormat="1" ht="12" customHeight="1">
      <c r="A143" s="121">
        <v>71</v>
      </c>
      <c r="B143" s="122"/>
      <c r="C143" s="403"/>
      <c r="D143" s="123"/>
      <c r="E143" s="124"/>
      <c r="F143" s="124"/>
      <c r="G143" s="363" t="str">
        <f t="shared" si="36"/>
        <v/>
      </c>
      <c r="H143" s="376" t="str">
        <f t="shared" si="37"/>
        <v/>
      </c>
      <c r="I143" s="365" t="str">
        <f t="shared" si="38"/>
        <v/>
      </c>
      <c r="J143" s="366" t="str">
        <f t="shared" si="44"/>
        <v/>
      </c>
      <c r="K143" s="367" t="str">
        <f t="shared" si="45"/>
        <v/>
      </c>
      <c r="L143" s="368" t="str">
        <f t="shared" si="46"/>
        <v/>
      </c>
      <c r="M143" s="369"/>
      <c r="N143" s="370" t="str">
        <f t="shared" si="40"/>
        <v/>
      </c>
      <c r="O143" s="371" t="str">
        <f t="shared" si="41"/>
        <v/>
      </c>
      <c r="P143" s="371" t="str">
        <f t="shared" si="47"/>
        <v/>
      </c>
      <c r="Q143" s="372" t="str">
        <f t="shared" si="39"/>
        <v/>
      </c>
      <c r="R143" s="373" t="str">
        <f t="shared" si="48"/>
        <v/>
      </c>
      <c r="S143" s="372" t="str">
        <f t="shared" si="49"/>
        <v/>
      </c>
      <c r="T143" s="372" t="str">
        <f t="shared" si="42"/>
        <v/>
      </c>
      <c r="U143" s="374" t="str">
        <f t="shared" si="43"/>
        <v/>
      </c>
      <c r="V143" s="375" t="str">
        <f t="shared" si="50"/>
        <v/>
      </c>
      <c r="W143" s="133"/>
    </row>
    <row r="144" spans="1:24" s="127" customFormat="1" ht="12" customHeight="1">
      <c r="A144" s="121">
        <v>72</v>
      </c>
      <c r="B144" s="122"/>
      <c r="C144" s="403"/>
      <c r="D144" s="123"/>
      <c r="E144" s="124"/>
      <c r="F144" s="124"/>
      <c r="G144" s="363" t="str">
        <f t="shared" ref="G144:G153" si="51">IF(OR(ISBLANK($C144),ISBLANK($C$68)),"",IF($C144&gt;$C$68,"",DATEDIF($C144,$C$68,"Y")))</f>
        <v/>
      </c>
      <c r="H144" s="376" t="str">
        <f t="shared" ref="H144:H153" si="52">IF(D144=1,"男",IF(D144=2,"女",""))</f>
        <v/>
      </c>
      <c r="I144" s="365" t="str">
        <f t="shared" ref="I144:I153" si="53">G144&amp;H144</f>
        <v/>
      </c>
      <c r="J144" s="366" t="str">
        <f t="shared" si="44"/>
        <v/>
      </c>
      <c r="K144" s="367" t="str">
        <f t="shared" si="45"/>
        <v/>
      </c>
      <c r="L144" s="368" t="str">
        <f t="shared" si="46"/>
        <v/>
      </c>
      <c r="M144" s="369"/>
      <c r="N144" s="370" t="str">
        <f t="shared" si="40"/>
        <v/>
      </c>
      <c r="O144" s="371" t="str">
        <f t="shared" si="41"/>
        <v/>
      </c>
      <c r="P144" s="371" t="str">
        <f t="shared" si="47"/>
        <v/>
      </c>
      <c r="Q144" s="372" t="str">
        <f t="shared" ref="Q144:Q153" si="54">IF($E144="","",P144*O144)</f>
        <v/>
      </c>
      <c r="R144" s="373" t="str">
        <f t="shared" si="48"/>
        <v/>
      </c>
      <c r="S144" s="372" t="str">
        <f t="shared" si="49"/>
        <v/>
      </c>
      <c r="T144" s="372" t="str">
        <f t="shared" si="42"/>
        <v/>
      </c>
      <c r="U144" s="374" t="str">
        <f t="shared" si="43"/>
        <v/>
      </c>
      <c r="V144" s="375" t="str">
        <f t="shared" si="50"/>
        <v/>
      </c>
      <c r="W144" s="133"/>
    </row>
    <row r="145" spans="1:25" s="127" customFormat="1" ht="12" customHeight="1">
      <c r="A145" s="121">
        <v>73</v>
      </c>
      <c r="B145" s="122"/>
      <c r="C145" s="403"/>
      <c r="D145" s="123"/>
      <c r="E145" s="124"/>
      <c r="F145" s="124"/>
      <c r="G145" s="363" t="str">
        <f t="shared" si="51"/>
        <v/>
      </c>
      <c r="H145" s="376" t="str">
        <f t="shared" si="52"/>
        <v/>
      </c>
      <c r="I145" s="365" t="str">
        <f t="shared" si="53"/>
        <v/>
      </c>
      <c r="J145" s="366" t="str">
        <f t="shared" si="44"/>
        <v/>
      </c>
      <c r="K145" s="367" t="str">
        <f t="shared" si="45"/>
        <v/>
      </c>
      <c r="L145" s="368" t="str">
        <f t="shared" si="46"/>
        <v/>
      </c>
      <c r="M145" s="369"/>
      <c r="N145" s="370" t="str">
        <f t="shared" si="40"/>
        <v/>
      </c>
      <c r="O145" s="371" t="str">
        <f t="shared" si="41"/>
        <v/>
      </c>
      <c r="P145" s="371" t="str">
        <f t="shared" si="47"/>
        <v/>
      </c>
      <c r="Q145" s="372" t="str">
        <f t="shared" si="54"/>
        <v/>
      </c>
      <c r="R145" s="373" t="str">
        <f t="shared" si="48"/>
        <v/>
      </c>
      <c r="S145" s="372" t="str">
        <f t="shared" si="49"/>
        <v/>
      </c>
      <c r="T145" s="372" t="str">
        <f t="shared" si="42"/>
        <v/>
      </c>
      <c r="U145" s="374" t="str">
        <f t="shared" si="43"/>
        <v/>
      </c>
      <c r="V145" s="375" t="str">
        <f t="shared" si="50"/>
        <v/>
      </c>
      <c r="W145" s="133"/>
    </row>
    <row r="146" spans="1:25" s="127" customFormat="1" ht="12" customHeight="1">
      <c r="A146" s="121">
        <v>74</v>
      </c>
      <c r="B146" s="122"/>
      <c r="C146" s="403"/>
      <c r="D146" s="123"/>
      <c r="E146" s="124"/>
      <c r="F146" s="124"/>
      <c r="G146" s="363" t="str">
        <f t="shared" si="51"/>
        <v/>
      </c>
      <c r="H146" s="376" t="str">
        <f t="shared" si="52"/>
        <v/>
      </c>
      <c r="I146" s="365" t="str">
        <f t="shared" si="53"/>
        <v/>
      </c>
      <c r="J146" s="366" t="str">
        <f t="shared" si="44"/>
        <v/>
      </c>
      <c r="K146" s="367" t="str">
        <f t="shared" si="45"/>
        <v/>
      </c>
      <c r="L146" s="368" t="str">
        <f t="shared" si="46"/>
        <v/>
      </c>
      <c r="M146" s="369"/>
      <c r="N146" s="370" t="str">
        <f t="shared" si="40"/>
        <v/>
      </c>
      <c r="O146" s="371" t="str">
        <f t="shared" si="41"/>
        <v/>
      </c>
      <c r="P146" s="371" t="str">
        <f t="shared" si="47"/>
        <v/>
      </c>
      <c r="Q146" s="372" t="str">
        <f t="shared" si="54"/>
        <v/>
      </c>
      <c r="R146" s="373" t="str">
        <f t="shared" si="48"/>
        <v/>
      </c>
      <c r="S146" s="372" t="str">
        <f t="shared" si="49"/>
        <v/>
      </c>
      <c r="T146" s="372" t="str">
        <f t="shared" si="42"/>
        <v/>
      </c>
      <c r="U146" s="374" t="str">
        <f t="shared" si="43"/>
        <v/>
      </c>
      <c r="V146" s="375" t="str">
        <f t="shared" si="50"/>
        <v/>
      </c>
      <c r="W146" s="133"/>
    </row>
    <row r="147" spans="1:25" s="127" customFormat="1" ht="12" customHeight="1">
      <c r="A147" s="121">
        <v>75</v>
      </c>
      <c r="B147" s="122"/>
      <c r="C147" s="403"/>
      <c r="D147" s="123"/>
      <c r="E147" s="124"/>
      <c r="F147" s="124"/>
      <c r="G147" s="363" t="str">
        <f t="shared" si="51"/>
        <v/>
      </c>
      <c r="H147" s="376" t="str">
        <f t="shared" si="52"/>
        <v/>
      </c>
      <c r="I147" s="365" t="str">
        <f t="shared" si="53"/>
        <v/>
      </c>
      <c r="J147" s="366" t="str">
        <f t="shared" si="44"/>
        <v/>
      </c>
      <c r="K147" s="367" t="str">
        <f t="shared" si="45"/>
        <v/>
      </c>
      <c r="L147" s="368" t="str">
        <f t="shared" si="46"/>
        <v/>
      </c>
      <c r="M147" s="369"/>
      <c r="N147" s="370" t="str">
        <f t="shared" si="40"/>
        <v/>
      </c>
      <c r="O147" s="371" t="str">
        <f t="shared" si="41"/>
        <v/>
      </c>
      <c r="P147" s="371" t="str">
        <f t="shared" si="47"/>
        <v/>
      </c>
      <c r="Q147" s="372" t="str">
        <f t="shared" si="54"/>
        <v/>
      </c>
      <c r="R147" s="373" t="str">
        <f t="shared" si="48"/>
        <v/>
      </c>
      <c r="S147" s="372" t="str">
        <f t="shared" si="49"/>
        <v/>
      </c>
      <c r="T147" s="372" t="str">
        <f t="shared" si="42"/>
        <v/>
      </c>
      <c r="U147" s="374" t="str">
        <f t="shared" si="43"/>
        <v/>
      </c>
      <c r="V147" s="375" t="str">
        <f t="shared" si="50"/>
        <v/>
      </c>
      <c r="W147" s="133"/>
    </row>
    <row r="148" spans="1:25" s="127" customFormat="1" ht="12" customHeight="1">
      <c r="A148" s="121">
        <v>76</v>
      </c>
      <c r="B148" s="122"/>
      <c r="C148" s="403"/>
      <c r="D148" s="123"/>
      <c r="E148" s="124"/>
      <c r="F148" s="124"/>
      <c r="G148" s="363" t="str">
        <f t="shared" si="51"/>
        <v/>
      </c>
      <c r="H148" s="376" t="str">
        <f t="shared" si="52"/>
        <v/>
      </c>
      <c r="I148" s="365" t="str">
        <f t="shared" si="53"/>
        <v/>
      </c>
      <c r="J148" s="366" t="str">
        <f t="shared" si="44"/>
        <v/>
      </c>
      <c r="K148" s="367" t="str">
        <f t="shared" si="45"/>
        <v/>
      </c>
      <c r="L148" s="368" t="str">
        <f t="shared" si="46"/>
        <v/>
      </c>
      <c r="M148" s="369"/>
      <c r="N148" s="370" t="str">
        <f t="shared" si="40"/>
        <v/>
      </c>
      <c r="O148" s="371" t="str">
        <f t="shared" si="41"/>
        <v/>
      </c>
      <c r="P148" s="371" t="str">
        <f t="shared" si="47"/>
        <v/>
      </c>
      <c r="Q148" s="372" t="str">
        <f t="shared" si="54"/>
        <v/>
      </c>
      <c r="R148" s="373" t="str">
        <f t="shared" si="48"/>
        <v/>
      </c>
      <c r="S148" s="372" t="str">
        <f t="shared" si="49"/>
        <v/>
      </c>
      <c r="T148" s="372" t="str">
        <f t="shared" si="42"/>
        <v/>
      </c>
      <c r="U148" s="374" t="str">
        <f t="shared" si="43"/>
        <v/>
      </c>
      <c r="V148" s="375" t="str">
        <f t="shared" si="50"/>
        <v/>
      </c>
      <c r="W148" s="133"/>
    </row>
    <row r="149" spans="1:25" s="127" customFormat="1" ht="12" customHeight="1">
      <c r="A149" s="121">
        <v>77</v>
      </c>
      <c r="B149" s="122"/>
      <c r="C149" s="403"/>
      <c r="D149" s="123"/>
      <c r="E149" s="124"/>
      <c r="F149" s="124"/>
      <c r="G149" s="363" t="str">
        <f t="shared" si="51"/>
        <v/>
      </c>
      <c r="H149" s="376" t="str">
        <f t="shared" si="52"/>
        <v/>
      </c>
      <c r="I149" s="365" t="str">
        <f t="shared" si="53"/>
        <v/>
      </c>
      <c r="J149" s="366" t="str">
        <f t="shared" si="44"/>
        <v/>
      </c>
      <c r="K149" s="367" t="str">
        <f t="shared" si="45"/>
        <v/>
      </c>
      <c r="L149" s="368" t="str">
        <f t="shared" si="46"/>
        <v/>
      </c>
      <c r="M149" s="369"/>
      <c r="N149" s="370" t="str">
        <f t="shared" si="40"/>
        <v/>
      </c>
      <c r="O149" s="371" t="str">
        <f t="shared" si="41"/>
        <v/>
      </c>
      <c r="P149" s="371" t="str">
        <f t="shared" si="47"/>
        <v/>
      </c>
      <c r="Q149" s="372" t="str">
        <f t="shared" si="54"/>
        <v/>
      </c>
      <c r="R149" s="373" t="str">
        <f t="shared" si="48"/>
        <v/>
      </c>
      <c r="S149" s="372" t="str">
        <f t="shared" si="49"/>
        <v/>
      </c>
      <c r="T149" s="372" t="str">
        <f t="shared" si="42"/>
        <v/>
      </c>
      <c r="U149" s="374" t="str">
        <f t="shared" si="43"/>
        <v/>
      </c>
      <c r="V149" s="375" t="str">
        <f t="shared" si="50"/>
        <v/>
      </c>
      <c r="W149" s="133"/>
    </row>
    <row r="150" spans="1:25" s="127" customFormat="1" ht="12" customHeight="1">
      <c r="A150" s="121">
        <v>78</v>
      </c>
      <c r="B150" s="122"/>
      <c r="C150" s="403"/>
      <c r="D150" s="123"/>
      <c r="E150" s="124"/>
      <c r="F150" s="124"/>
      <c r="G150" s="363" t="str">
        <f t="shared" si="51"/>
        <v/>
      </c>
      <c r="H150" s="376" t="str">
        <f t="shared" si="52"/>
        <v/>
      </c>
      <c r="I150" s="365" t="str">
        <f t="shared" si="53"/>
        <v/>
      </c>
      <c r="J150" s="366" t="str">
        <f t="shared" si="44"/>
        <v/>
      </c>
      <c r="K150" s="367" t="str">
        <f t="shared" si="45"/>
        <v/>
      </c>
      <c r="L150" s="368" t="str">
        <f t="shared" si="46"/>
        <v/>
      </c>
      <c r="M150" s="369"/>
      <c r="N150" s="370" t="str">
        <f t="shared" si="40"/>
        <v/>
      </c>
      <c r="O150" s="371" t="str">
        <f t="shared" si="41"/>
        <v/>
      </c>
      <c r="P150" s="371" t="str">
        <f t="shared" si="47"/>
        <v/>
      </c>
      <c r="Q150" s="372" t="str">
        <f t="shared" si="54"/>
        <v/>
      </c>
      <c r="R150" s="373" t="str">
        <f t="shared" si="48"/>
        <v/>
      </c>
      <c r="S150" s="372" t="str">
        <f t="shared" si="49"/>
        <v/>
      </c>
      <c r="T150" s="372" t="str">
        <f t="shared" si="42"/>
        <v/>
      </c>
      <c r="U150" s="374" t="str">
        <f t="shared" si="43"/>
        <v/>
      </c>
      <c r="V150" s="375" t="str">
        <f t="shared" si="50"/>
        <v/>
      </c>
      <c r="W150" s="133"/>
    </row>
    <row r="151" spans="1:25" s="127" customFormat="1" ht="12" customHeight="1">
      <c r="A151" s="121">
        <v>79</v>
      </c>
      <c r="B151" s="122"/>
      <c r="C151" s="403"/>
      <c r="D151" s="123"/>
      <c r="E151" s="124"/>
      <c r="F151" s="124"/>
      <c r="G151" s="363" t="str">
        <f t="shared" si="51"/>
        <v/>
      </c>
      <c r="H151" s="376" t="str">
        <f t="shared" si="52"/>
        <v/>
      </c>
      <c r="I151" s="365" t="str">
        <f t="shared" si="53"/>
        <v/>
      </c>
      <c r="J151" s="366" t="str">
        <f t="shared" si="44"/>
        <v/>
      </c>
      <c r="K151" s="367" t="str">
        <f t="shared" si="45"/>
        <v/>
      </c>
      <c r="L151" s="368" t="str">
        <f t="shared" si="46"/>
        <v/>
      </c>
      <c r="M151" s="369"/>
      <c r="N151" s="370" t="str">
        <f t="shared" si="40"/>
        <v/>
      </c>
      <c r="O151" s="371" t="str">
        <f t="shared" si="41"/>
        <v/>
      </c>
      <c r="P151" s="371" t="str">
        <f t="shared" si="47"/>
        <v/>
      </c>
      <c r="Q151" s="372" t="str">
        <f t="shared" si="54"/>
        <v/>
      </c>
      <c r="R151" s="373" t="str">
        <f t="shared" si="48"/>
        <v/>
      </c>
      <c r="S151" s="372" t="str">
        <f t="shared" si="49"/>
        <v/>
      </c>
      <c r="T151" s="372" t="str">
        <f t="shared" si="42"/>
        <v/>
      </c>
      <c r="U151" s="374" t="str">
        <f t="shared" si="43"/>
        <v/>
      </c>
      <c r="V151" s="375" t="str">
        <f t="shared" si="50"/>
        <v/>
      </c>
      <c r="W151" s="133"/>
    </row>
    <row r="152" spans="1:25" s="127" customFormat="1" ht="12" customHeight="1">
      <c r="A152" s="121">
        <v>80</v>
      </c>
      <c r="B152" s="122"/>
      <c r="C152" s="403"/>
      <c r="D152" s="123"/>
      <c r="E152" s="124"/>
      <c r="F152" s="124"/>
      <c r="G152" s="363" t="str">
        <f t="shared" si="51"/>
        <v/>
      </c>
      <c r="H152" s="376" t="str">
        <f t="shared" si="52"/>
        <v/>
      </c>
      <c r="I152" s="365" t="str">
        <f t="shared" si="53"/>
        <v/>
      </c>
      <c r="J152" s="366" t="str">
        <f t="shared" si="44"/>
        <v/>
      </c>
      <c r="K152" s="367" t="str">
        <f t="shared" si="45"/>
        <v/>
      </c>
      <c r="L152" s="368" t="str">
        <f t="shared" si="46"/>
        <v/>
      </c>
      <c r="M152" s="369"/>
      <c r="N152" s="370" t="str">
        <f t="shared" si="40"/>
        <v/>
      </c>
      <c r="O152" s="371" t="str">
        <f t="shared" si="41"/>
        <v/>
      </c>
      <c r="P152" s="371" t="str">
        <f t="shared" si="47"/>
        <v/>
      </c>
      <c r="Q152" s="372" t="str">
        <f t="shared" si="54"/>
        <v/>
      </c>
      <c r="R152" s="373" t="str">
        <f t="shared" si="48"/>
        <v/>
      </c>
      <c r="S152" s="372" t="str">
        <f t="shared" si="49"/>
        <v/>
      </c>
      <c r="T152" s="372" t="str">
        <f t="shared" si="42"/>
        <v/>
      </c>
      <c r="U152" s="374" t="str">
        <f t="shared" si="43"/>
        <v/>
      </c>
      <c r="V152" s="375" t="str">
        <f t="shared" si="50"/>
        <v/>
      </c>
      <c r="W152" s="133"/>
    </row>
    <row r="153" spans="1:25" s="127" customFormat="1" ht="12" customHeight="1">
      <c r="A153" s="121">
        <v>81</v>
      </c>
      <c r="B153" s="122"/>
      <c r="C153" s="403"/>
      <c r="D153" s="123"/>
      <c r="E153" s="124"/>
      <c r="F153" s="124"/>
      <c r="G153" s="363" t="str">
        <f t="shared" si="51"/>
        <v/>
      </c>
      <c r="H153" s="376" t="str">
        <f t="shared" si="52"/>
        <v/>
      </c>
      <c r="I153" s="365" t="str">
        <f t="shared" si="53"/>
        <v/>
      </c>
      <c r="J153" s="366" t="str">
        <f t="shared" si="44"/>
        <v/>
      </c>
      <c r="K153" s="367" t="str">
        <f t="shared" si="45"/>
        <v/>
      </c>
      <c r="L153" s="368" t="str">
        <f t="shared" si="46"/>
        <v/>
      </c>
      <c r="M153" s="369"/>
      <c r="N153" s="370" t="str">
        <f t="shared" si="40"/>
        <v/>
      </c>
      <c r="O153" s="371" t="str">
        <f t="shared" si="41"/>
        <v/>
      </c>
      <c r="P153" s="371" t="str">
        <f t="shared" si="47"/>
        <v/>
      </c>
      <c r="Q153" s="372" t="str">
        <f t="shared" si="54"/>
        <v/>
      </c>
      <c r="R153" s="373" t="str">
        <f t="shared" si="48"/>
        <v/>
      </c>
      <c r="S153" s="372" t="str">
        <f t="shared" si="49"/>
        <v/>
      </c>
      <c r="T153" s="372" t="str">
        <f t="shared" si="42"/>
        <v/>
      </c>
      <c r="U153" s="374" t="str">
        <f t="shared" si="43"/>
        <v/>
      </c>
      <c r="V153" s="375" t="str">
        <f t="shared" si="50"/>
        <v/>
      </c>
      <c r="W153" s="133"/>
    </row>
    <row r="154" spans="1:25" s="127" customFormat="1" ht="12" customHeight="1">
      <c r="A154" s="121">
        <v>82</v>
      </c>
      <c r="B154" s="122"/>
      <c r="C154" s="403"/>
      <c r="D154" s="123"/>
      <c r="E154" s="124"/>
      <c r="F154" s="124"/>
      <c r="G154" s="363" t="str">
        <f t="shared" ref="G154:G165" si="55">IF(OR(ISBLANK($C154),ISBLANK($C$68)),"",IF($C154&gt;$C$68,"",DATEDIF($C154,$C$68,"Y")))</f>
        <v/>
      </c>
      <c r="H154" s="376" t="str">
        <f t="shared" ref="H154:H165" si="56">IF(D154=1,"男",IF(D154=2,"女",""))</f>
        <v/>
      </c>
      <c r="I154" s="365" t="str">
        <f t="shared" ref="I154:I165" si="57">G154&amp;H154</f>
        <v/>
      </c>
      <c r="J154" s="366" t="str">
        <f t="shared" si="44"/>
        <v/>
      </c>
      <c r="K154" s="367" t="str">
        <f t="shared" si="45"/>
        <v/>
      </c>
      <c r="L154" s="368" t="str">
        <f t="shared" si="46"/>
        <v/>
      </c>
      <c r="M154" s="369"/>
      <c r="N154" s="370" t="str">
        <f t="shared" si="40"/>
        <v/>
      </c>
      <c r="O154" s="371" t="str">
        <f t="shared" si="41"/>
        <v/>
      </c>
      <c r="P154" s="371" t="str">
        <f t="shared" si="47"/>
        <v/>
      </c>
      <c r="Q154" s="372" t="str">
        <f t="shared" ref="Q154:Q165" si="58">IF($E154="","",P154*O154)</f>
        <v/>
      </c>
      <c r="R154" s="373" t="str">
        <f t="shared" si="48"/>
        <v/>
      </c>
      <c r="S154" s="372" t="str">
        <f t="shared" si="49"/>
        <v/>
      </c>
      <c r="T154" s="372" t="str">
        <f t="shared" si="42"/>
        <v/>
      </c>
      <c r="U154" s="374" t="str">
        <f t="shared" si="43"/>
        <v/>
      </c>
      <c r="V154" s="375" t="str">
        <f t="shared" si="50"/>
        <v/>
      </c>
      <c r="W154" s="133"/>
    </row>
    <row r="155" spans="1:25" s="127" customFormat="1" ht="12" customHeight="1">
      <c r="A155" s="121">
        <v>83</v>
      </c>
      <c r="B155" s="122"/>
      <c r="C155" s="403"/>
      <c r="D155" s="123"/>
      <c r="E155" s="124"/>
      <c r="F155" s="124"/>
      <c r="G155" s="363" t="str">
        <f t="shared" si="55"/>
        <v/>
      </c>
      <c r="H155" s="376" t="str">
        <f t="shared" si="56"/>
        <v/>
      </c>
      <c r="I155" s="365" t="str">
        <f t="shared" si="57"/>
        <v/>
      </c>
      <c r="J155" s="366" t="str">
        <f t="shared" si="44"/>
        <v/>
      </c>
      <c r="K155" s="367" t="str">
        <f t="shared" si="45"/>
        <v/>
      </c>
      <c r="L155" s="368" t="str">
        <f t="shared" si="46"/>
        <v/>
      </c>
      <c r="M155" s="369"/>
      <c r="N155" s="370" t="str">
        <f t="shared" si="40"/>
        <v/>
      </c>
      <c r="O155" s="371" t="str">
        <f t="shared" si="41"/>
        <v/>
      </c>
      <c r="P155" s="371" t="str">
        <f t="shared" si="47"/>
        <v/>
      </c>
      <c r="Q155" s="372" t="str">
        <f t="shared" si="58"/>
        <v/>
      </c>
      <c r="R155" s="373" t="str">
        <f t="shared" si="48"/>
        <v/>
      </c>
      <c r="S155" s="372" t="str">
        <f t="shared" si="49"/>
        <v/>
      </c>
      <c r="T155" s="372" t="str">
        <f t="shared" si="42"/>
        <v/>
      </c>
      <c r="U155" s="374" t="str">
        <f t="shared" si="43"/>
        <v/>
      </c>
      <c r="V155" s="375" t="str">
        <f t="shared" si="50"/>
        <v/>
      </c>
      <c r="W155" s="133"/>
    </row>
    <row r="156" spans="1:25" s="127" customFormat="1" ht="12" customHeight="1">
      <c r="A156" s="121">
        <v>84</v>
      </c>
      <c r="B156" s="122"/>
      <c r="C156" s="403"/>
      <c r="D156" s="123"/>
      <c r="E156" s="124"/>
      <c r="F156" s="124"/>
      <c r="G156" s="363" t="str">
        <f t="shared" si="55"/>
        <v/>
      </c>
      <c r="H156" s="376" t="str">
        <f t="shared" si="56"/>
        <v/>
      </c>
      <c r="I156" s="365" t="str">
        <f t="shared" si="57"/>
        <v/>
      </c>
      <c r="J156" s="366" t="str">
        <f t="shared" si="44"/>
        <v/>
      </c>
      <c r="K156" s="367" t="str">
        <f t="shared" si="45"/>
        <v/>
      </c>
      <c r="L156" s="368" t="str">
        <f t="shared" si="46"/>
        <v/>
      </c>
      <c r="M156" s="369"/>
      <c r="N156" s="370" t="str">
        <f t="shared" si="40"/>
        <v/>
      </c>
      <c r="O156" s="371" t="str">
        <f t="shared" si="41"/>
        <v/>
      </c>
      <c r="P156" s="371" t="str">
        <f t="shared" si="47"/>
        <v/>
      </c>
      <c r="Q156" s="372" t="str">
        <f t="shared" si="58"/>
        <v/>
      </c>
      <c r="R156" s="373" t="str">
        <f t="shared" si="48"/>
        <v/>
      </c>
      <c r="S156" s="372" t="str">
        <f t="shared" si="49"/>
        <v/>
      </c>
      <c r="T156" s="372" t="str">
        <f t="shared" si="42"/>
        <v/>
      </c>
      <c r="U156" s="374" t="str">
        <f t="shared" si="43"/>
        <v/>
      </c>
      <c r="V156" s="375" t="str">
        <f t="shared" si="50"/>
        <v/>
      </c>
      <c r="W156" s="133"/>
    </row>
    <row r="157" spans="1:25" s="127" customFormat="1" ht="12" customHeight="1">
      <c r="A157" s="121">
        <v>85</v>
      </c>
      <c r="B157" s="122"/>
      <c r="C157" s="403"/>
      <c r="D157" s="123"/>
      <c r="E157" s="124"/>
      <c r="F157" s="124"/>
      <c r="G157" s="363" t="str">
        <f t="shared" si="55"/>
        <v/>
      </c>
      <c r="H157" s="376" t="str">
        <f t="shared" si="56"/>
        <v/>
      </c>
      <c r="I157" s="365" t="str">
        <f t="shared" si="57"/>
        <v/>
      </c>
      <c r="J157" s="366" t="str">
        <f t="shared" si="44"/>
        <v/>
      </c>
      <c r="K157" s="367" t="str">
        <f t="shared" si="45"/>
        <v/>
      </c>
      <c r="L157" s="368" t="str">
        <f t="shared" si="46"/>
        <v/>
      </c>
      <c r="M157" s="369"/>
      <c r="N157" s="370" t="str">
        <f t="shared" si="40"/>
        <v/>
      </c>
      <c r="O157" s="371" t="str">
        <f t="shared" si="41"/>
        <v/>
      </c>
      <c r="P157" s="371" t="str">
        <f t="shared" si="47"/>
        <v/>
      </c>
      <c r="Q157" s="372" t="str">
        <f t="shared" si="58"/>
        <v/>
      </c>
      <c r="R157" s="373" t="str">
        <f t="shared" si="48"/>
        <v/>
      </c>
      <c r="S157" s="372" t="str">
        <f t="shared" si="49"/>
        <v/>
      </c>
      <c r="T157" s="372" t="str">
        <f t="shared" si="42"/>
        <v/>
      </c>
      <c r="U157" s="374" t="str">
        <f t="shared" si="43"/>
        <v/>
      </c>
      <c r="V157" s="375" t="str">
        <f t="shared" si="50"/>
        <v/>
      </c>
      <c r="W157" s="133"/>
    </row>
    <row r="158" spans="1:25" s="127" customFormat="1" ht="12" customHeight="1">
      <c r="A158" s="121">
        <v>86</v>
      </c>
      <c r="B158" s="122"/>
      <c r="C158" s="403"/>
      <c r="D158" s="123"/>
      <c r="E158" s="124"/>
      <c r="F158" s="124"/>
      <c r="G158" s="363" t="str">
        <f t="shared" si="55"/>
        <v/>
      </c>
      <c r="H158" s="376" t="str">
        <f t="shared" si="56"/>
        <v/>
      </c>
      <c r="I158" s="365" t="str">
        <f t="shared" si="57"/>
        <v/>
      </c>
      <c r="J158" s="366" t="str">
        <f t="shared" si="44"/>
        <v/>
      </c>
      <c r="K158" s="367" t="str">
        <f t="shared" si="45"/>
        <v/>
      </c>
      <c r="L158" s="368" t="str">
        <f t="shared" si="46"/>
        <v/>
      </c>
      <c r="M158" s="369"/>
      <c r="N158" s="370" t="str">
        <f t="shared" si="40"/>
        <v/>
      </c>
      <c r="O158" s="371" t="str">
        <f t="shared" si="41"/>
        <v/>
      </c>
      <c r="P158" s="371" t="str">
        <f t="shared" si="47"/>
        <v/>
      </c>
      <c r="Q158" s="372" t="str">
        <f t="shared" si="58"/>
        <v/>
      </c>
      <c r="R158" s="373" t="str">
        <f t="shared" si="48"/>
        <v/>
      </c>
      <c r="S158" s="372" t="str">
        <f t="shared" si="49"/>
        <v/>
      </c>
      <c r="T158" s="372" t="str">
        <f t="shared" si="42"/>
        <v/>
      </c>
      <c r="U158" s="374" t="str">
        <f t="shared" si="43"/>
        <v/>
      </c>
      <c r="V158" s="375" t="str">
        <f t="shared" si="50"/>
        <v/>
      </c>
      <c r="W158" s="133"/>
    </row>
    <row r="159" spans="1:25" s="127" customFormat="1" ht="12" customHeight="1">
      <c r="A159" s="121">
        <v>87</v>
      </c>
      <c r="B159" s="122"/>
      <c r="C159" s="403"/>
      <c r="D159" s="123"/>
      <c r="E159" s="124"/>
      <c r="F159" s="124"/>
      <c r="G159" s="363" t="str">
        <f t="shared" si="55"/>
        <v/>
      </c>
      <c r="H159" s="376" t="str">
        <f t="shared" si="56"/>
        <v/>
      </c>
      <c r="I159" s="365" t="str">
        <f t="shared" si="57"/>
        <v/>
      </c>
      <c r="J159" s="366" t="str">
        <f t="shared" si="44"/>
        <v/>
      </c>
      <c r="K159" s="367" t="str">
        <f t="shared" si="45"/>
        <v/>
      </c>
      <c r="L159" s="368" t="str">
        <f t="shared" si="46"/>
        <v/>
      </c>
      <c r="M159" s="369"/>
      <c r="N159" s="370" t="str">
        <f t="shared" si="40"/>
        <v/>
      </c>
      <c r="O159" s="371" t="str">
        <f t="shared" si="41"/>
        <v/>
      </c>
      <c r="P159" s="371" t="str">
        <f t="shared" si="47"/>
        <v/>
      </c>
      <c r="Q159" s="372" t="str">
        <f t="shared" si="58"/>
        <v/>
      </c>
      <c r="R159" s="373" t="str">
        <f t="shared" si="48"/>
        <v/>
      </c>
      <c r="S159" s="372" t="str">
        <f t="shared" si="49"/>
        <v/>
      </c>
      <c r="T159" s="372" t="str">
        <f t="shared" si="42"/>
        <v/>
      </c>
      <c r="U159" s="374" t="str">
        <f t="shared" si="43"/>
        <v/>
      </c>
      <c r="V159" s="375" t="str">
        <f t="shared" si="50"/>
        <v/>
      </c>
      <c r="Y159" s="133"/>
    </row>
    <row r="160" spans="1:25" s="127" customFormat="1" ht="12" customHeight="1">
      <c r="A160" s="121">
        <v>88</v>
      </c>
      <c r="B160" s="122"/>
      <c r="C160" s="403"/>
      <c r="D160" s="123"/>
      <c r="E160" s="124"/>
      <c r="F160" s="124"/>
      <c r="G160" s="363" t="str">
        <f t="shared" si="55"/>
        <v/>
      </c>
      <c r="H160" s="376" t="str">
        <f t="shared" si="56"/>
        <v/>
      </c>
      <c r="I160" s="365" t="str">
        <f t="shared" si="57"/>
        <v/>
      </c>
      <c r="J160" s="366" t="str">
        <f t="shared" si="44"/>
        <v/>
      </c>
      <c r="K160" s="367" t="str">
        <f t="shared" si="45"/>
        <v/>
      </c>
      <c r="L160" s="368" t="str">
        <f t="shared" si="46"/>
        <v/>
      </c>
      <c r="M160" s="369"/>
      <c r="N160" s="370" t="str">
        <f t="shared" si="40"/>
        <v/>
      </c>
      <c r="O160" s="371" t="str">
        <f t="shared" si="41"/>
        <v/>
      </c>
      <c r="P160" s="371" t="str">
        <f t="shared" si="47"/>
        <v/>
      </c>
      <c r="Q160" s="372" t="str">
        <f t="shared" si="58"/>
        <v/>
      </c>
      <c r="R160" s="373" t="str">
        <f t="shared" si="48"/>
        <v/>
      </c>
      <c r="S160" s="372" t="str">
        <f t="shared" si="49"/>
        <v/>
      </c>
      <c r="T160" s="372" t="str">
        <f t="shared" si="42"/>
        <v/>
      </c>
      <c r="U160" s="374" t="str">
        <f t="shared" si="43"/>
        <v/>
      </c>
      <c r="V160" s="375" t="str">
        <f t="shared" si="50"/>
        <v/>
      </c>
      <c r="Y160" s="133"/>
    </row>
    <row r="161" spans="1:25" s="127" customFormat="1" ht="12" customHeight="1">
      <c r="A161" s="121">
        <v>89</v>
      </c>
      <c r="B161" s="122"/>
      <c r="C161" s="403"/>
      <c r="D161" s="123"/>
      <c r="E161" s="124"/>
      <c r="F161" s="124"/>
      <c r="G161" s="363" t="str">
        <f t="shared" si="55"/>
        <v/>
      </c>
      <c r="H161" s="376" t="str">
        <f t="shared" si="56"/>
        <v/>
      </c>
      <c r="I161" s="365" t="str">
        <f t="shared" si="57"/>
        <v/>
      </c>
      <c r="J161" s="366" t="str">
        <f t="shared" si="44"/>
        <v/>
      </c>
      <c r="K161" s="367" t="str">
        <f t="shared" si="45"/>
        <v/>
      </c>
      <c r="L161" s="368" t="str">
        <f t="shared" si="46"/>
        <v/>
      </c>
      <c r="M161" s="369"/>
      <c r="N161" s="370" t="str">
        <f t="shared" si="40"/>
        <v/>
      </c>
      <c r="O161" s="371" t="str">
        <f t="shared" si="41"/>
        <v/>
      </c>
      <c r="P161" s="371" t="str">
        <f t="shared" si="47"/>
        <v/>
      </c>
      <c r="Q161" s="372" t="str">
        <f t="shared" si="58"/>
        <v/>
      </c>
      <c r="R161" s="373" t="str">
        <f t="shared" si="48"/>
        <v/>
      </c>
      <c r="S161" s="372" t="str">
        <f t="shared" si="49"/>
        <v/>
      </c>
      <c r="T161" s="372" t="str">
        <f t="shared" si="42"/>
        <v/>
      </c>
      <c r="U161" s="374" t="str">
        <f t="shared" si="43"/>
        <v/>
      </c>
      <c r="V161" s="375" t="str">
        <f t="shared" si="50"/>
        <v/>
      </c>
      <c r="Y161" s="133"/>
    </row>
    <row r="162" spans="1:25" s="127" customFormat="1" ht="12" customHeight="1">
      <c r="A162" s="121">
        <v>90</v>
      </c>
      <c r="B162" s="122"/>
      <c r="C162" s="403"/>
      <c r="D162" s="123"/>
      <c r="E162" s="124"/>
      <c r="F162" s="124"/>
      <c r="G162" s="363" t="str">
        <f t="shared" si="55"/>
        <v/>
      </c>
      <c r="H162" s="376" t="str">
        <f t="shared" si="56"/>
        <v/>
      </c>
      <c r="I162" s="365" t="str">
        <f t="shared" si="57"/>
        <v/>
      </c>
      <c r="J162" s="366" t="str">
        <f t="shared" si="44"/>
        <v/>
      </c>
      <c r="K162" s="367" t="str">
        <f t="shared" si="45"/>
        <v/>
      </c>
      <c r="L162" s="368" t="str">
        <f t="shared" si="46"/>
        <v/>
      </c>
      <c r="M162" s="369"/>
      <c r="N162" s="370" t="str">
        <f t="shared" si="40"/>
        <v/>
      </c>
      <c r="O162" s="371" t="str">
        <f t="shared" si="41"/>
        <v/>
      </c>
      <c r="P162" s="371" t="str">
        <f t="shared" si="47"/>
        <v/>
      </c>
      <c r="Q162" s="372" t="str">
        <f t="shared" si="58"/>
        <v/>
      </c>
      <c r="R162" s="373" t="str">
        <f t="shared" si="48"/>
        <v/>
      </c>
      <c r="S162" s="372" t="str">
        <f t="shared" si="49"/>
        <v/>
      </c>
      <c r="T162" s="372" t="str">
        <f t="shared" si="42"/>
        <v/>
      </c>
      <c r="U162" s="374" t="str">
        <f t="shared" si="43"/>
        <v/>
      </c>
      <c r="V162" s="375" t="str">
        <f t="shared" si="50"/>
        <v/>
      </c>
      <c r="Y162" s="133"/>
    </row>
    <row r="163" spans="1:25" s="127" customFormat="1" ht="12" customHeight="1">
      <c r="A163" s="121">
        <v>91</v>
      </c>
      <c r="B163" s="122"/>
      <c r="C163" s="403"/>
      <c r="D163" s="123"/>
      <c r="E163" s="124"/>
      <c r="F163" s="124"/>
      <c r="G163" s="363" t="str">
        <f t="shared" si="55"/>
        <v/>
      </c>
      <c r="H163" s="376" t="str">
        <f t="shared" si="56"/>
        <v/>
      </c>
      <c r="I163" s="365" t="str">
        <f t="shared" si="57"/>
        <v/>
      </c>
      <c r="J163" s="366" t="str">
        <f t="shared" si="44"/>
        <v/>
      </c>
      <c r="K163" s="367" t="str">
        <f t="shared" si="45"/>
        <v/>
      </c>
      <c r="L163" s="368" t="str">
        <f t="shared" si="46"/>
        <v/>
      </c>
      <c r="M163" s="369"/>
      <c r="N163" s="370" t="str">
        <f t="shared" si="40"/>
        <v/>
      </c>
      <c r="O163" s="371" t="str">
        <f t="shared" si="41"/>
        <v/>
      </c>
      <c r="P163" s="371" t="str">
        <f t="shared" si="47"/>
        <v/>
      </c>
      <c r="Q163" s="372" t="str">
        <f t="shared" si="58"/>
        <v/>
      </c>
      <c r="R163" s="373" t="str">
        <f t="shared" si="48"/>
        <v/>
      </c>
      <c r="S163" s="372" t="str">
        <f t="shared" si="49"/>
        <v/>
      </c>
      <c r="T163" s="372" t="str">
        <f t="shared" si="42"/>
        <v/>
      </c>
      <c r="U163" s="374" t="str">
        <f t="shared" si="43"/>
        <v/>
      </c>
      <c r="V163" s="375" t="str">
        <f t="shared" si="50"/>
        <v/>
      </c>
      <c r="Y163" s="133"/>
    </row>
    <row r="164" spans="1:25" s="127" customFormat="1" ht="12" customHeight="1">
      <c r="A164" s="121">
        <v>92</v>
      </c>
      <c r="B164" s="122"/>
      <c r="C164" s="403"/>
      <c r="D164" s="123"/>
      <c r="E164" s="124"/>
      <c r="F164" s="124"/>
      <c r="G164" s="363" t="str">
        <f t="shared" si="55"/>
        <v/>
      </c>
      <c r="H164" s="376" t="str">
        <f t="shared" si="56"/>
        <v/>
      </c>
      <c r="I164" s="365" t="str">
        <f t="shared" si="57"/>
        <v/>
      </c>
      <c r="J164" s="366" t="str">
        <f t="shared" si="44"/>
        <v/>
      </c>
      <c r="K164" s="367" t="str">
        <f t="shared" si="45"/>
        <v/>
      </c>
      <c r="L164" s="368" t="str">
        <f t="shared" si="46"/>
        <v/>
      </c>
      <c r="M164" s="369"/>
      <c r="N164" s="370" t="str">
        <f t="shared" si="40"/>
        <v/>
      </c>
      <c r="O164" s="371" t="str">
        <f t="shared" si="41"/>
        <v/>
      </c>
      <c r="P164" s="371" t="str">
        <f t="shared" si="47"/>
        <v/>
      </c>
      <c r="Q164" s="372" t="str">
        <f t="shared" si="58"/>
        <v/>
      </c>
      <c r="R164" s="373" t="str">
        <f t="shared" si="48"/>
        <v/>
      </c>
      <c r="S164" s="372" t="str">
        <f t="shared" si="49"/>
        <v/>
      </c>
      <c r="T164" s="372" t="str">
        <f t="shared" si="42"/>
        <v/>
      </c>
      <c r="U164" s="374" t="str">
        <f t="shared" si="43"/>
        <v/>
      </c>
      <c r="V164" s="375" t="str">
        <f t="shared" si="50"/>
        <v/>
      </c>
      <c r="Y164" s="133"/>
    </row>
    <row r="165" spans="1:25" s="127" customFormat="1" ht="12" customHeight="1">
      <c r="A165" s="121">
        <v>93</v>
      </c>
      <c r="B165" s="122"/>
      <c r="C165" s="403"/>
      <c r="D165" s="123"/>
      <c r="E165" s="124"/>
      <c r="F165" s="124"/>
      <c r="G165" s="363" t="str">
        <f t="shared" si="55"/>
        <v/>
      </c>
      <c r="H165" s="376" t="str">
        <f t="shared" si="56"/>
        <v/>
      </c>
      <c r="I165" s="365" t="str">
        <f t="shared" si="57"/>
        <v/>
      </c>
      <c r="J165" s="366" t="str">
        <f t="shared" si="44"/>
        <v/>
      </c>
      <c r="K165" s="367" t="str">
        <f t="shared" si="45"/>
        <v/>
      </c>
      <c r="L165" s="368" t="str">
        <f t="shared" si="46"/>
        <v/>
      </c>
      <c r="M165" s="369"/>
      <c r="N165" s="370" t="str">
        <f t="shared" si="40"/>
        <v/>
      </c>
      <c r="O165" s="371" t="str">
        <f t="shared" si="41"/>
        <v/>
      </c>
      <c r="P165" s="371" t="str">
        <f t="shared" si="47"/>
        <v/>
      </c>
      <c r="Q165" s="372" t="str">
        <f t="shared" si="58"/>
        <v/>
      </c>
      <c r="R165" s="373" t="str">
        <f t="shared" si="48"/>
        <v/>
      </c>
      <c r="S165" s="372" t="str">
        <f t="shared" si="49"/>
        <v/>
      </c>
      <c r="T165" s="372" t="str">
        <f t="shared" si="42"/>
        <v/>
      </c>
      <c r="U165" s="374" t="str">
        <f t="shared" si="43"/>
        <v/>
      </c>
      <c r="V165" s="375" t="str">
        <f t="shared" si="50"/>
        <v/>
      </c>
      <c r="Y165" s="133"/>
    </row>
    <row r="166" spans="1:25" s="127" customFormat="1" ht="12" customHeight="1">
      <c r="A166" s="121">
        <v>94</v>
      </c>
      <c r="B166" s="122"/>
      <c r="C166" s="403"/>
      <c r="D166" s="123"/>
      <c r="E166" s="124"/>
      <c r="F166" s="124"/>
      <c r="G166" s="363" t="str">
        <f t="shared" ref="G166:G175" si="59">IF(OR(ISBLANK($C166),ISBLANK($C$68)),"",IF($C166&gt;$C$68,"",DATEDIF($C166,$C$68,"Y")))</f>
        <v/>
      </c>
      <c r="H166" s="376" t="str">
        <f t="shared" ref="H166:H175" si="60">IF(D166=1,"男",IF(D166=2,"女",""))</f>
        <v/>
      </c>
      <c r="I166" s="365" t="str">
        <f t="shared" ref="I166:I175" si="61">G166&amp;H166</f>
        <v/>
      </c>
      <c r="J166" s="366" t="str">
        <f t="shared" si="44"/>
        <v/>
      </c>
      <c r="K166" s="367" t="str">
        <f t="shared" si="45"/>
        <v/>
      </c>
      <c r="L166" s="368" t="str">
        <f t="shared" si="46"/>
        <v/>
      </c>
      <c r="M166" s="369"/>
      <c r="N166" s="370" t="str">
        <f t="shared" si="40"/>
        <v/>
      </c>
      <c r="O166" s="371" t="str">
        <f t="shared" si="41"/>
        <v/>
      </c>
      <c r="P166" s="371" t="str">
        <f t="shared" si="47"/>
        <v/>
      </c>
      <c r="Q166" s="372" t="str">
        <f t="shared" ref="Q166:Q175" si="62">IF($E166="","",P166*O166)</f>
        <v/>
      </c>
      <c r="R166" s="373" t="str">
        <f t="shared" si="48"/>
        <v/>
      </c>
      <c r="S166" s="372" t="str">
        <f t="shared" si="49"/>
        <v/>
      </c>
      <c r="T166" s="372" t="str">
        <f t="shared" si="42"/>
        <v/>
      </c>
      <c r="U166" s="374" t="str">
        <f t="shared" si="43"/>
        <v/>
      </c>
      <c r="V166" s="375" t="str">
        <f t="shared" si="50"/>
        <v/>
      </c>
      <c r="Y166" s="133"/>
    </row>
    <row r="167" spans="1:25" s="127" customFormat="1" ht="12" customHeight="1">
      <c r="A167" s="121">
        <v>95</v>
      </c>
      <c r="B167" s="122"/>
      <c r="C167" s="403"/>
      <c r="D167" s="123"/>
      <c r="E167" s="124"/>
      <c r="F167" s="124"/>
      <c r="G167" s="363" t="str">
        <f t="shared" si="59"/>
        <v/>
      </c>
      <c r="H167" s="376" t="str">
        <f t="shared" si="60"/>
        <v/>
      </c>
      <c r="I167" s="365" t="str">
        <f t="shared" si="61"/>
        <v/>
      </c>
      <c r="J167" s="366" t="str">
        <f t="shared" si="44"/>
        <v/>
      </c>
      <c r="K167" s="367" t="str">
        <f t="shared" si="45"/>
        <v/>
      </c>
      <c r="L167" s="368" t="str">
        <f t="shared" si="46"/>
        <v/>
      </c>
      <c r="M167" s="369"/>
      <c r="N167" s="370" t="str">
        <f t="shared" si="40"/>
        <v/>
      </c>
      <c r="O167" s="371" t="str">
        <f t="shared" si="41"/>
        <v/>
      </c>
      <c r="P167" s="371" t="str">
        <f t="shared" si="47"/>
        <v/>
      </c>
      <c r="Q167" s="372" t="str">
        <f t="shared" si="62"/>
        <v/>
      </c>
      <c r="R167" s="373" t="str">
        <f t="shared" si="48"/>
        <v/>
      </c>
      <c r="S167" s="372" t="str">
        <f t="shared" si="49"/>
        <v/>
      </c>
      <c r="T167" s="372" t="str">
        <f t="shared" si="42"/>
        <v/>
      </c>
      <c r="U167" s="374" t="str">
        <f t="shared" si="43"/>
        <v/>
      </c>
      <c r="V167" s="375" t="str">
        <f t="shared" si="50"/>
        <v/>
      </c>
      <c r="Y167" s="133"/>
    </row>
    <row r="168" spans="1:25" s="127" customFormat="1" ht="12" customHeight="1">
      <c r="A168" s="121">
        <v>96</v>
      </c>
      <c r="B168" s="122"/>
      <c r="C168" s="403"/>
      <c r="D168" s="123"/>
      <c r="E168" s="124"/>
      <c r="F168" s="124"/>
      <c r="G168" s="363" t="str">
        <f t="shared" si="59"/>
        <v/>
      </c>
      <c r="H168" s="376" t="str">
        <f t="shared" si="60"/>
        <v/>
      </c>
      <c r="I168" s="365" t="str">
        <f t="shared" si="61"/>
        <v/>
      </c>
      <c r="J168" s="366" t="str">
        <f t="shared" si="44"/>
        <v/>
      </c>
      <c r="K168" s="367" t="str">
        <f t="shared" si="45"/>
        <v/>
      </c>
      <c r="L168" s="368" t="str">
        <f t="shared" si="46"/>
        <v/>
      </c>
      <c r="M168" s="369"/>
      <c r="N168" s="370" t="str">
        <f t="shared" si="40"/>
        <v/>
      </c>
      <c r="O168" s="371" t="str">
        <f t="shared" si="41"/>
        <v/>
      </c>
      <c r="P168" s="371" t="str">
        <f t="shared" si="47"/>
        <v/>
      </c>
      <c r="Q168" s="372" t="str">
        <f t="shared" si="62"/>
        <v/>
      </c>
      <c r="R168" s="373" t="str">
        <f t="shared" si="48"/>
        <v/>
      </c>
      <c r="S168" s="372" t="str">
        <f t="shared" si="49"/>
        <v/>
      </c>
      <c r="T168" s="372" t="str">
        <f t="shared" si="42"/>
        <v/>
      </c>
      <c r="U168" s="374" t="str">
        <f t="shared" si="43"/>
        <v/>
      </c>
      <c r="V168" s="375" t="str">
        <f t="shared" si="50"/>
        <v/>
      </c>
      <c r="Y168" s="133"/>
    </row>
    <row r="169" spans="1:25" s="127" customFormat="1" ht="12" customHeight="1">
      <c r="A169" s="121">
        <v>97</v>
      </c>
      <c r="B169" s="122"/>
      <c r="C169" s="403"/>
      <c r="D169" s="123"/>
      <c r="E169" s="124"/>
      <c r="F169" s="124"/>
      <c r="G169" s="363" t="str">
        <f t="shared" si="59"/>
        <v/>
      </c>
      <c r="H169" s="376" t="str">
        <f t="shared" si="60"/>
        <v/>
      </c>
      <c r="I169" s="365" t="str">
        <f t="shared" si="61"/>
        <v/>
      </c>
      <c r="J169" s="366" t="str">
        <f t="shared" si="44"/>
        <v/>
      </c>
      <c r="K169" s="367" t="str">
        <f t="shared" si="45"/>
        <v/>
      </c>
      <c r="L169" s="368" t="str">
        <f t="shared" si="46"/>
        <v/>
      </c>
      <c r="M169" s="369"/>
      <c r="N169" s="370" t="str">
        <f t="shared" si="40"/>
        <v/>
      </c>
      <c r="O169" s="371" t="str">
        <f t="shared" si="41"/>
        <v/>
      </c>
      <c r="P169" s="371" t="str">
        <f t="shared" si="47"/>
        <v/>
      </c>
      <c r="Q169" s="372" t="str">
        <f t="shared" si="62"/>
        <v/>
      </c>
      <c r="R169" s="373" t="str">
        <f t="shared" si="48"/>
        <v/>
      </c>
      <c r="S169" s="372" t="str">
        <f t="shared" si="49"/>
        <v/>
      </c>
      <c r="T169" s="372" t="str">
        <f t="shared" si="42"/>
        <v/>
      </c>
      <c r="U169" s="374" t="str">
        <f t="shared" si="43"/>
        <v/>
      </c>
      <c r="V169" s="375" t="str">
        <f t="shared" si="50"/>
        <v/>
      </c>
      <c r="Y169" s="133"/>
    </row>
    <row r="170" spans="1:25" s="127" customFormat="1" ht="12" customHeight="1">
      <c r="A170" s="121">
        <v>98</v>
      </c>
      <c r="B170" s="122"/>
      <c r="C170" s="403"/>
      <c r="D170" s="123"/>
      <c r="E170" s="124"/>
      <c r="F170" s="124"/>
      <c r="G170" s="363" t="str">
        <f t="shared" si="59"/>
        <v/>
      </c>
      <c r="H170" s="376" t="str">
        <f t="shared" si="60"/>
        <v/>
      </c>
      <c r="I170" s="365" t="str">
        <f t="shared" si="61"/>
        <v/>
      </c>
      <c r="J170" s="366" t="str">
        <f t="shared" si="44"/>
        <v/>
      </c>
      <c r="K170" s="367" t="str">
        <f t="shared" si="45"/>
        <v/>
      </c>
      <c r="L170" s="368" t="str">
        <f t="shared" si="46"/>
        <v/>
      </c>
      <c r="M170" s="369"/>
      <c r="N170" s="370" t="str">
        <f t="shared" si="40"/>
        <v/>
      </c>
      <c r="O170" s="371" t="str">
        <f t="shared" si="41"/>
        <v/>
      </c>
      <c r="P170" s="371" t="str">
        <f t="shared" si="47"/>
        <v/>
      </c>
      <c r="Q170" s="372" t="str">
        <f t="shared" si="62"/>
        <v/>
      </c>
      <c r="R170" s="373" t="str">
        <f t="shared" si="48"/>
        <v/>
      </c>
      <c r="S170" s="372" t="str">
        <f t="shared" si="49"/>
        <v/>
      </c>
      <c r="T170" s="372" t="str">
        <f t="shared" si="42"/>
        <v/>
      </c>
      <c r="U170" s="374" t="str">
        <f t="shared" si="43"/>
        <v/>
      </c>
      <c r="V170" s="375" t="str">
        <f t="shared" si="50"/>
        <v/>
      </c>
      <c r="Y170" s="133"/>
    </row>
    <row r="171" spans="1:25" s="127" customFormat="1" ht="12" customHeight="1">
      <c r="A171" s="121">
        <v>99</v>
      </c>
      <c r="B171" s="122"/>
      <c r="C171" s="403"/>
      <c r="D171" s="123"/>
      <c r="E171" s="124"/>
      <c r="F171" s="124"/>
      <c r="G171" s="363" t="str">
        <f t="shared" si="59"/>
        <v/>
      </c>
      <c r="H171" s="376" t="str">
        <f t="shared" si="60"/>
        <v/>
      </c>
      <c r="I171" s="365" t="str">
        <f t="shared" si="61"/>
        <v/>
      </c>
      <c r="J171" s="366" t="str">
        <f t="shared" si="44"/>
        <v/>
      </c>
      <c r="K171" s="367" t="str">
        <f t="shared" si="45"/>
        <v/>
      </c>
      <c r="L171" s="368" t="str">
        <f t="shared" si="46"/>
        <v/>
      </c>
      <c r="M171" s="369"/>
      <c r="N171" s="370" t="str">
        <f t="shared" si="40"/>
        <v/>
      </c>
      <c r="O171" s="371" t="str">
        <f t="shared" si="41"/>
        <v/>
      </c>
      <c r="P171" s="371" t="str">
        <f t="shared" si="47"/>
        <v/>
      </c>
      <c r="Q171" s="372" t="str">
        <f t="shared" si="62"/>
        <v/>
      </c>
      <c r="R171" s="373" t="str">
        <f t="shared" si="48"/>
        <v/>
      </c>
      <c r="S171" s="372" t="str">
        <f t="shared" si="49"/>
        <v/>
      </c>
      <c r="T171" s="372" t="str">
        <f t="shared" si="42"/>
        <v/>
      </c>
      <c r="U171" s="374" t="str">
        <f t="shared" si="43"/>
        <v/>
      </c>
      <c r="V171" s="375" t="str">
        <f t="shared" si="50"/>
        <v/>
      </c>
      <c r="Y171" s="133"/>
    </row>
    <row r="172" spans="1:25" s="127" customFormat="1" ht="12" customHeight="1">
      <c r="A172" s="121">
        <v>100</v>
      </c>
      <c r="B172" s="122"/>
      <c r="C172" s="403"/>
      <c r="D172" s="123"/>
      <c r="E172" s="124"/>
      <c r="F172" s="124"/>
      <c r="G172" s="363" t="str">
        <f t="shared" si="59"/>
        <v/>
      </c>
      <c r="H172" s="376" t="str">
        <f t="shared" si="60"/>
        <v/>
      </c>
      <c r="I172" s="365" t="str">
        <f t="shared" si="61"/>
        <v/>
      </c>
      <c r="J172" s="366" t="str">
        <f t="shared" si="44"/>
        <v/>
      </c>
      <c r="K172" s="367" t="str">
        <f t="shared" si="45"/>
        <v/>
      </c>
      <c r="L172" s="368" t="str">
        <f t="shared" si="46"/>
        <v/>
      </c>
      <c r="M172" s="369"/>
      <c r="N172" s="370" t="str">
        <f t="shared" si="40"/>
        <v/>
      </c>
      <c r="O172" s="371" t="str">
        <f t="shared" si="41"/>
        <v/>
      </c>
      <c r="P172" s="371" t="str">
        <f t="shared" si="47"/>
        <v/>
      </c>
      <c r="Q172" s="372" t="str">
        <f t="shared" si="62"/>
        <v/>
      </c>
      <c r="R172" s="373" t="str">
        <f t="shared" si="48"/>
        <v/>
      </c>
      <c r="S172" s="372" t="str">
        <f t="shared" si="49"/>
        <v/>
      </c>
      <c r="T172" s="372" t="str">
        <f t="shared" si="42"/>
        <v/>
      </c>
      <c r="U172" s="374" t="str">
        <f t="shared" si="43"/>
        <v/>
      </c>
      <c r="V172" s="375" t="str">
        <f t="shared" si="50"/>
        <v/>
      </c>
      <c r="Y172" s="133"/>
    </row>
    <row r="173" spans="1:25" s="127" customFormat="1" ht="12" customHeight="1">
      <c r="A173" s="121">
        <v>101</v>
      </c>
      <c r="B173" s="122"/>
      <c r="C173" s="403"/>
      <c r="D173" s="123"/>
      <c r="E173" s="124"/>
      <c r="F173" s="124"/>
      <c r="G173" s="363" t="str">
        <f t="shared" si="59"/>
        <v/>
      </c>
      <c r="H173" s="376" t="str">
        <f t="shared" si="60"/>
        <v/>
      </c>
      <c r="I173" s="365" t="str">
        <f t="shared" si="61"/>
        <v/>
      </c>
      <c r="J173" s="366" t="str">
        <f t="shared" si="44"/>
        <v/>
      </c>
      <c r="K173" s="367" t="str">
        <f t="shared" si="45"/>
        <v/>
      </c>
      <c r="L173" s="368" t="str">
        <f t="shared" si="46"/>
        <v/>
      </c>
      <c r="M173" s="369"/>
      <c r="N173" s="370" t="str">
        <f t="shared" si="40"/>
        <v/>
      </c>
      <c r="O173" s="371" t="str">
        <f t="shared" si="41"/>
        <v/>
      </c>
      <c r="P173" s="371" t="str">
        <f t="shared" si="47"/>
        <v/>
      </c>
      <c r="Q173" s="372" t="str">
        <f t="shared" si="62"/>
        <v/>
      </c>
      <c r="R173" s="373" t="str">
        <f t="shared" si="48"/>
        <v/>
      </c>
      <c r="S173" s="372" t="str">
        <f t="shared" si="49"/>
        <v/>
      </c>
      <c r="T173" s="372" t="str">
        <f t="shared" si="42"/>
        <v/>
      </c>
      <c r="U173" s="374" t="str">
        <f t="shared" si="43"/>
        <v/>
      </c>
      <c r="V173" s="375" t="str">
        <f t="shared" si="50"/>
        <v/>
      </c>
      <c r="Y173" s="133"/>
    </row>
    <row r="174" spans="1:25" s="127" customFormat="1" ht="12" customHeight="1">
      <c r="A174" s="121">
        <v>102</v>
      </c>
      <c r="B174" s="122"/>
      <c r="C174" s="403"/>
      <c r="D174" s="123"/>
      <c r="E174" s="124"/>
      <c r="F174" s="124"/>
      <c r="G174" s="363" t="str">
        <f t="shared" si="59"/>
        <v/>
      </c>
      <c r="H174" s="376" t="str">
        <f t="shared" si="60"/>
        <v/>
      </c>
      <c r="I174" s="365" t="str">
        <f t="shared" si="61"/>
        <v/>
      </c>
      <c r="J174" s="366" t="str">
        <f t="shared" si="44"/>
        <v/>
      </c>
      <c r="K174" s="367" t="str">
        <f t="shared" si="45"/>
        <v/>
      </c>
      <c r="L174" s="368" t="str">
        <f t="shared" si="46"/>
        <v/>
      </c>
      <c r="M174" s="369"/>
      <c r="N174" s="370" t="str">
        <f t="shared" si="40"/>
        <v/>
      </c>
      <c r="O174" s="371" t="str">
        <f t="shared" si="41"/>
        <v/>
      </c>
      <c r="P174" s="371" t="str">
        <f t="shared" si="47"/>
        <v/>
      </c>
      <c r="Q174" s="372" t="str">
        <f t="shared" si="62"/>
        <v/>
      </c>
      <c r="R174" s="373" t="str">
        <f t="shared" si="48"/>
        <v/>
      </c>
      <c r="S174" s="372" t="str">
        <f t="shared" si="49"/>
        <v/>
      </c>
      <c r="T174" s="372" t="str">
        <f t="shared" si="42"/>
        <v/>
      </c>
      <c r="U174" s="374" t="str">
        <f t="shared" si="43"/>
        <v/>
      </c>
      <c r="V174" s="375" t="str">
        <f t="shared" si="50"/>
        <v/>
      </c>
      <c r="Y174" s="133"/>
    </row>
    <row r="175" spans="1:25" s="127" customFormat="1" ht="12" customHeight="1">
      <c r="A175" s="121">
        <v>103</v>
      </c>
      <c r="B175" s="122"/>
      <c r="C175" s="403"/>
      <c r="D175" s="123"/>
      <c r="E175" s="124"/>
      <c r="F175" s="124"/>
      <c r="G175" s="363" t="str">
        <f t="shared" si="59"/>
        <v/>
      </c>
      <c r="H175" s="376" t="str">
        <f t="shared" si="60"/>
        <v/>
      </c>
      <c r="I175" s="365" t="str">
        <f t="shared" si="61"/>
        <v/>
      </c>
      <c r="J175" s="366" t="str">
        <f t="shared" si="44"/>
        <v/>
      </c>
      <c r="K175" s="367" t="str">
        <f t="shared" si="45"/>
        <v/>
      </c>
      <c r="L175" s="368" t="str">
        <f t="shared" si="46"/>
        <v/>
      </c>
      <c r="M175" s="369"/>
      <c r="N175" s="370" t="str">
        <f t="shared" si="40"/>
        <v/>
      </c>
      <c r="O175" s="371" t="str">
        <f t="shared" si="41"/>
        <v/>
      </c>
      <c r="P175" s="371" t="str">
        <f t="shared" si="47"/>
        <v/>
      </c>
      <c r="Q175" s="372" t="str">
        <f t="shared" si="62"/>
        <v/>
      </c>
      <c r="R175" s="373" t="str">
        <f t="shared" si="48"/>
        <v/>
      </c>
      <c r="S175" s="372" t="str">
        <f t="shared" si="49"/>
        <v/>
      </c>
      <c r="T175" s="372" t="str">
        <f t="shared" si="42"/>
        <v/>
      </c>
      <c r="U175" s="374" t="str">
        <f t="shared" si="43"/>
        <v/>
      </c>
      <c r="V175" s="375" t="str">
        <f t="shared" si="50"/>
        <v/>
      </c>
      <c r="Y175" s="133"/>
    </row>
    <row r="176" spans="1:25" s="127" customFormat="1" ht="12" customHeight="1">
      <c r="A176" s="121">
        <v>104</v>
      </c>
      <c r="B176" s="122"/>
      <c r="C176" s="403"/>
      <c r="D176" s="123"/>
      <c r="E176" s="124"/>
      <c r="F176" s="124"/>
      <c r="G176" s="363" t="str">
        <f t="shared" ref="G176:G185" si="63">IF(OR(ISBLANK($C176),ISBLANK($C$68)),"",IF($C176&gt;$C$68,"",DATEDIF($C176,$C$68,"Y")))</f>
        <v/>
      </c>
      <c r="H176" s="376" t="str">
        <f t="shared" ref="H176:H185" si="64">IF(D176=1,"男",IF(D176=2,"女",""))</f>
        <v/>
      </c>
      <c r="I176" s="365" t="str">
        <f t="shared" ref="I176:I185" si="65">G176&amp;H176</f>
        <v/>
      </c>
      <c r="J176" s="366" t="str">
        <f t="shared" si="44"/>
        <v/>
      </c>
      <c r="K176" s="367" t="str">
        <f t="shared" si="45"/>
        <v/>
      </c>
      <c r="L176" s="368" t="str">
        <f t="shared" si="46"/>
        <v/>
      </c>
      <c r="M176" s="369"/>
      <c r="N176" s="370" t="str">
        <f t="shared" si="40"/>
        <v/>
      </c>
      <c r="O176" s="371" t="str">
        <f t="shared" si="41"/>
        <v/>
      </c>
      <c r="P176" s="371" t="str">
        <f t="shared" si="47"/>
        <v/>
      </c>
      <c r="Q176" s="372" t="str">
        <f t="shared" ref="Q176:Q185" si="66">IF($E176="","",P176*O176)</f>
        <v/>
      </c>
      <c r="R176" s="373" t="str">
        <f t="shared" si="48"/>
        <v/>
      </c>
      <c r="S176" s="372" t="str">
        <f t="shared" si="49"/>
        <v/>
      </c>
      <c r="T176" s="372" t="str">
        <f t="shared" si="42"/>
        <v/>
      </c>
      <c r="U176" s="374" t="str">
        <f t="shared" si="43"/>
        <v/>
      </c>
      <c r="V176" s="375" t="str">
        <f t="shared" si="50"/>
        <v/>
      </c>
      <c r="Y176" s="133"/>
    </row>
    <row r="177" spans="1:25" s="127" customFormat="1" ht="12" customHeight="1">
      <c r="A177" s="121">
        <v>105</v>
      </c>
      <c r="B177" s="122"/>
      <c r="C177" s="403"/>
      <c r="D177" s="123"/>
      <c r="E177" s="124"/>
      <c r="F177" s="124"/>
      <c r="G177" s="363" t="str">
        <f t="shared" si="63"/>
        <v/>
      </c>
      <c r="H177" s="376" t="str">
        <f t="shared" si="64"/>
        <v/>
      </c>
      <c r="I177" s="365" t="str">
        <f t="shared" si="65"/>
        <v/>
      </c>
      <c r="J177" s="366" t="str">
        <f t="shared" si="44"/>
        <v/>
      </c>
      <c r="K177" s="367" t="str">
        <f t="shared" si="45"/>
        <v/>
      </c>
      <c r="L177" s="368" t="str">
        <f t="shared" si="46"/>
        <v/>
      </c>
      <c r="M177" s="369"/>
      <c r="N177" s="370" t="str">
        <f t="shared" si="40"/>
        <v/>
      </c>
      <c r="O177" s="371" t="str">
        <f t="shared" si="41"/>
        <v/>
      </c>
      <c r="P177" s="371" t="str">
        <f t="shared" si="47"/>
        <v/>
      </c>
      <c r="Q177" s="372" t="str">
        <f t="shared" si="66"/>
        <v/>
      </c>
      <c r="R177" s="373" t="str">
        <f t="shared" si="48"/>
        <v/>
      </c>
      <c r="S177" s="372" t="str">
        <f t="shared" si="49"/>
        <v/>
      </c>
      <c r="T177" s="372" t="str">
        <f t="shared" si="42"/>
        <v/>
      </c>
      <c r="U177" s="374" t="str">
        <f t="shared" si="43"/>
        <v/>
      </c>
      <c r="V177" s="375" t="str">
        <f t="shared" si="50"/>
        <v/>
      </c>
      <c r="Y177" s="133"/>
    </row>
    <row r="178" spans="1:25" s="127" customFormat="1" ht="12" customHeight="1">
      <c r="A178" s="121">
        <v>106</v>
      </c>
      <c r="B178" s="122"/>
      <c r="C178" s="403"/>
      <c r="D178" s="123"/>
      <c r="E178" s="124"/>
      <c r="F178" s="124"/>
      <c r="G178" s="363" t="str">
        <f t="shared" si="63"/>
        <v/>
      </c>
      <c r="H178" s="376" t="str">
        <f t="shared" si="64"/>
        <v/>
      </c>
      <c r="I178" s="365" t="str">
        <f t="shared" si="65"/>
        <v/>
      </c>
      <c r="J178" s="366" t="str">
        <f t="shared" si="44"/>
        <v/>
      </c>
      <c r="K178" s="367" t="str">
        <f t="shared" si="45"/>
        <v/>
      </c>
      <c r="L178" s="368" t="str">
        <f t="shared" si="46"/>
        <v/>
      </c>
      <c r="M178" s="369"/>
      <c r="N178" s="370" t="str">
        <f t="shared" si="40"/>
        <v/>
      </c>
      <c r="O178" s="371" t="str">
        <f t="shared" si="41"/>
        <v/>
      </c>
      <c r="P178" s="371" t="str">
        <f t="shared" si="47"/>
        <v/>
      </c>
      <c r="Q178" s="372" t="str">
        <f t="shared" si="66"/>
        <v/>
      </c>
      <c r="R178" s="373" t="str">
        <f t="shared" si="48"/>
        <v/>
      </c>
      <c r="S178" s="372" t="str">
        <f t="shared" si="49"/>
        <v/>
      </c>
      <c r="T178" s="372" t="str">
        <f t="shared" si="42"/>
        <v/>
      </c>
      <c r="U178" s="374" t="str">
        <f t="shared" si="43"/>
        <v/>
      </c>
      <c r="V178" s="375" t="str">
        <f t="shared" si="50"/>
        <v/>
      </c>
      <c r="Y178" s="133"/>
    </row>
    <row r="179" spans="1:25" s="127" customFormat="1" ht="12" customHeight="1">
      <c r="A179" s="121">
        <v>107</v>
      </c>
      <c r="B179" s="122"/>
      <c r="C179" s="403"/>
      <c r="D179" s="123"/>
      <c r="E179" s="124"/>
      <c r="F179" s="124"/>
      <c r="G179" s="363" t="str">
        <f t="shared" si="63"/>
        <v/>
      </c>
      <c r="H179" s="376" t="str">
        <f t="shared" si="64"/>
        <v/>
      </c>
      <c r="I179" s="365" t="str">
        <f t="shared" si="65"/>
        <v/>
      </c>
      <c r="J179" s="366" t="str">
        <f t="shared" si="44"/>
        <v/>
      </c>
      <c r="K179" s="367" t="str">
        <f t="shared" si="45"/>
        <v/>
      </c>
      <c r="L179" s="368" t="str">
        <f t="shared" si="46"/>
        <v/>
      </c>
      <c r="M179" s="369"/>
      <c r="N179" s="370" t="str">
        <f t="shared" si="40"/>
        <v/>
      </c>
      <c r="O179" s="371" t="str">
        <f t="shared" si="41"/>
        <v/>
      </c>
      <c r="P179" s="371" t="str">
        <f t="shared" si="47"/>
        <v/>
      </c>
      <c r="Q179" s="372" t="str">
        <f t="shared" si="66"/>
        <v/>
      </c>
      <c r="R179" s="373" t="str">
        <f t="shared" si="48"/>
        <v/>
      </c>
      <c r="S179" s="372" t="str">
        <f t="shared" si="49"/>
        <v/>
      </c>
      <c r="T179" s="372" t="str">
        <f t="shared" si="42"/>
        <v/>
      </c>
      <c r="U179" s="374" t="str">
        <f t="shared" si="43"/>
        <v/>
      </c>
      <c r="V179" s="375" t="str">
        <f t="shared" si="50"/>
        <v/>
      </c>
      <c r="Y179" s="133"/>
    </row>
    <row r="180" spans="1:25" s="127" customFormat="1" ht="12" customHeight="1">
      <c r="A180" s="121">
        <v>108</v>
      </c>
      <c r="B180" s="122"/>
      <c r="C180" s="403"/>
      <c r="D180" s="123"/>
      <c r="E180" s="124"/>
      <c r="F180" s="124"/>
      <c r="G180" s="363" t="str">
        <f t="shared" si="63"/>
        <v/>
      </c>
      <c r="H180" s="376" t="str">
        <f t="shared" si="64"/>
        <v/>
      </c>
      <c r="I180" s="365" t="str">
        <f t="shared" si="65"/>
        <v/>
      </c>
      <c r="J180" s="366" t="str">
        <f t="shared" si="44"/>
        <v/>
      </c>
      <c r="K180" s="367" t="str">
        <f t="shared" si="45"/>
        <v/>
      </c>
      <c r="L180" s="368" t="str">
        <f t="shared" si="46"/>
        <v/>
      </c>
      <c r="M180" s="369"/>
      <c r="N180" s="370" t="str">
        <f t="shared" si="40"/>
        <v/>
      </c>
      <c r="O180" s="371" t="str">
        <f t="shared" si="41"/>
        <v/>
      </c>
      <c r="P180" s="371" t="str">
        <f t="shared" si="47"/>
        <v/>
      </c>
      <c r="Q180" s="372" t="str">
        <f t="shared" si="66"/>
        <v/>
      </c>
      <c r="R180" s="373" t="str">
        <f t="shared" si="48"/>
        <v/>
      </c>
      <c r="S180" s="372" t="str">
        <f t="shared" si="49"/>
        <v/>
      </c>
      <c r="T180" s="372" t="str">
        <f t="shared" si="42"/>
        <v/>
      </c>
      <c r="U180" s="374" t="str">
        <f t="shared" si="43"/>
        <v/>
      </c>
      <c r="V180" s="375" t="str">
        <f t="shared" si="50"/>
        <v/>
      </c>
      <c r="Y180" s="133"/>
    </row>
    <row r="181" spans="1:25" s="127" customFormat="1" ht="12" customHeight="1">
      <c r="A181" s="121">
        <v>109</v>
      </c>
      <c r="B181" s="122"/>
      <c r="C181" s="403"/>
      <c r="D181" s="123"/>
      <c r="E181" s="124"/>
      <c r="F181" s="124"/>
      <c r="G181" s="363" t="str">
        <f t="shared" si="63"/>
        <v/>
      </c>
      <c r="H181" s="376" t="str">
        <f t="shared" si="64"/>
        <v/>
      </c>
      <c r="I181" s="365" t="str">
        <f t="shared" si="65"/>
        <v/>
      </c>
      <c r="J181" s="366" t="str">
        <f t="shared" si="44"/>
        <v/>
      </c>
      <c r="K181" s="367" t="str">
        <f t="shared" si="45"/>
        <v/>
      </c>
      <c r="L181" s="368" t="str">
        <f t="shared" si="46"/>
        <v/>
      </c>
      <c r="M181" s="369"/>
      <c r="N181" s="370" t="str">
        <f t="shared" si="40"/>
        <v/>
      </c>
      <c r="O181" s="371" t="str">
        <f t="shared" si="41"/>
        <v/>
      </c>
      <c r="P181" s="371" t="str">
        <f t="shared" si="47"/>
        <v/>
      </c>
      <c r="Q181" s="372" t="str">
        <f t="shared" si="66"/>
        <v/>
      </c>
      <c r="R181" s="373" t="str">
        <f t="shared" si="48"/>
        <v/>
      </c>
      <c r="S181" s="372" t="str">
        <f t="shared" si="49"/>
        <v/>
      </c>
      <c r="T181" s="372" t="str">
        <f t="shared" si="42"/>
        <v/>
      </c>
      <c r="U181" s="374" t="str">
        <f t="shared" si="43"/>
        <v/>
      </c>
      <c r="V181" s="375" t="str">
        <f t="shared" si="50"/>
        <v/>
      </c>
      <c r="Y181" s="133"/>
    </row>
    <row r="182" spans="1:25" s="127" customFormat="1" ht="12" customHeight="1">
      <c r="A182" s="121">
        <v>110</v>
      </c>
      <c r="B182" s="122"/>
      <c r="C182" s="403"/>
      <c r="D182" s="123"/>
      <c r="E182" s="124"/>
      <c r="F182" s="124"/>
      <c r="G182" s="363" t="str">
        <f t="shared" si="63"/>
        <v/>
      </c>
      <c r="H182" s="376" t="str">
        <f t="shared" si="64"/>
        <v/>
      </c>
      <c r="I182" s="365" t="str">
        <f t="shared" si="65"/>
        <v/>
      </c>
      <c r="J182" s="366" t="str">
        <f t="shared" si="44"/>
        <v/>
      </c>
      <c r="K182" s="367" t="str">
        <f t="shared" si="45"/>
        <v/>
      </c>
      <c r="L182" s="368" t="str">
        <f t="shared" si="46"/>
        <v/>
      </c>
      <c r="M182" s="369"/>
      <c r="N182" s="370" t="str">
        <f t="shared" si="40"/>
        <v/>
      </c>
      <c r="O182" s="371" t="str">
        <f t="shared" si="41"/>
        <v/>
      </c>
      <c r="P182" s="371" t="str">
        <f t="shared" si="47"/>
        <v/>
      </c>
      <c r="Q182" s="372" t="str">
        <f t="shared" si="66"/>
        <v/>
      </c>
      <c r="R182" s="373" t="str">
        <f t="shared" si="48"/>
        <v/>
      </c>
      <c r="S182" s="372" t="str">
        <f t="shared" si="49"/>
        <v/>
      </c>
      <c r="T182" s="372" t="str">
        <f t="shared" si="42"/>
        <v/>
      </c>
      <c r="U182" s="374" t="str">
        <f t="shared" si="43"/>
        <v/>
      </c>
      <c r="V182" s="375" t="str">
        <f t="shared" si="50"/>
        <v/>
      </c>
      <c r="Y182" s="133"/>
    </row>
    <row r="183" spans="1:25" s="127" customFormat="1" ht="12" customHeight="1">
      <c r="A183" s="121">
        <v>111</v>
      </c>
      <c r="B183" s="122"/>
      <c r="C183" s="403"/>
      <c r="D183" s="123"/>
      <c r="E183" s="124"/>
      <c r="F183" s="124"/>
      <c r="G183" s="363" t="str">
        <f t="shared" si="63"/>
        <v/>
      </c>
      <c r="H183" s="376" t="str">
        <f t="shared" si="64"/>
        <v/>
      </c>
      <c r="I183" s="365" t="str">
        <f t="shared" si="65"/>
        <v/>
      </c>
      <c r="J183" s="366" t="str">
        <f t="shared" si="44"/>
        <v/>
      </c>
      <c r="K183" s="367" t="str">
        <f t="shared" si="45"/>
        <v/>
      </c>
      <c r="L183" s="368" t="str">
        <f t="shared" si="46"/>
        <v/>
      </c>
      <c r="M183" s="369"/>
      <c r="N183" s="370" t="str">
        <f t="shared" si="40"/>
        <v/>
      </c>
      <c r="O183" s="371" t="str">
        <f t="shared" si="41"/>
        <v/>
      </c>
      <c r="P183" s="371" t="str">
        <f t="shared" si="47"/>
        <v/>
      </c>
      <c r="Q183" s="372" t="str">
        <f t="shared" si="66"/>
        <v/>
      </c>
      <c r="R183" s="373" t="str">
        <f t="shared" si="48"/>
        <v/>
      </c>
      <c r="S183" s="372" t="str">
        <f t="shared" si="49"/>
        <v/>
      </c>
      <c r="T183" s="372" t="str">
        <f t="shared" si="42"/>
        <v/>
      </c>
      <c r="U183" s="374" t="str">
        <f t="shared" si="43"/>
        <v/>
      </c>
      <c r="V183" s="375" t="str">
        <f t="shared" si="50"/>
        <v/>
      </c>
      <c r="Y183" s="133"/>
    </row>
    <row r="184" spans="1:25" s="127" customFormat="1" ht="12" customHeight="1">
      <c r="A184" s="121">
        <v>112</v>
      </c>
      <c r="B184" s="122"/>
      <c r="C184" s="403"/>
      <c r="D184" s="123"/>
      <c r="E184" s="124"/>
      <c r="F184" s="124"/>
      <c r="G184" s="363" t="str">
        <f t="shared" si="63"/>
        <v/>
      </c>
      <c r="H184" s="376" t="str">
        <f t="shared" si="64"/>
        <v/>
      </c>
      <c r="I184" s="365" t="str">
        <f t="shared" si="65"/>
        <v/>
      </c>
      <c r="J184" s="366" t="str">
        <f t="shared" si="44"/>
        <v/>
      </c>
      <c r="K184" s="367" t="str">
        <f t="shared" si="45"/>
        <v/>
      </c>
      <c r="L184" s="368" t="str">
        <f t="shared" si="46"/>
        <v/>
      </c>
      <c r="M184" s="369"/>
      <c r="N184" s="370" t="str">
        <f t="shared" si="40"/>
        <v/>
      </c>
      <c r="O184" s="371" t="str">
        <f t="shared" si="41"/>
        <v/>
      </c>
      <c r="P184" s="371" t="str">
        <f t="shared" si="47"/>
        <v/>
      </c>
      <c r="Q184" s="372" t="str">
        <f t="shared" si="66"/>
        <v/>
      </c>
      <c r="R184" s="373" t="str">
        <f t="shared" si="48"/>
        <v/>
      </c>
      <c r="S184" s="372" t="str">
        <f t="shared" si="49"/>
        <v/>
      </c>
      <c r="T184" s="372" t="str">
        <f t="shared" si="42"/>
        <v/>
      </c>
      <c r="U184" s="374" t="str">
        <f t="shared" si="43"/>
        <v/>
      </c>
      <c r="V184" s="375" t="str">
        <f t="shared" si="50"/>
        <v/>
      </c>
      <c r="Y184" s="133"/>
    </row>
    <row r="185" spans="1:25" s="127" customFormat="1" ht="12" customHeight="1">
      <c r="A185" s="121">
        <v>113</v>
      </c>
      <c r="B185" s="122"/>
      <c r="C185" s="403"/>
      <c r="D185" s="123"/>
      <c r="E185" s="124"/>
      <c r="F185" s="124"/>
      <c r="G185" s="363" t="str">
        <f t="shared" si="63"/>
        <v/>
      </c>
      <c r="H185" s="376" t="str">
        <f t="shared" si="64"/>
        <v/>
      </c>
      <c r="I185" s="365" t="str">
        <f t="shared" si="65"/>
        <v/>
      </c>
      <c r="J185" s="366" t="str">
        <f t="shared" si="44"/>
        <v/>
      </c>
      <c r="K185" s="367" t="str">
        <f t="shared" si="45"/>
        <v/>
      </c>
      <c r="L185" s="368" t="str">
        <f t="shared" si="46"/>
        <v/>
      </c>
      <c r="M185" s="369"/>
      <c r="N185" s="370" t="str">
        <f t="shared" si="40"/>
        <v/>
      </c>
      <c r="O185" s="371" t="str">
        <f t="shared" si="41"/>
        <v/>
      </c>
      <c r="P185" s="371" t="str">
        <f t="shared" si="47"/>
        <v/>
      </c>
      <c r="Q185" s="372" t="str">
        <f t="shared" si="66"/>
        <v/>
      </c>
      <c r="R185" s="373" t="str">
        <f t="shared" si="48"/>
        <v/>
      </c>
      <c r="S185" s="372" t="str">
        <f t="shared" si="49"/>
        <v/>
      </c>
      <c r="T185" s="372" t="str">
        <f t="shared" si="42"/>
        <v/>
      </c>
      <c r="U185" s="374" t="str">
        <f t="shared" si="43"/>
        <v/>
      </c>
      <c r="V185" s="375" t="str">
        <f t="shared" si="50"/>
        <v/>
      </c>
      <c r="Y185" s="133"/>
    </row>
    <row r="186" spans="1:25" s="127" customFormat="1" ht="12" customHeight="1">
      <c r="A186" s="121">
        <v>114</v>
      </c>
      <c r="B186" s="122"/>
      <c r="C186" s="403"/>
      <c r="D186" s="123"/>
      <c r="E186" s="124"/>
      <c r="F186" s="124"/>
      <c r="G186" s="363" t="str">
        <f t="shared" ref="G186:G197" si="67">IF(OR(ISBLANK($C186),ISBLANK($C$68)),"",IF($C186&gt;$C$68,"",DATEDIF($C186,$C$68,"Y")))</f>
        <v/>
      </c>
      <c r="H186" s="376" t="str">
        <f t="shared" ref="H186:H197" si="68">IF(D186=1,"男",IF(D186=2,"女",""))</f>
        <v/>
      </c>
      <c r="I186" s="365" t="str">
        <f t="shared" ref="I186:I197" si="69">G186&amp;H186</f>
        <v/>
      </c>
      <c r="J186" s="366" t="str">
        <f t="shared" si="44"/>
        <v/>
      </c>
      <c r="K186" s="367" t="str">
        <f t="shared" si="45"/>
        <v/>
      </c>
      <c r="L186" s="368" t="str">
        <f t="shared" si="46"/>
        <v/>
      </c>
      <c r="M186" s="369"/>
      <c r="N186" s="370" t="str">
        <f t="shared" si="40"/>
        <v/>
      </c>
      <c r="O186" s="371" t="str">
        <f t="shared" si="41"/>
        <v/>
      </c>
      <c r="P186" s="371" t="str">
        <f t="shared" si="47"/>
        <v/>
      </c>
      <c r="Q186" s="372" t="str">
        <f t="shared" ref="Q186:Q197" si="70">IF($E186="","",P186*O186)</f>
        <v/>
      </c>
      <c r="R186" s="373" t="str">
        <f t="shared" si="48"/>
        <v/>
      </c>
      <c r="S186" s="372" t="str">
        <f t="shared" si="49"/>
        <v/>
      </c>
      <c r="T186" s="372" t="str">
        <f t="shared" si="42"/>
        <v/>
      </c>
      <c r="U186" s="374" t="str">
        <f t="shared" si="43"/>
        <v/>
      </c>
      <c r="V186" s="375" t="str">
        <f t="shared" si="50"/>
        <v/>
      </c>
      <c r="Y186" s="133"/>
    </row>
    <row r="187" spans="1:25" s="127" customFormat="1" ht="12" customHeight="1">
      <c r="A187" s="121">
        <v>115</v>
      </c>
      <c r="B187" s="122"/>
      <c r="C187" s="403"/>
      <c r="D187" s="123"/>
      <c r="E187" s="124"/>
      <c r="F187" s="124"/>
      <c r="G187" s="363" t="str">
        <f t="shared" si="67"/>
        <v/>
      </c>
      <c r="H187" s="376" t="str">
        <f t="shared" si="68"/>
        <v/>
      </c>
      <c r="I187" s="365" t="str">
        <f t="shared" si="69"/>
        <v/>
      </c>
      <c r="J187" s="366" t="str">
        <f t="shared" si="44"/>
        <v/>
      </c>
      <c r="K187" s="367" t="str">
        <f t="shared" si="45"/>
        <v/>
      </c>
      <c r="L187" s="368" t="str">
        <f t="shared" si="46"/>
        <v/>
      </c>
      <c r="M187" s="369"/>
      <c r="N187" s="370" t="str">
        <f t="shared" si="40"/>
        <v/>
      </c>
      <c r="O187" s="371" t="str">
        <f t="shared" si="41"/>
        <v/>
      </c>
      <c r="P187" s="371" t="str">
        <f t="shared" si="47"/>
        <v/>
      </c>
      <c r="Q187" s="372" t="str">
        <f t="shared" si="70"/>
        <v/>
      </c>
      <c r="R187" s="373" t="str">
        <f t="shared" si="48"/>
        <v/>
      </c>
      <c r="S187" s="372" t="str">
        <f t="shared" si="49"/>
        <v/>
      </c>
      <c r="T187" s="372" t="str">
        <f t="shared" si="42"/>
        <v/>
      </c>
      <c r="U187" s="374" t="str">
        <f t="shared" si="43"/>
        <v/>
      </c>
      <c r="V187" s="375" t="str">
        <f t="shared" si="50"/>
        <v/>
      </c>
      <c r="Y187" s="133"/>
    </row>
    <row r="188" spans="1:25" s="127" customFormat="1" ht="12" customHeight="1">
      <c r="A188" s="121">
        <v>116</v>
      </c>
      <c r="B188" s="122"/>
      <c r="C188" s="403"/>
      <c r="D188" s="123"/>
      <c r="E188" s="124"/>
      <c r="F188" s="124"/>
      <c r="G188" s="363" t="str">
        <f t="shared" si="67"/>
        <v/>
      </c>
      <c r="H188" s="376" t="str">
        <f t="shared" si="68"/>
        <v/>
      </c>
      <c r="I188" s="365" t="str">
        <f t="shared" si="69"/>
        <v/>
      </c>
      <c r="J188" s="366" t="str">
        <f t="shared" si="44"/>
        <v/>
      </c>
      <c r="K188" s="367" t="str">
        <f t="shared" si="45"/>
        <v/>
      </c>
      <c r="L188" s="368" t="str">
        <f t="shared" si="46"/>
        <v/>
      </c>
      <c r="M188" s="369"/>
      <c r="N188" s="370" t="str">
        <f t="shared" si="40"/>
        <v/>
      </c>
      <c r="O188" s="371" t="str">
        <f t="shared" si="41"/>
        <v/>
      </c>
      <c r="P188" s="371" t="str">
        <f t="shared" si="47"/>
        <v/>
      </c>
      <c r="Q188" s="372" t="str">
        <f t="shared" si="70"/>
        <v/>
      </c>
      <c r="R188" s="373" t="str">
        <f t="shared" si="48"/>
        <v/>
      </c>
      <c r="S188" s="372" t="str">
        <f t="shared" si="49"/>
        <v/>
      </c>
      <c r="T188" s="372" t="str">
        <f t="shared" si="42"/>
        <v/>
      </c>
      <c r="U188" s="374" t="str">
        <f t="shared" si="43"/>
        <v/>
      </c>
      <c r="V188" s="375" t="str">
        <f t="shared" si="50"/>
        <v/>
      </c>
      <c r="Y188" s="133"/>
    </row>
    <row r="189" spans="1:25" s="127" customFormat="1" ht="12" customHeight="1">
      <c r="A189" s="121">
        <v>117</v>
      </c>
      <c r="B189" s="122"/>
      <c r="C189" s="403"/>
      <c r="D189" s="123"/>
      <c r="E189" s="124"/>
      <c r="F189" s="124"/>
      <c r="G189" s="363" t="str">
        <f t="shared" si="67"/>
        <v/>
      </c>
      <c r="H189" s="376" t="str">
        <f t="shared" si="68"/>
        <v/>
      </c>
      <c r="I189" s="365" t="str">
        <f t="shared" si="69"/>
        <v/>
      </c>
      <c r="J189" s="366" t="str">
        <f t="shared" si="44"/>
        <v/>
      </c>
      <c r="K189" s="367" t="str">
        <f t="shared" si="45"/>
        <v/>
      </c>
      <c r="L189" s="368" t="str">
        <f t="shared" si="46"/>
        <v/>
      </c>
      <c r="M189" s="369"/>
      <c r="N189" s="370" t="str">
        <f t="shared" si="40"/>
        <v/>
      </c>
      <c r="O189" s="371" t="str">
        <f t="shared" si="41"/>
        <v/>
      </c>
      <c r="P189" s="371" t="str">
        <f t="shared" si="47"/>
        <v/>
      </c>
      <c r="Q189" s="372" t="str">
        <f t="shared" si="70"/>
        <v/>
      </c>
      <c r="R189" s="373" t="str">
        <f t="shared" si="48"/>
        <v/>
      </c>
      <c r="S189" s="372" t="str">
        <f t="shared" si="49"/>
        <v/>
      </c>
      <c r="T189" s="372" t="str">
        <f t="shared" si="42"/>
        <v/>
      </c>
      <c r="U189" s="374" t="str">
        <f t="shared" si="43"/>
        <v/>
      </c>
      <c r="V189" s="375" t="str">
        <f t="shared" si="50"/>
        <v/>
      </c>
      <c r="Y189" s="133"/>
    </row>
    <row r="190" spans="1:25" s="127" customFormat="1" ht="12" customHeight="1">
      <c r="A190" s="121">
        <v>118</v>
      </c>
      <c r="B190" s="122"/>
      <c r="C190" s="403"/>
      <c r="D190" s="123"/>
      <c r="E190" s="124"/>
      <c r="F190" s="124"/>
      <c r="G190" s="363" t="str">
        <f t="shared" si="67"/>
        <v/>
      </c>
      <c r="H190" s="376" t="str">
        <f t="shared" si="68"/>
        <v/>
      </c>
      <c r="I190" s="365" t="str">
        <f t="shared" si="69"/>
        <v/>
      </c>
      <c r="J190" s="366" t="str">
        <f t="shared" si="44"/>
        <v/>
      </c>
      <c r="K190" s="367" t="str">
        <f t="shared" si="45"/>
        <v/>
      </c>
      <c r="L190" s="368" t="str">
        <f t="shared" si="46"/>
        <v/>
      </c>
      <c r="M190" s="369"/>
      <c r="N190" s="370" t="str">
        <f t="shared" si="40"/>
        <v/>
      </c>
      <c r="O190" s="371" t="str">
        <f t="shared" si="41"/>
        <v/>
      </c>
      <c r="P190" s="371" t="str">
        <f t="shared" si="47"/>
        <v/>
      </c>
      <c r="Q190" s="372" t="str">
        <f t="shared" si="70"/>
        <v/>
      </c>
      <c r="R190" s="373" t="str">
        <f t="shared" si="48"/>
        <v/>
      </c>
      <c r="S190" s="372" t="str">
        <f t="shared" si="49"/>
        <v/>
      </c>
      <c r="T190" s="372" t="str">
        <f t="shared" si="42"/>
        <v/>
      </c>
      <c r="U190" s="374" t="str">
        <f t="shared" si="43"/>
        <v/>
      </c>
      <c r="V190" s="375" t="str">
        <f t="shared" si="50"/>
        <v/>
      </c>
      <c r="Y190" s="133"/>
    </row>
    <row r="191" spans="1:25" s="127" customFormat="1" ht="12" customHeight="1">
      <c r="A191" s="121">
        <v>119</v>
      </c>
      <c r="B191" s="122"/>
      <c r="C191" s="403"/>
      <c r="D191" s="123"/>
      <c r="E191" s="124"/>
      <c r="F191" s="124"/>
      <c r="G191" s="363" t="str">
        <f t="shared" si="67"/>
        <v/>
      </c>
      <c r="H191" s="376" t="str">
        <f t="shared" si="68"/>
        <v/>
      </c>
      <c r="I191" s="365" t="str">
        <f t="shared" si="69"/>
        <v/>
      </c>
      <c r="J191" s="366" t="str">
        <f t="shared" si="44"/>
        <v/>
      </c>
      <c r="K191" s="367" t="str">
        <f t="shared" si="45"/>
        <v/>
      </c>
      <c r="L191" s="368" t="str">
        <f t="shared" si="46"/>
        <v/>
      </c>
      <c r="M191" s="369"/>
      <c r="N191" s="370" t="str">
        <f t="shared" si="40"/>
        <v/>
      </c>
      <c r="O191" s="371" t="str">
        <f t="shared" si="41"/>
        <v/>
      </c>
      <c r="P191" s="371" t="str">
        <f t="shared" si="47"/>
        <v/>
      </c>
      <c r="Q191" s="372" t="str">
        <f t="shared" si="70"/>
        <v/>
      </c>
      <c r="R191" s="373" t="str">
        <f t="shared" si="48"/>
        <v/>
      </c>
      <c r="S191" s="372" t="str">
        <f t="shared" si="49"/>
        <v/>
      </c>
      <c r="T191" s="372" t="str">
        <f t="shared" si="42"/>
        <v/>
      </c>
      <c r="U191" s="374" t="str">
        <f t="shared" si="43"/>
        <v/>
      </c>
      <c r="V191" s="375" t="str">
        <f t="shared" si="50"/>
        <v/>
      </c>
      <c r="Y191" s="133"/>
    </row>
    <row r="192" spans="1:25" s="127" customFormat="1" ht="12" customHeight="1">
      <c r="A192" s="121">
        <v>120</v>
      </c>
      <c r="B192" s="122"/>
      <c r="C192" s="403"/>
      <c r="D192" s="123"/>
      <c r="E192" s="124"/>
      <c r="F192" s="124"/>
      <c r="G192" s="363" t="str">
        <f t="shared" si="67"/>
        <v/>
      </c>
      <c r="H192" s="376" t="str">
        <f t="shared" si="68"/>
        <v/>
      </c>
      <c r="I192" s="365" t="str">
        <f t="shared" si="69"/>
        <v/>
      </c>
      <c r="J192" s="366" t="str">
        <f t="shared" si="44"/>
        <v/>
      </c>
      <c r="K192" s="367" t="str">
        <f t="shared" si="45"/>
        <v/>
      </c>
      <c r="L192" s="368" t="str">
        <f t="shared" si="46"/>
        <v/>
      </c>
      <c r="M192" s="369"/>
      <c r="N192" s="370" t="str">
        <f t="shared" si="40"/>
        <v/>
      </c>
      <c r="O192" s="371" t="str">
        <f t="shared" si="41"/>
        <v/>
      </c>
      <c r="P192" s="371" t="str">
        <f t="shared" si="47"/>
        <v/>
      </c>
      <c r="Q192" s="372" t="str">
        <f t="shared" si="70"/>
        <v/>
      </c>
      <c r="R192" s="373" t="str">
        <f t="shared" si="48"/>
        <v/>
      </c>
      <c r="S192" s="372" t="str">
        <f t="shared" si="49"/>
        <v/>
      </c>
      <c r="T192" s="372" t="str">
        <f t="shared" si="42"/>
        <v/>
      </c>
      <c r="U192" s="374" t="str">
        <f t="shared" si="43"/>
        <v/>
      </c>
      <c r="V192" s="375" t="str">
        <f t="shared" si="50"/>
        <v/>
      </c>
      <c r="Y192" s="133"/>
    </row>
    <row r="193" spans="1:25" s="127" customFormat="1" ht="12" customHeight="1">
      <c r="A193" s="121">
        <v>121</v>
      </c>
      <c r="B193" s="122"/>
      <c r="C193" s="403"/>
      <c r="D193" s="123"/>
      <c r="E193" s="124"/>
      <c r="F193" s="124"/>
      <c r="G193" s="363" t="str">
        <f t="shared" si="67"/>
        <v/>
      </c>
      <c r="H193" s="376" t="str">
        <f t="shared" si="68"/>
        <v/>
      </c>
      <c r="I193" s="365" t="str">
        <f t="shared" si="69"/>
        <v/>
      </c>
      <c r="J193" s="366" t="str">
        <f t="shared" si="44"/>
        <v/>
      </c>
      <c r="K193" s="367" t="str">
        <f t="shared" si="45"/>
        <v/>
      </c>
      <c r="L193" s="368" t="str">
        <f t="shared" si="46"/>
        <v/>
      </c>
      <c r="M193" s="369"/>
      <c r="N193" s="370" t="str">
        <f t="shared" si="40"/>
        <v/>
      </c>
      <c r="O193" s="371" t="str">
        <f t="shared" si="41"/>
        <v/>
      </c>
      <c r="P193" s="371" t="str">
        <f t="shared" si="47"/>
        <v/>
      </c>
      <c r="Q193" s="372" t="str">
        <f t="shared" si="70"/>
        <v/>
      </c>
      <c r="R193" s="373" t="str">
        <f t="shared" si="48"/>
        <v/>
      </c>
      <c r="S193" s="372" t="str">
        <f t="shared" si="49"/>
        <v/>
      </c>
      <c r="T193" s="372" t="str">
        <f t="shared" si="42"/>
        <v/>
      </c>
      <c r="U193" s="374" t="str">
        <f t="shared" si="43"/>
        <v/>
      </c>
      <c r="V193" s="375" t="str">
        <f t="shared" si="50"/>
        <v/>
      </c>
      <c r="Y193" s="133"/>
    </row>
    <row r="194" spans="1:25" s="127" customFormat="1" ht="12" customHeight="1">
      <c r="A194" s="121">
        <v>122</v>
      </c>
      <c r="B194" s="122"/>
      <c r="C194" s="403"/>
      <c r="D194" s="123"/>
      <c r="E194" s="124"/>
      <c r="F194" s="124"/>
      <c r="G194" s="363" t="str">
        <f t="shared" si="67"/>
        <v/>
      </c>
      <c r="H194" s="376" t="str">
        <f t="shared" si="68"/>
        <v/>
      </c>
      <c r="I194" s="365" t="str">
        <f t="shared" si="69"/>
        <v/>
      </c>
      <c r="J194" s="366" t="str">
        <f t="shared" si="44"/>
        <v/>
      </c>
      <c r="K194" s="367" t="str">
        <f t="shared" si="45"/>
        <v/>
      </c>
      <c r="L194" s="368" t="str">
        <f t="shared" si="46"/>
        <v/>
      </c>
      <c r="M194" s="369"/>
      <c r="N194" s="370" t="str">
        <f t="shared" si="40"/>
        <v/>
      </c>
      <c r="O194" s="371" t="str">
        <f t="shared" si="41"/>
        <v/>
      </c>
      <c r="P194" s="371" t="str">
        <f t="shared" si="47"/>
        <v/>
      </c>
      <c r="Q194" s="372" t="str">
        <f t="shared" si="70"/>
        <v/>
      </c>
      <c r="R194" s="373" t="str">
        <f t="shared" si="48"/>
        <v/>
      </c>
      <c r="S194" s="372" t="str">
        <f t="shared" si="49"/>
        <v/>
      </c>
      <c r="T194" s="372" t="str">
        <f t="shared" si="42"/>
        <v/>
      </c>
      <c r="U194" s="374" t="str">
        <f t="shared" si="43"/>
        <v/>
      </c>
      <c r="V194" s="375" t="str">
        <f t="shared" si="50"/>
        <v/>
      </c>
      <c r="Y194" s="133"/>
    </row>
    <row r="195" spans="1:25" s="127" customFormat="1" ht="12" customHeight="1">
      <c r="A195" s="121">
        <v>123</v>
      </c>
      <c r="B195" s="122"/>
      <c r="C195" s="403"/>
      <c r="D195" s="123"/>
      <c r="E195" s="124"/>
      <c r="F195" s="124"/>
      <c r="G195" s="363" t="str">
        <f t="shared" si="67"/>
        <v/>
      </c>
      <c r="H195" s="376" t="str">
        <f t="shared" si="68"/>
        <v/>
      </c>
      <c r="I195" s="365" t="str">
        <f t="shared" si="69"/>
        <v/>
      </c>
      <c r="J195" s="366" t="str">
        <f t="shared" si="44"/>
        <v/>
      </c>
      <c r="K195" s="367" t="str">
        <f t="shared" si="45"/>
        <v/>
      </c>
      <c r="L195" s="368" t="str">
        <f t="shared" si="46"/>
        <v/>
      </c>
      <c r="M195" s="369"/>
      <c r="N195" s="370" t="str">
        <f t="shared" si="40"/>
        <v/>
      </c>
      <c r="O195" s="371" t="str">
        <f t="shared" si="41"/>
        <v/>
      </c>
      <c r="P195" s="371" t="str">
        <f t="shared" si="47"/>
        <v/>
      </c>
      <c r="Q195" s="372" t="str">
        <f t="shared" si="70"/>
        <v/>
      </c>
      <c r="R195" s="373" t="str">
        <f t="shared" si="48"/>
        <v/>
      </c>
      <c r="S195" s="372" t="str">
        <f t="shared" si="49"/>
        <v/>
      </c>
      <c r="T195" s="372" t="str">
        <f t="shared" si="42"/>
        <v/>
      </c>
      <c r="U195" s="374" t="str">
        <f t="shared" si="43"/>
        <v/>
      </c>
      <c r="V195" s="375" t="str">
        <f t="shared" si="50"/>
        <v/>
      </c>
      <c r="Y195" s="133"/>
    </row>
    <row r="196" spans="1:25" s="127" customFormat="1" ht="12" customHeight="1">
      <c r="A196" s="121">
        <v>124</v>
      </c>
      <c r="B196" s="122"/>
      <c r="C196" s="403"/>
      <c r="D196" s="123"/>
      <c r="E196" s="124"/>
      <c r="F196" s="124"/>
      <c r="G196" s="363" t="str">
        <f t="shared" si="67"/>
        <v/>
      </c>
      <c r="H196" s="376" t="str">
        <f t="shared" si="68"/>
        <v/>
      </c>
      <c r="I196" s="365" t="str">
        <f t="shared" si="69"/>
        <v/>
      </c>
      <c r="J196" s="366" t="str">
        <f t="shared" si="44"/>
        <v/>
      </c>
      <c r="K196" s="367" t="str">
        <f t="shared" si="45"/>
        <v/>
      </c>
      <c r="L196" s="368" t="str">
        <f t="shared" si="46"/>
        <v/>
      </c>
      <c r="M196" s="369"/>
      <c r="N196" s="370" t="str">
        <f t="shared" si="40"/>
        <v/>
      </c>
      <c r="O196" s="371" t="str">
        <f t="shared" si="41"/>
        <v/>
      </c>
      <c r="P196" s="371" t="str">
        <f t="shared" si="47"/>
        <v/>
      </c>
      <c r="Q196" s="372" t="str">
        <f t="shared" si="70"/>
        <v/>
      </c>
      <c r="R196" s="373" t="str">
        <f t="shared" si="48"/>
        <v/>
      </c>
      <c r="S196" s="372" t="str">
        <f t="shared" si="49"/>
        <v/>
      </c>
      <c r="T196" s="372" t="str">
        <f t="shared" si="42"/>
        <v/>
      </c>
      <c r="U196" s="374" t="str">
        <f t="shared" si="43"/>
        <v/>
      </c>
      <c r="V196" s="375" t="str">
        <f t="shared" si="50"/>
        <v/>
      </c>
      <c r="Y196" s="133"/>
    </row>
    <row r="197" spans="1:25" s="127" customFormat="1" ht="12" customHeight="1">
      <c r="A197" s="121">
        <v>125</v>
      </c>
      <c r="B197" s="122"/>
      <c r="C197" s="403"/>
      <c r="D197" s="123"/>
      <c r="E197" s="124"/>
      <c r="F197" s="124"/>
      <c r="G197" s="363" t="str">
        <f t="shared" si="67"/>
        <v/>
      </c>
      <c r="H197" s="376" t="str">
        <f t="shared" si="68"/>
        <v/>
      </c>
      <c r="I197" s="365" t="str">
        <f t="shared" si="69"/>
        <v/>
      </c>
      <c r="J197" s="366" t="str">
        <f t="shared" si="44"/>
        <v/>
      </c>
      <c r="K197" s="367" t="str">
        <f t="shared" si="45"/>
        <v/>
      </c>
      <c r="L197" s="368" t="str">
        <f t="shared" si="46"/>
        <v/>
      </c>
      <c r="M197" s="369"/>
      <c r="N197" s="370" t="str">
        <f t="shared" si="40"/>
        <v/>
      </c>
      <c r="O197" s="371" t="str">
        <f t="shared" si="41"/>
        <v/>
      </c>
      <c r="P197" s="371" t="str">
        <f t="shared" si="47"/>
        <v/>
      </c>
      <c r="Q197" s="372" t="str">
        <f t="shared" si="70"/>
        <v/>
      </c>
      <c r="R197" s="373" t="str">
        <f t="shared" si="48"/>
        <v/>
      </c>
      <c r="S197" s="372" t="str">
        <f t="shared" si="49"/>
        <v/>
      </c>
      <c r="T197" s="372" t="str">
        <f t="shared" si="42"/>
        <v/>
      </c>
      <c r="U197" s="374" t="str">
        <f t="shared" si="43"/>
        <v/>
      </c>
      <c r="V197" s="375" t="str">
        <f t="shared" si="50"/>
        <v/>
      </c>
      <c r="Y197" s="133"/>
    </row>
    <row r="198" spans="1:25" s="127" customFormat="1" ht="12" customHeight="1">
      <c r="A198" s="121">
        <v>126</v>
      </c>
      <c r="B198" s="122"/>
      <c r="C198" s="403"/>
      <c r="D198" s="123"/>
      <c r="E198" s="124"/>
      <c r="F198" s="124"/>
      <c r="G198" s="363" t="str">
        <f t="shared" ref="G198:G207" si="71">IF(OR(ISBLANK($C198),ISBLANK($C$68)),"",IF($C198&gt;$C$68,"",DATEDIF($C198,$C$68,"Y")))</f>
        <v/>
      </c>
      <c r="H198" s="376" t="str">
        <f t="shared" ref="H198:H207" si="72">IF(D198=1,"男",IF(D198=2,"女",""))</f>
        <v/>
      </c>
      <c r="I198" s="365" t="str">
        <f t="shared" ref="I198:I207" si="73">G198&amp;H198</f>
        <v/>
      </c>
      <c r="J198" s="366" t="str">
        <f t="shared" si="44"/>
        <v/>
      </c>
      <c r="K198" s="367" t="str">
        <f t="shared" si="45"/>
        <v/>
      </c>
      <c r="L198" s="368" t="str">
        <f t="shared" si="46"/>
        <v/>
      </c>
      <c r="M198" s="369"/>
      <c r="N198" s="370" t="str">
        <f t="shared" si="40"/>
        <v/>
      </c>
      <c r="O198" s="371" t="str">
        <f t="shared" si="41"/>
        <v/>
      </c>
      <c r="P198" s="371" t="str">
        <f t="shared" si="47"/>
        <v/>
      </c>
      <c r="Q198" s="372" t="str">
        <f t="shared" ref="Q198:Q207" si="74">IF($E198="","",P198*O198)</f>
        <v/>
      </c>
      <c r="R198" s="373" t="str">
        <f t="shared" si="48"/>
        <v/>
      </c>
      <c r="S198" s="372" t="str">
        <f t="shared" si="49"/>
        <v/>
      </c>
      <c r="T198" s="372" t="str">
        <f t="shared" si="42"/>
        <v/>
      </c>
      <c r="U198" s="374" t="str">
        <f t="shared" si="43"/>
        <v/>
      </c>
      <c r="V198" s="375" t="str">
        <f t="shared" si="50"/>
        <v/>
      </c>
      <c r="Y198" s="133"/>
    </row>
    <row r="199" spans="1:25" s="127" customFormat="1" ht="12" customHeight="1">
      <c r="A199" s="121">
        <v>127</v>
      </c>
      <c r="B199" s="122"/>
      <c r="C199" s="403"/>
      <c r="D199" s="123"/>
      <c r="E199" s="124"/>
      <c r="F199" s="124"/>
      <c r="G199" s="363" t="str">
        <f t="shared" si="71"/>
        <v/>
      </c>
      <c r="H199" s="376" t="str">
        <f t="shared" si="72"/>
        <v/>
      </c>
      <c r="I199" s="365" t="str">
        <f t="shared" si="73"/>
        <v/>
      </c>
      <c r="J199" s="366" t="str">
        <f t="shared" si="44"/>
        <v/>
      </c>
      <c r="K199" s="367" t="str">
        <f t="shared" si="45"/>
        <v/>
      </c>
      <c r="L199" s="368" t="str">
        <f t="shared" si="46"/>
        <v/>
      </c>
      <c r="M199" s="369"/>
      <c r="N199" s="370" t="str">
        <f t="shared" si="40"/>
        <v/>
      </c>
      <c r="O199" s="371" t="str">
        <f t="shared" si="41"/>
        <v/>
      </c>
      <c r="P199" s="371" t="str">
        <f t="shared" si="47"/>
        <v/>
      </c>
      <c r="Q199" s="372" t="str">
        <f t="shared" si="74"/>
        <v/>
      </c>
      <c r="R199" s="373" t="str">
        <f t="shared" si="48"/>
        <v/>
      </c>
      <c r="S199" s="372" t="str">
        <f t="shared" si="49"/>
        <v/>
      </c>
      <c r="T199" s="372" t="str">
        <f t="shared" si="42"/>
        <v/>
      </c>
      <c r="U199" s="374" t="str">
        <f t="shared" si="43"/>
        <v/>
      </c>
      <c r="V199" s="375" t="str">
        <f t="shared" si="50"/>
        <v/>
      </c>
      <c r="Y199" s="133"/>
    </row>
    <row r="200" spans="1:25" s="127" customFormat="1" ht="12" customHeight="1">
      <c r="A200" s="121">
        <v>128</v>
      </c>
      <c r="B200" s="122"/>
      <c r="C200" s="403"/>
      <c r="D200" s="123"/>
      <c r="E200" s="124"/>
      <c r="F200" s="124"/>
      <c r="G200" s="363" t="str">
        <f t="shared" si="71"/>
        <v/>
      </c>
      <c r="H200" s="376" t="str">
        <f t="shared" si="72"/>
        <v/>
      </c>
      <c r="I200" s="365" t="str">
        <f t="shared" si="73"/>
        <v/>
      </c>
      <c r="J200" s="366" t="str">
        <f t="shared" si="44"/>
        <v/>
      </c>
      <c r="K200" s="367" t="str">
        <f t="shared" si="45"/>
        <v/>
      </c>
      <c r="L200" s="368" t="str">
        <f t="shared" si="46"/>
        <v/>
      </c>
      <c r="M200" s="369"/>
      <c r="N200" s="370" t="str">
        <f t="shared" si="40"/>
        <v/>
      </c>
      <c r="O200" s="371" t="str">
        <f t="shared" si="41"/>
        <v/>
      </c>
      <c r="P200" s="371" t="str">
        <f t="shared" si="47"/>
        <v/>
      </c>
      <c r="Q200" s="372" t="str">
        <f t="shared" si="74"/>
        <v/>
      </c>
      <c r="R200" s="373" t="str">
        <f t="shared" si="48"/>
        <v/>
      </c>
      <c r="S200" s="372" t="str">
        <f t="shared" si="49"/>
        <v/>
      </c>
      <c r="T200" s="372" t="str">
        <f t="shared" si="42"/>
        <v/>
      </c>
      <c r="U200" s="374" t="str">
        <f t="shared" si="43"/>
        <v/>
      </c>
      <c r="V200" s="375" t="str">
        <f t="shared" si="50"/>
        <v/>
      </c>
      <c r="Y200" s="133"/>
    </row>
    <row r="201" spans="1:25" s="127" customFormat="1" ht="12" customHeight="1">
      <c r="A201" s="121">
        <v>129</v>
      </c>
      <c r="B201" s="122"/>
      <c r="C201" s="403"/>
      <c r="D201" s="123"/>
      <c r="E201" s="124"/>
      <c r="F201" s="124"/>
      <c r="G201" s="363" t="str">
        <f t="shared" si="71"/>
        <v/>
      </c>
      <c r="H201" s="376" t="str">
        <f t="shared" si="72"/>
        <v/>
      </c>
      <c r="I201" s="365" t="str">
        <f t="shared" si="73"/>
        <v/>
      </c>
      <c r="J201" s="366" t="str">
        <f t="shared" si="44"/>
        <v/>
      </c>
      <c r="K201" s="367" t="str">
        <f t="shared" si="45"/>
        <v/>
      </c>
      <c r="L201" s="368" t="str">
        <f t="shared" si="46"/>
        <v/>
      </c>
      <c r="M201" s="369"/>
      <c r="N201" s="370" t="str">
        <f t="shared" ref="N201:N264" si="75">IF(F201="","",(F201-O201)/O201*100)</f>
        <v/>
      </c>
      <c r="O201" s="371" t="str">
        <f t="shared" ref="O201:O264" si="76">IF(E201="","",(J201*E201-K201))</f>
        <v/>
      </c>
      <c r="P201" s="371" t="str">
        <f t="shared" si="47"/>
        <v/>
      </c>
      <c r="Q201" s="372" t="str">
        <f t="shared" si="74"/>
        <v/>
      </c>
      <c r="R201" s="373" t="str">
        <f t="shared" si="48"/>
        <v/>
      </c>
      <c r="S201" s="372" t="str">
        <f t="shared" si="49"/>
        <v/>
      </c>
      <c r="T201" s="372" t="str">
        <f t="shared" ref="T201:T264" si="77">IF(E201="","",(Q201*R201+S201))</f>
        <v/>
      </c>
      <c r="U201" s="374" t="str">
        <f t="shared" ref="U201:U264" si="78">IF(E201="","",(T201*33%))</f>
        <v/>
      </c>
      <c r="V201" s="375" t="str">
        <f t="shared" si="50"/>
        <v/>
      </c>
      <c r="Y201" s="133"/>
    </row>
    <row r="202" spans="1:25" s="127" customFormat="1" ht="12" customHeight="1">
      <c r="A202" s="121">
        <v>130</v>
      </c>
      <c r="B202" s="122"/>
      <c r="C202" s="403"/>
      <c r="D202" s="123"/>
      <c r="E202" s="124"/>
      <c r="F202" s="124"/>
      <c r="G202" s="363" t="str">
        <f t="shared" si="71"/>
        <v/>
      </c>
      <c r="H202" s="376" t="str">
        <f t="shared" si="72"/>
        <v/>
      </c>
      <c r="I202" s="365" t="str">
        <f t="shared" si="73"/>
        <v/>
      </c>
      <c r="J202" s="366" t="str">
        <f t="shared" ref="J202:J265" si="79">IF(E202="","",VLOOKUP(I202,$W$28:$Y$53,2,FALSE))</f>
        <v/>
      </c>
      <c r="K202" s="367" t="str">
        <f t="shared" ref="K202:K265" si="80">IF(E202="","",VLOOKUP(I202,$W$28:$Y$53,3,FALSE))</f>
        <v/>
      </c>
      <c r="L202" s="368" t="str">
        <f t="shared" ref="L202:L265" si="81">IF(ISNUMBER(N202),VLOOKUP(N202,$M$57:$R$62,4,TRUE),"")</f>
        <v/>
      </c>
      <c r="M202" s="369"/>
      <c r="N202" s="370" t="str">
        <f t="shared" si="75"/>
        <v/>
      </c>
      <c r="O202" s="371" t="str">
        <f t="shared" si="76"/>
        <v/>
      </c>
      <c r="P202" s="371" t="str">
        <f t="shared" ref="P202:P265" si="82">IF($E202="","",VLOOKUP($I202,$N$27:$Q$53,2,FALSE))</f>
        <v/>
      </c>
      <c r="Q202" s="372" t="str">
        <f t="shared" si="74"/>
        <v/>
      </c>
      <c r="R202" s="373" t="str">
        <f t="shared" ref="R202:R265" si="83">IF(E202="","",VLOOKUP(I202,$N$27:$V$53,9,FALSE))</f>
        <v/>
      </c>
      <c r="S202" s="372" t="str">
        <f t="shared" ref="S202:S265" si="84">IF($E202="","",VLOOKUP($I202,$N$27:$R$53,5,FALSE))</f>
        <v/>
      </c>
      <c r="T202" s="372" t="str">
        <f t="shared" si="77"/>
        <v/>
      </c>
      <c r="U202" s="374" t="str">
        <f t="shared" si="78"/>
        <v/>
      </c>
      <c r="V202" s="375" t="str">
        <f t="shared" ref="V202:V265" si="85">IF(E202="","",(IF(AND(U202&lt;=$R$7,U202&gt;=$T$7),U202,IF(U202="","　","個別対応"))))</f>
        <v/>
      </c>
      <c r="Y202" s="133"/>
    </row>
    <row r="203" spans="1:25" s="127" customFormat="1" ht="12" customHeight="1">
      <c r="A203" s="121">
        <v>131</v>
      </c>
      <c r="B203" s="122"/>
      <c r="C203" s="403"/>
      <c r="D203" s="123"/>
      <c r="E203" s="124"/>
      <c r="F203" s="124"/>
      <c r="G203" s="363" t="str">
        <f t="shared" si="71"/>
        <v/>
      </c>
      <c r="H203" s="376" t="str">
        <f t="shared" si="72"/>
        <v/>
      </c>
      <c r="I203" s="365" t="str">
        <f t="shared" si="73"/>
        <v/>
      </c>
      <c r="J203" s="366" t="str">
        <f t="shared" si="79"/>
        <v/>
      </c>
      <c r="K203" s="367" t="str">
        <f t="shared" si="80"/>
        <v/>
      </c>
      <c r="L203" s="368" t="str">
        <f t="shared" si="81"/>
        <v/>
      </c>
      <c r="M203" s="369"/>
      <c r="N203" s="370" t="str">
        <f t="shared" si="75"/>
        <v/>
      </c>
      <c r="O203" s="371" t="str">
        <f t="shared" si="76"/>
        <v/>
      </c>
      <c r="P203" s="371" t="str">
        <f t="shared" si="82"/>
        <v/>
      </c>
      <c r="Q203" s="372" t="str">
        <f t="shared" si="74"/>
        <v/>
      </c>
      <c r="R203" s="373" t="str">
        <f t="shared" si="83"/>
        <v/>
      </c>
      <c r="S203" s="372" t="str">
        <f t="shared" si="84"/>
        <v/>
      </c>
      <c r="T203" s="372" t="str">
        <f t="shared" si="77"/>
        <v/>
      </c>
      <c r="U203" s="374" t="str">
        <f t="shared" si="78"/>
        <v/>
      </c>
      <c r="V203" s="375" t="str">
        <f t="shared" si="85"/>
        <v/>
      </c>
      <c r="Y203" s="133"/>
    </row>
    <row r="204" spans="1:25" s="127" customFormat="1" ht="12" customHeight="1">
      <c r="A204" s="121">
        <v>132</v>
      </c>
      <c r="B204" s="122"/>
      <c r="C204" s="403"/>
      <c r="D204" s="123"/>
      <c r="E204" s="124"/>
      <c r="F204" s="124"/>
      <c r="G204" s="363" t="str">
        <f t="shared" si="71"/>
        <v/>
      </c>
      <c r="H204" s="376" t="str">
        <f t="shared" si="72"/>
        <v/>
      </c>
      <c r="I204" s="365" t="str">
        <f t="shared" si="73"/>
        <v/>
      </c>
      <c r="J204" s="366" t="str">
        <f t="shared" si="79"/>
        <v/>
      </c>
      <c r="K204" s="367" t="str">
        <f t="shared" si="80"/>
        <v/>
      </c>
      <c r="L204" s="368" t="str">
        <f t="shared" si="81"/>
        <v/>
      </c>
      <c r="M204" s="369"/>
      <c r="N204" s="370" t="str">
        <f t="shared" si="75"/>
        <v/>
      </c>
      <c r="O204" s="371" t="str">
        <f t="shared" si="76"/>
        <v/>
      </c>
      <c r="P204" s="371" t="str">
        <f t="shared" si="82"/>
        <v/>
      </c>
      <c r="Q204" s="372" t="str">
        <f t="shared" si="74"/>
        <v/>
      </c>
      <c r="R204" s="373" t="str">
        <f t="shared" si="83"/>
        <v/>
      </c>
      <c r="S204" s="372" t="str">
        <f t="shared" si="84"/>
        <v/>
      </c>
      <c r="T204" s="372" t="str">
        <f t="shared" si="77"/>
        <v/>
      </c>
      <c r="U204" s="374" t="str">
        <f t="shared" si="78"/>
        <v/>
      </c>
      <c r="V204" s="375" t="str">
        <f t="shared" si="85"/>
        <v/>
      </c>
      <c r="Y204" s="133"/>
    </row>
    <row r="205" spans="1:25" s="127" customFormat="1" ht="12" customHeight="1">
      <c r="A205" s="121">
        <v>133</v>
      </c>
      <c r="B205" s="122"/>
      <c r="C205" s="403"/>
      <c r="D205" s="123"/>
      <c r="E205" s="124"/>
      <c r="F205" s="124"/>
      <c r="G205" s="363" t="str">
        <f t="shared" si="71"/>
        <v/>
      </c>
      <c r="H205" s="376" t="str">
        <f t="shared" si="72"/>
        <v/>
      </c>
      <c r="I205" s="365" t="str">
        <f t="shared" si="73"/>
        <v/>
      </c>
      <c r="J205" s="366" t="str">
        <f t="shared" si="79"/>
        <v/>
      </c>
      <c r="K205" s="367" t="str">
        <f t="shared" si="80"/>
        <v/>
      </c>
      <c r="L205" s="368" t="str">
        <f t="shared" si="81"/>
        <v/>
      </c>
      <c r="M205" s="369"/>
      <c r="N205" s="370" t="str">
        <f t="shared" si="75"/>
        <v/>
      </c>
      <c r="O205" s="371" t="str">
        <f t="shared" si="76"/>
        <v/>
      </c>
      <c r="P205" s="371" t="str">
        <f t="shared" si="82"/>
        <v/>
      </c>
      <c r="Q205" s="372" t="str">
        <f t="shared" si="74"/>
        <v/>
      </c>
      <c r="R205" s="373" t="str">
        <f t="shared" si="83"/>
        <v/>
      </c>
      <c r="S205" s="372" t="str">
        <f t="shared" si="84"/>
        <v/>
      </c>
      <c r="T205" s="372" t="str">
        <f t="shared" si="77"/>
        <v/>
      </c>
      <c r="U205" s="374" t="str">
        <f t="shared" si="78"/>
        <v/>
      </c>
      <c r="V205" s="375" t="str">
        <f t="shared" si="85"/>
        <v/>
      </c>
      <c r="Y205" s="133"/>
    </row>
    <row r="206" spans="1:25" s="127" customFormat="1" ht="12" customHeight="1">
      <c r="A206" s="121">
        <v>134</v>
      </c>
      <c r="B206" s="122"/>
      <c r="C206" s="403"/>
      <c r="D206" s="123"/>
      <c r="E206" s="124"/>
      <c r="F206" s="124"/>
      <c r="G206" s="363" t="str">
        <f t="shared" si="71"/>
        <v/>
      </c>
      <c r="H206" s="376" t="str">
        <f t="shared" si="72"/>
        <v/>
      </c>
      <c r="I206" s="365" t="str">
        <f t="shared" si="73"/>
        <v/>
      </c>
      <c r="J206" s="366" t="str">
        <f t="shared" si="79"/>
        <v/>
      </c>
      <c r="K206" s="367" t="str">
        <f t="shared" si="80"/>
        <v/>
      </c>
      <c r="L206" s="368" t="str">
        <f t="shared" si="81"/>
        <v/>
      </c>
      <c r="M206" s="369"/>
      <c r="N206" s="370" t="str">
        <f t="shared" si="75"/>
        <v/>
      </c>
      <c r="O206" s="371" t="str">
        <f t="shared" si="76"/>
        <v/>
      </c>
      <c r="P206" s="371" t="str">
        <f t="shared" si="82"/>
        <v/>
      </c>
      <c r="Q206" s="372" t="str">
        <f t="shared" si="74"/>
        <v/>
      </c>
      <c r="R206" s="373" t="str">
        <f t="shared" si="83"/>
        <v/>
      </c>
      <c r="S206" s="372" t="str">
        <f t="shared" si="84"/>
        <v/>
      </c>
      <c r="T206" s="372" t="str">
        <f t="shared" si="77"/>
        <v/>
      </c>
      <c r="U206" s="374" t="str">
        <f t="shared" si="78"/>
        <v/>
      </c>
      <c r="V206" s="375" t="str">
        <f t="shared" si="85"/>
        <v/>
      </c>
      <c r="Y206" s="133"/>
    </row>
    <row r="207" spans="1:25" s="127" customFormat="1" ht="12" customHeight="1">
      <c r="A207" s="121">
        <v>135</v>
      </c>
      <c r="B207" s="122"/>
      <c r="C207" s="403"/>
      <c r="D207" s="123"/>
      <c r="E207" s="124"/>
      <c r="F207" s="124"/>
      <c r="G207" s="363" t="str">
        <f t="shared" si="71"/>
        <v/>
      </c>
      <c r="H207" s="376" t="str">
        <f t="shared" si="72"/>
        <v/>
      </c>
      <c r="I207" s="365" t="str">
        <f t="shared" si="73"/>
        <v/>
      </c>
      <c r="J207" s="366" t="str">
        <f t="shared" si="79"/>
        <v/>
      </c>
      <c r="K207" s="367" t="str">
        <f t="shared" si="80"/>
        <v/>
      </c>
      <c r="L207" s="368" t="str">
        <f t="shared" si="81"/>
        <v/>
      </c>
      <c r="M207" s="369"/>
      <c r="N207" s="370" t="str">
        <f t="shared" si="75"/>
        <v/>
      </c>
      <c r="O207" s="371" t="str">
        <f t="shared" si="76"/>
        <v/>
      </c>
      <c r="P207" s="371" t="str">
        <f t="shared" si="82"/>
        <v/>
      </c>
      <c r="Q207" s="372" t="str">
        <f t="shared" si="74"/>
        <v/>
      </c>
      <c r="R207" s="373" t="str">
        <f t="shared" si="83"/>
        <v/>
      </c>
      <c r="S207" s="372" t="str">
        <f t="shared" si="84"/>
        <v/>
      </c>
      <c r="T207" s="372" t="str">
        <f t="shared" si="77"/>
        <v/>
      </c>
      <c r="U207" s="374" t="str">
        <f t="shared" si="78"/>
        <v/>
      </c>
      <c r="V207" s="375" t="str">
        <f t="shared" si="85"/>
        <v/>
      </c>
      <c r="Y207" s="133"/>
    </row>
    <row r="208" spans="1:25" s="127" customFormat="1" ht="12" customHeight="1">
      <c r="A208" s="121">
        <v>136</v>
      </c>
      <c r="B208" s="122"/>
      <c r="C208" s="403"/>
      <c r="D208" s="123"/>
      <c r="E208" s="124"/>
      <c r="F208" s="124"/>
      <c r="G208" s="363" t="str">
        <f t="shared" ref="G208:G217" si="86">IF(OR(ISBLANK($C208),ISBLANK($C$68)),"",IF($C208&gt;$C$68,"",DATEDIF($C208,$C$68,"Y")))</f>
        <v/>
      </c>
      <c r="H208" s="376" t="str">
        <f t="shared" ref="H208:H217" si="87">IF(D208=1,"男",IF(D208=2,"女",""))</f>
        <v/>
      </c>
      <c r="I208" s="365" t="str">
        <f t="shared" ref="I208:I217" si="88">G208&amp;H208</f>
        <v/>
      </c>
      <c r="J208" s="366" t="str">
        <f t="shared" si="79"/>
        <v/>
      </c>
      <c r="K208" s="367" t="str">
        <f t="shared" si="80"/>
        <v/>
      </c>
      <c r="L208" s="368" t="str">
        <f t="shared" si="81"/>
        <v/>
      </c>
      <c r="M208" s="369"/>
      <c r="N208" s="370" t="str">
        <f t="shared" si="75"/>
        <v/>
      </c>
      <c r="O208" s="371" t="str">
        <f t="shared" si="76"/>
        <v/>
      </c>
      <c r="P208" s="371" t="str">
        <f t="shared" si="82"/>
        <v/>
      </c>
      <c r="Q208" s="372" t="str">
        <f t="shared" ref="Q208:Q217" si="89">IF($E208="","",P208*O208)</f>
        <v/>
      </c>
      <c r="R208" s="373" t="str">
        <f t="shared" si="83"/>
        <v/>
      </c>
      <c r="S208" s="372" t="str">
        <f t="shared" si="84"/>
        <v/>
      </c>
      <c r="T208" s="372" t="str">
        <f t="shared" si="77"/>
        <v/>
      </c>
      <c r="U208" s="374" t="str">
        <f t="shared" si="78"/>
        <v/>
      </c>
      <c r="V208" s="375" t="str">
        <f t="shared" si="85"/>
        <v/>
      </c>
      <c r="Y208" s="133"/>
    </row>
    <row r="209" spans="1:25" s="127" customFormat="1" ht="12" customHeight="1">
      <c r="A209" s="121">
        <v>137</v>
      </c>
      <c r="B209" s="122"/>
      <c r="C209" s="403"/>
      <c r="D209" s="123"/>
      <c r="E209" s="124"/>
      <c r="F209" s="124"/>
      <c r="G209" s="363" t="str">
        <f t="shared" si="86"/>
        <v/>
      </c>
      <c r="H209" s="376" t="str">
        <f t="shared" si="87"/>
        <v/>
      </c>
      <c r="I209" s="365" t="str">
        <f t="shared" si="88"/>
        <v/>
      </c>
      <c r="J209" s="366" t="str">
        <f t="shared" si="79"/>
        <v/>
      </c>
      <c r="K209" s="367" t="str">
        <f t="shared" si="80"/>
        <v/>
      </c>
      <c r="L209" s="368" t="str">
        <f t="shared" si="81"/>
        <v/>
      </c>
      <c r="M209" s="369"/>
      <c r="N209" s="370" t="str">
        <f t="shared" si="75"/>
        <v/>
      </c>
      <c r="O209" s="371" t="str">
        <f t="shared" si="76"/>
        <v/>
      </c>
      <c r="P209" s="371" t="str">
        <f t="shared" si="82"/>
        <v/>
      </c>
      <c r="Q209" s="372" t="str">
        <f t="shared" si="89"/>
        <v/>
      </c>
      <c r="R209" s="373" t="str">
        <f t="shared" si="83"/>
        <v/>
      </c>
      <c r="S209" s="372" t="str">
        <f t="shared" si="84"/>
        <v/>
      </c>
      <c r="T209" s="372" t="str">
        <f t="shared" si="77"/>
        <v/>
      </c>
      <c r="U209" s="374" t="str">
        <f t="shared" si="78"/>
        <v/>
      </c>
      <c r="V209" s="375" t="str">
        <f t="shared" si="85"/>
        <v/>
      </c>
      <c r="Y209" s="133"/>
    </row>
    <row r="210" spans="1:25" s="127" customFormat="1" ht="12" customHeight="1">
      <c r="A210" s="121">
        <v>138</v>
      </c>
      <c r="B210" s="122"/>
      <c r="C210" s="403"/>
      <c r="D210" s="123"/>
      <c r="E210" s="124"/>
      <c r="F210" s="124"/>
      <c r="G210" s="363" t="str">
        <f t="shared" si="86"/>
        <v/>
      </c>
      <c r="H210" s="376" t="str">
        <f t="shared" si="87"/>
        <v/>
      </c>
      <c r="I210" s="365" t="str">
        <f t="shared" si="88"/>
        <v/>
      </c>
      <c r="J210" s="366" t="str">
        <f t="shared" si="79"/>
        <v/>
      </c>
      <c r="K210" s="367" t="str">
        <f t="shared" si="80"/>
        <v/>
      </c>
      <c r="L210" s="368" t="str">
        <f t="shared" si="81"/>
        <v/>
      </c>
      <c r="M210" s="369"/>
      <c r="N210" s="370" t="str">
        <f t="shared" si="75"/>
        <v/>
      </c>
      <c r="O210" s="371" t="str">
        <f t="shared" si="76"/>
        <v/>
      </c>
      <c r="P210" s="371" t="str">
        <f t="shared" si="82"/>
        <v/>
      </c>
      <c r="Q210" s="372" t="str">
        <f t="shared" si="89"/>
        <v/>
      </c>
      <c r="R210" s="373" t="str">
        <f t="shared" si="83"/>
        <v/>
      </c>
      <c r="S210" s="372" t="str">
        <f t="shared" si="84"/>
        <v/>
      </c>
      <c r="T210" s="372" t="str">
        <f t="shared" si="77"/>
        <v/>
      </c>
      <c r="U210" s="374" t="str">
        <f t="shared" si="78"/>
        <v/>
      </c>
      <c r="V210" s="375" t="str">
        <f t="shared" si="85"/>
        <v/>
      </c>
      <c r="Y210" s="133"/>
    </row>
    <row r="211" spans="1:25" s="127" customFormat="1" ht="12" customHeight="1">
      <c r="A211" s="121">
        <v>139</v>
      </c>
      <c r="B211" s="122"/>
      <c r="C211" s="403"/>
      <c r="D211" s="123"/>
      <c r="E211" s="124"/>
      <c r="F211" s="124"/>
      <c r="G211" s="363" t="str">
        <f t="shared" si="86"/>
        <v/>
      </c>
      <c r="H211" s="376" t="str">
        <f t="shared" si="87"/>
        <v/>
      </c>
      <c r="I211" s="365" t="str">
        <f t="shared" si="88"/>
        <v/>
      </c>
      <c r="J211" s="366" t="str">
        <f t="shared" si="79"/>
        <v/>
      </c>
      <c r="K211" s="367" t="str">
        <f t="shared" si="80"/>
        <v/>
      </c>
      <c r="L211" s="368" t="str">
        <f t="shared" si="81"/>
        <v/>
      </c>
      <c r="M211" s="369"/>
      <c r="N211" s="370" t="str">
        <f t="shared" si="75"/>
        <v/>
      </c>
      <c r="O211" s="371" t="str">
        <f t="shared" si="76"/>
        <v/>
      </c>
      <c r="P211" s="371" t="str">
        <f t="shared" si="82"/>
        <v/>
      </c>
      <c r="Q211" s="372" t="str">
        <f t="shared" si="89"/>
        <v/>
      </c>
      <c r="R211" s="373" t="str">
        <f t="shared" si="83"/>
        <v/>
      </c>
      <c r="S211" s="372" t="str">
        <f t="shared" si="84"/>
        <v/>
      </c>
      <c r="T211" s="372" t="str">
        <f t="shared" si="77"/>
        <v/>
      </c>
      <c r="U211" s="374" t="str">
        <f t="shared" si="78"/>
        <v/>
      </c>
      <c r="V211" s="375" t="str">
        <f t="shared" si="85"/>
        <v/>
      </c>
      <c r="Y211" s="133"/>
    </row>
    <row r="212" spans="1:25" s="127" customFormat="1" ht="12" customHeight="1">
      <c r="A212" s="121">
        <v>140</v>
      </c>
      <c r="B212" s="122"/>
      <c r="C212" s="403"/>
      <c r="D212" s="123"/>
      <c r="E212" s="124"/>
      <c r="F212" s="124"/>
      <c r="G212" s="363" t="str">
        <f t="shared" si="86"/>
        <v/>
      </c>
      <c r="H212" s="376" t="str">
        <f t="shared" si="87"/>
        <v/>
      </c>
      <c r="I212" s="365" t="str">
        <f t="shared" si="88"/>
        <v/>
      </c>
      <c r="J212" s="366" t="str">
        <f t="shared" si="79"/>
        <v/>
      </c>
      <c r="K212" s="367" t="str">
        <f t="shared" si="80"/>
        <v/>
      </c>
      <c r="L212" s="368" t="str">
        <f t="shared" si="81"/>
        <v/>
      </c>
      <c r="M212" s="369"/>
      <c r="N212" s="370" t="str">
        <f t="shared" si="75"/>
        <v/>
      </c>
      <c r="O212" s="371" t="str">
        <f t="shared" si="76"/>
        <v/>
      </c>
      <c r="P212" s="371" t="str">
        <f t="shared" si="82"/>
        <v/>
      </c>
      <c r="Q212" s="372" t="str">
        <f t="shared" si="89"/>
        <v/>
      </c>
      <c r="R212" s="373" t="str">
        <f t="shared" si="83"/>
        <v/>
      </c>
      <c r="S212" s="372" t="str">
        <f t="shared" si="84"/>
        <v/>
      </c>
      <c r="T212" s="372" t="str">
        <f t="shared" si="77"/>
        <v/>
      </c>
      <c r="U212" s="374" t="str">
        <f t="shared" si="78"/>
        <v/>
      </c>
      <c r="V212" s="375" t="str">
        <f t="shared" si="85"/>
        <v/>
      </c>
      <c r="Y212" s="133"/>
    </row>
    <row r="213" spans="1:25" s="127" customFormat="1" ht="12" customHeight="1">
      <c r="A213" s="121">
        <v>141</v>
      </c>
      <c r="B213" s="122"/>
      <c r="C213" s="403"/>
      <c r="D213" s="123"/>
      <c r="E213" s="124"/>
      <c r="F213" s="124"/>
      <c r="G213" s="363" t="str">
        <f t="shared" si="86"/>
        <v/>
      </c>
      <c r="H213" s="376" t="str">
        <f t="shared" si="87"/>
        <v/>
      </c>
      <c r="I213" s="365" t="str">
        <f t="shared" si="88"/>
        <v/>
      </c>
      <c r="J213" s="366" t="str">
        <f t="shared" si="79"/>
        <v/>
      </c>
      <c r="K213" s="367" t="str">
        <f t="shared" si="80"/>
        <v/>
      </c>
      <c r="L213" s="368" t="str">
        <f t="shared" si="81"/>
        <v/>
      </c>
      <c r="M213" s="369"/>
      <c r="N213" s="370" t="str">
        <f t="shared" si="75"/>
        <v/>
      </c>
      <c r="O213" s="371" t="str">
        <f t="shared" si="76"/>
        <v/>
      </c>
      <c r="P213" s="371" t="str">
        <f t="shared" si="82"/>
        <v/>
      </c>
      <c r="Q213" s="372" t="str">
        <f t="shared" si="89"/>
        <v/>
      </c>
      <c r="R213" s="373" t="str">
        <f t="shared" si="83"/>
        <v/>
      </c>
      <c r="S213" s="372" t="str">
        <f t="shared" si="84"/>
        <v/>
      </c>
      <c r="T213" s="372" t="str">
        <f t="shared" si="77"/>
        <v/>
      </c>
      <c r="U213" s="374" t="str">
        <f t="shared" si="78"/>
        <v/>
      </c>
      <c r="V213" s="375" t="str">
        <f t="shared" si="85"/>
        <v/>
      </c>
      <c r="Y213" s="133"/>
    </row>
    <row r="214" spans="1:25" s="127" customFormat="1" ht="12" customHeight="1">
      <c r="A214" s="121">
        <v>142</v>
      </c>
      <c r="B214" s="122"/>
      <c r="C214" s="403"/>
      <c r="D214" s="123"/>
      <c r="E214" s="124"/>
      <c r="F214" s="124"/>
      <c r="G214" s="363" t="str">
        <f t="shared" si="86"/>
        <v/>
      </c>
      <c r="H214" s="376" t="str">
        <f t="shared" si="87"/>
        <v/>
      </c>
      <c r="I214" s="365" t="str">
        <f t="shared" si="88"/>
        <v/>
      </c>
      <c r="J214" s="366" t="str">
        <f t="shared" si="79"/>
        <v/>
      </c>
      <c r="K214" s="367" t="str">
        <f t="shared" si="80"/>
        <v/>
      </c>
      <c r="L214" s="368" t="str">
        <f t="shared" si="81"/>
        <v/>
      </c>
      <c r="M214" s="369"/>
      <c r="N214" s="370" t="str">
        <f t="shared" si="75"/>
        <v/>
      </c>
      <c r="O214" s="371" t="str">
        <f t="shared" si="76"/>
        <v/>
      </c>
      <c r="P214" s="371" t="str">
        <f t="shared" si="82"/>
        <v/>
      </c>
      <c r="Q214" s="372" t="str">
        <f t="shared" si="89"/>
        <v/>
      </c>
      <c r="R214" s="373" t="str">
        <f t="shared" si="83"/>
        <v/>
      </c>
      <c r="S214" s="372" t="str">
        <f t="shared" si="84"/>
        <v/>
      </c>
      <c r="T214" s="372" t="str">
        <f t="shared" si="77"/>
        <v/>
      </c>
      <c r="U214" s="374" t="str">
        <f t="shared" si="78"/>
        <v/>
      </c>
      <c r="V214" s="375" t="str">
        <f t="shared" si="85"/>
        <v/>
      </c>
      <c r="Y214" s="133"/>
    </row>
    <row r="215" spans="1:25" s="127" customFormat="1" ht="12" customHeight="1">
      <c r="A215" s="121">
        <v>143</v>
      </c>
      <c r="B215" s="122"/>
      <c r="C215" s="403"/>
      <c r="D215" s="123"/>
      <c r="E215" s="124"/>
      <c r="F215" s="124"/>
      <c r="G215" s="363" t="str">
        <f t="shared" si="86"/>
        <v/>
      </c>
      <c r="H215" s="376" t="str">
        <f t="shared" si="87"/>
        <v/>
      </c>
      <c r="I215" s="365" t="str">
        <f t="shared" si="88"/>
        <v/>
      </c>
      <c r="J215" s="366" t="str">
        <f t="shared" si="79"/>
        <v/>
      </c>
      <c r="K215" s="367" t="str">
        <f t="shared" si="80"/>
        <v/>
      </c>
      <c r="L215" s="368" t="str">
        <f t="shared" si="81"/>
        <v/>
      </c>
      <c r="M215" s="369"/>
      <c r="N215" s="370" t="str">
        <f t="shared" si="75"/>
        <v/>
      </c>
      <c r="O215" s="371" t="str">
        <f t="shared" si="76"/>
        <v/>
      </c>
      <c r="P215" s="371" t="str">
        <f t="shared" si="82"/>
        <v/>
      </c>
      <c r="Q215" s="372" t="str">
        <f t="shared" si="89"/>
        <v/>
      </c>
      <c r="R215" s="373" t="str">
        <f t="shared" si="83"/>
        <v/>
      </c>
      <c r="S215" s="372" t="str">
        <f t="shared" si="84"/>
        <v/>
      </c>
      <c r="T215" s="372" t="str">
        <f t="shared" si="77"/>
        <v/>
      </c>
      <c r="U215" s="374" t="str">
        <f t="shared" si="78"/>
        <v/>
      </c>
      <c r="V215" s="375" t="str">
        <f t="shared" si="85"/>
        <v/>
      </c>
      <c r="Y215" s="133"/>
    </row>
    <row r="216" spans="1:25" s="127" customFormat="1" ht="12" customHeight="1">
      <c r="A216" s="121">
        <v>144</v>
      </c>
      <c r="B216" s="122"/>
      <c r="C216" s="403"/>
      <c r="D216" s="123"/>
      <c r="E216" s="124"/>
      <c r="F216" s="124"/>
      <c r="G216" s="363" t="str">
        <f t="shared" si="86"/>
        <v/>
      </c>
      <c r="H216" s="376" t="str">
        <f t="shared" si="87"/>
        <v/>
      </c>
      <c r="I216" s="365" t="str">
        <f t="shared" si="88"/>
        <v/>
      </c>
      <c r="J216" s="366" t="str">
        <f t="shared" si="79"/>
        <v/>
      </c>
      <c r="K216" s="367" t="str">
        <f t="shared" si="80"/>
        <v/>
      </c>
      <c r="L216" s="368" t="str">
        <f t="shared" si="81"/>
        <v/>
      </c>
      <c r="M216" s="369"/>
      <c r="N216" s="370" t="str">
        <f t="shared" si="75"/>
        <v/>
      </c>
      <c r="O216" s="371" t="str">
        <f t="shared" si="76"/>
        <v/>
      </c>
      <c r="P216" s="371" t="str">
        <f t="shared" si="82"/>
        <v/>
      </c>
      <c r="Q216" s="372" t="str">
        <f t="shared" si="89"/>
        <v/>
      </c>
      <c r="R216" s="373" t="str">
        <f t="shared" si="83"/>
        <v/>
      </c>
      <c r="S216" s="372" t="str">
        <f t="shared" si="84"/>
        <v/>
      </c>
      <c r="T216" s="372" t="str">
        <f t="shared" si="77"/>
        <v/>
      </c>
      <c r="U216" s="374" t="str">
        <f t="shared" si="78"/>
        <v/>
      </c>
      <c r="V216" s="375" t="str">
        <f t="shared" si="85"/>
        <v/>
      </c>
      <c r="Y216" s="133"/>
    </row>
    <row r="217" spans="1:25" s="127" customFormat="1" ht="12" customHeight="1">
      <c r="A217" s="121">
        <v>145</v>
      </c>
      <c r="B217" s="122"/>
      <c r="C217" s="403"/>
      <c r="D217" s="123"/>
      <c r="E217" s="124"/>
      <c r="F217" s="124"/>
      <c r="G217" s="363" t="str">
        <f t="shared" si="86"/>
        <v/>
      </c>
      <c r="H217" s="376" t="str">
        <f t="shared" si="87"/>
        <v/>
      </c>
      <c r="I217" s="365" t="str">
        <f t="shared" si="88"/>
        <v/>
      </c>
      <c r="J217" s="366" t="str">
        <f t="shared" si="79"/>
        <v/>
      </c>
      <c r="K217" s="367" t="str">
        <f t="shared" si="80"/>
        <v/>
      </c>
      <c r="L217" s="368" t="str">
        <f t="shared" si="81"/>
        <v/>
      </c>
      <c r="M217" s="369"/>
      <c r="N217" s="370" t="str">
        <f t="shared" si="75"/>
        <v/>
      </c>
      <c r="O217" s="371" t="str">
        <f t="shared" si="76"/>
        <v/>
      </c>
      <c r="P217" s="371" t="str">
        <f t="shared" si="82"/>
        <v/>
      </c>
      <c r="Q217" s="372" t="str">
        <f t="shared" si="89"/>
        <v/>
      </c>
      <c r="R217" s="373" t="str">
        <f t="shared" si="83"/>
        <v/>
      </c>
      <c r="S217" s="372" t="str">
        <f t="shared" si="84"/>
        <v/>
      </c>
      <c r="T217" s="372" t="str">
        <f t="shared" si="77"/>
        <v/>
      </c>
      <c r="U217" s="374" t="str">
        <f t="shared" si="78"/>
        <v/>
      </c>
      <c r="V217" s="375" t="str">
        <f t="shared" si="85"/>
        <v/>
      </c>
      <c r="Y217" s="133"/>
    </row>
    <row r="218" spans="1:25" s="127" customFormat="1" ht="12" customHeight="1">
      <c r="A218" s="121">
        <v>146</v>
      </c>
      <c r="B218" s="122"/>
      <c r="C218" s="403"/>
      <c r="D218" s="123"/>
      <c r="E218" s="124"/>
      <c r="F218" s="124"/>
      <c r="G218" s="363" t="str">
        <f t="shared" ref="G218:G229" si="90">IF(OR(ISBLANK($C218),ISBLANK($C$68)),"",IF($C218&gt;$C$68,"",DATEDIF($C218,$C$68,"Y")))</f>
        <v/>
      </c>
      <c r="H218" s="376" t="str">
        <f t="shared" ref="H218:H229" si="91">IF(D218=1,"男",IF(D218=2,"女",""))</f>
        <v/>
      </c>
      <c r="I218" s="365" t="str">
        <f t="shared" ref="I218:I229" si="92">G218&amp;H218</f>
        <v/>
      </c>
      <c r="J218" s="366" t="str">
        <f t="shared" si="79"/>
        <v/>
      </c>
      <c r="K218" s="367" t="str">
        <f t="shared" si="80"/>
        <v/>
      </c>
      <c r="L218" s="368" t="str">
        <f t="shared" si="81"/>
        <v/>
      </c>
      <c r="M218" s="369"/>
      <c r="N218" s="370" t="str">
        <f t="shared" si="75"/>
        <v/>
      </c>
      <c r="O218" s="371" t="str">
        <f t="shared" si="76"/>
        <v/>
      </c>
      <c r="P218" s="371" t="str">
        <f t="shared" si="82"/>
        <v/>
      </c>
      <c r="Q218" s="372" t="str">
        <f t="shared" ref="Q218:Q229" si="93">IF($E218="","",P218*O218)</f>
        <v/>
      </c>
      <c r="R218" s="373" t="str">
        <f t="shared" si="83"/>
        <v/>
      </c>
      <c r="S218" s="372" t="str">
        <f t="shared" si="84"/>
        <v/>
      </c>
      <c r="T218" s="372" t="str">
        <f t="shared" si="77"/>
        <v/>
      </c>
      <c r="U218" s="374" t="str">
        <f t="shared" si="78"/>
        <v/>
      </c>
      <c r="V218" s="375" t="str">
        <f t="shared" si="85"/>
        <v/>
      </c>
      <c r="Y218" s="133"/>
    </row>
    <row r="219" spans="1:25" s="127" customFormat="1" ht="12" customHeight="1">
      <c r="A219" s="121">
        <v>147</v>
      </c>
      <c r="B219" s="122"/>
      <c r="C219" s="403"/>
      <c r="D219" s="123"/>
      <c r="E219" s="124"/>
      <c r="F219" s="124"/>
      <c r="G219" s="363" t="str">
        <f t="shared" si="90"/>
        <v/>
      </c>
      <c r="H219" s="376" t="str">
        <f t="shared" si="91"/>
        <v/>
      </c>
      <c r="I219" s="365" t="str">
        <f t="shared" si="92"/>
        <v/>
      </c>
      <c r="J219" s="366" t="str">
        <f t="shared" si="79"/>
        <v/>
      </c>
      <c r="K219" s="367" t="str">
        <f t="shared" si="80"/>
        <v/>
      </c>
      <c r="L219" s="368" t="str">
        <f t="shared" si="81"/>
        <v/>
      </c>
      <c r="M219" s="369"/>
      <c r="N219" s="370" t="str">
        <f t="shared" si="75"/>
        <v/>
      </c>
      <c r="O219" s="371" t="str">
        <f t="shared" si="76"/>
        <v/>
      </c>
      <c r="P219" s="371" t="str">
        <f t="shared" si="82"/>
        <v/>
      </c>
      <c r="Q219" s="372" t="str">
        <f t="shared" si="93"/>
        <v/>
      </c>
      <c r="R219" s="373" t="str">
        <f t="shared" si="83"/>
        <v/>
      </c>
      <c r="S219" s="372" t="str">
        <f t="shared" si="84"/>
        <v/>
      </c>
      <c r="T219" s="372" t="str">
        <f t="shared" si="77"/>
        <v/>
      </c>
      <c r="U219" s="374" t="str">
        <f t="shared" si="78"/>
        <v/>
      </c>
      <c r="V219" s="375" t="str">
        <f t="shared" si="85"/>
        <v/>
      </c>
      <c r="Y219" s="133"/>
    </row>
    <row r="220" spans="1:25" s="127" customFormat="1" ht="12" customHeight="1">
      <c r="A220" s="121">
        <v>148</v>
      </c>
      <c r="B220" s="122"/>
      <c r="C220" s="403"/>
      <c r="D220" s="123"/>
      <c r="E220" s="124"/>
      <c r="F220" s="124"/>
      <c r="G220" s="363" t="str">
        <f t="shared" si="90"/>
        <v/>
      </c>
      <c r="H220" s="376" t="str">
        <f t="shared" si="91"/>
        <v/>
      </c>
      <c r="I220" s="365" t="str">
        <f t="shared" si="92"/>
        <v/>
      </c>
      <c r="J220" s="366" t="str">
        <f t="shared" si="79"/>
        <v/>
      </c>
      <c r="K220" s="367" t="str">
        <f t="shared" si="80"/>
        <v/>
      </c>
      <c r="L220" s="368" t="str">
        <f t="shared" si="81"/>
        <v/>
      </c>
      <c r="M220" s="369"/>
      <c r="N220" s="370" t="str">
        <f t="shared" si="75"/>
        <v/>
      </c>
      <c r="O220" s="371" t="str">
        <f t="shared" si="76"/>
        <v/>
      </c>
      <c r="P220" s="371" t="str">
        <f t="shared" si="82"/>
        <v/>
      </c>
      <c r="Q220" s="372" t="str">
        <f t="shared" si="93"/>
        <v/>
      </c>
      <c r="R220" s="373" t="str">
        <f t="shared" si="83"/>
        <v/>
      </c>
      <c r="S220" s="372" t="str">
        <f t="shared" si="84"/>
        <v/>
      </c>
      <c r="T220" s="372" t="str">
        <f t="shared" si="77"/>
        <v/>
      </c>
      <c r="U220" s="374" t="str">
        <f t="shared" si="78"/>
        <v/>
      </c>
      <c r="V220" s="375" t="str">
        <f t="shared" si="85"/>
        <v/>
      </c>
      <c r="Y220" s="133"/>
    </row>
    <row r="221" spans="1:25" s="127" customFormat="1" ht="12" customHeight="1">
      <c r="A221" s="121">
        <v>149</v>
      </c>
      <c r="B221" s="122"/>
      <c r="C221" s="403"/>
      <c r="D221" s="123"/>
      <c r="E221" s="124"/>
      <c r="F221" s="124"/>
      <c r="G221" s="363" t="str">
        <f t="shared" si="90"/>
        <v/>
      </c>
      <c r="H221" s="376" t="str">
        <f t="shared" si="91"/>
        <v/>
      </c>
      <c r="I221" s="365" t="str">
        <f t="shared" si="92"/>
        <v/>
      </c>
      <c r="J221" s="366" t="str">
        <f t="shared" si="79"/>
        <v/>
      </c>
      <c r="K221" s="367" t="str">
        <f t="shared" si="80"/>
        <v/>
      </c>
      <c r="L221" s="368" t="str">
        <f t="shared" si="81"/>
        <v/>
      </c>
      <c r="M221" s="369"/>
      <c r="N221" s="370" t="str">
        <f t="shared" si="75"/>
        <v/>
      </c>
      <c r="O221" s="371" t="str">
        <f t="shared" si="76"/>
        <v/>
      </c>
      <c r="P221" s="371" t="str">
        <f t="shared" si="82"/>
        <v/>
      </c>
      <c r="Q221" s="372" t="str">
        <f t="shared" si="93"/>
        <v/>
      </c>
      <c r="R221" s="373" t="str">
        <f t="shared" si="83"/>
        <v/>
      </c>
      <c r="S221" s="372" t="str">
        <f t="shared" si="84"/>
        <v/>
      </c>
      <c r="T221" s="372" t="str">
        <f t="shared" si="77"/>
        <v/>
      </c>
      <c r="U221" s="374" t="str">
        <f t="shared" si="78"/>
        <v/>
      </c>
      <c r="V221" s="375" t="str">
        <f t="shared" si="85"/>
        <v/>
      </c>
      <c r="Y221" s="133"/>
    </row>
    <row r="222" spans="1:25" s="127" customFormat="1" ht="12" customHeight="1">
      <c r="A222" s="121">
        <v>150</v>
      </c>
      <c r="B222" s="122"/>
      <c r="C222" s="403"/>
      <c r="D222" s="123"/>
      <c r="E222" s="124"/>
      <c r="F222" s="124"/>
      <c r="G222" s="363" t="str">
        <f t="shared" si="90"/>
        <v/>
      </c>
      <c r="H222" s="376" t="str">
        <f t="shared" si="91"/>
        <v/>
      </c>
      <c r="I222" s="365" t="str">
        <f t="shared" si="92"/>
        <v/>
      </c>
      <c r="J222" s="366" t="str">
        <f t="shared" si="79"/>
        <v/>
      </c>
      <c r="K222" s="367" t="str">
        <f t="shared" si="80"/>
        <v/>
      </c>
      <c r="L222" s="368" t="str">
        <f t="shared" si="81"/>
        <v/>
      </c>
      <c r="M222" s="369"/>
      <c r="N222" s="370" t="str">
        <f t="shared" si="75"/>
        <v/>
      </c>
      <c r="O222" s="371" t="str">
        <f t="shared" si="76"/>
        <v/>
      </c>
      <c r="P222" s="371" t="str">
        <f t="shared" si="82"/>
        <v/>
      </c>
      <c r="Q222" s="372" t="str">
        <f t="shared" si="93"/>
        <v/>
      </c>
      <c r="R222" s="373" t="str">
        <f t="shared" si="83"/>
        <v/>
      </c>
      <c r="S222" s="372" t="str">
        <f t="shared" si="84"/>
        <v/>
      </c>
      <c r="T222" s="372" t="str">
        <f t="shared" si="77"/>
        <v/>
      </c>
      <c r="U222" s="374" t="str">
        <f t="shared" si="78"/>
        <v/>
      </c>
      <c r="V222" s="375" t="str">
        <f t="shared" si="85"/>
        <v/>
      </c>
      <c r="Y222" s="133"/>
    </row>
    <row r="223" spans="1:25" s="127" customFormat="1" ht="12" customHeight="1">
      <c r="A223" s="121">
        <v>151</v>
      </c>
      <c r="B223" s="122"/>
      <c r="C223" s="403"/>
      <c r="D223" s="123"/>
      <c r="E223" s="124"/>
      <c r="F223" s="124"/>
      <c r="G223" s="363" t="str">
        <f t="shared" si="90"/>
        <v/>
      </c>
      <c r="H223" s="376" t="str">
        <f t="shared" si="91"/>
        <v/>
      </c>
      <c r="I223" s="365" t="str">
        <f t="shared" si="92"/>
        <v/>
      </c>
      <c r="J223" s="366" t="str">
        <f t="shared" si="79"/>
        <v/>
      </c>
      <c r="K223" s="367" t="str">
        <f t="shared" si="80"/>
        <v/>
      </c>
      <c r="L223" s="368" t="str">
        <f t="shared" si="81"/>
        <v/>
      </c>
      <c r="M223" s="369"/>
      <c r="N223" s="370" t="str">
        <f t="shared" si="75"/>
        <v/>
      </c>
      <c r="O223" s="371" t="str">
        <f t="shared" si="76"/>
        <v/>
      </c>
      <c r="P223" s="371" t="str">
        <f t="shared" si="82"/>
        <v/>
      </c>
      <c r="Q223" s="372" t="str">
        <f t="shared" si="93"/>
        <v/>
      </c>
      <c r="R223" s="373" t="str">
        <f t="shared" si="83"/>
        <v/>
      </c>
      <c r="S223" s="372" t="str">
        <f t="shared" si="84"/>
        <v/>
      </c>
      <c r="T223" s="372" t="str">
        <f t="shared" si="77"/>
        <v/>
      </c>
      <c r="U223" s="374" t="str">
        <f t="shared" si="78"/>
        <v/>
      </c>
      <c r="V223" s="375" t="str">
        <f t="shared" si="85"/>
        <v/>
      </c>
      <c r="Y223" s="133"/>
    </row>
    <row r="224" spans="1:25" s="127" customFormat="1" ht="12" customHeight="1">
      <c r="A224" s="121">
        <v>152</v>
      </c>
      <c r="B224" s="122"/>
      <c r="C224" s="403"/>
      <c r="D224" s="123"/>
      <c r="E224" s="124"/>
      <c r="F224" s="124"/>
      <c r="G224" s="363" t="str">
        <f t="shared" si="90"/>
        <v/>
      </c>
      <c r="H224" s="376" t="str">
        <f t="shared" si="91"/>
        <v/>
      </c>
      <c r="I224" s="365" t="str">
        <f t="shared" si="92"/>
        <v/>
      </c>
      <c r="J224" s="366" t="str">
        <f t="shared" si="79"/>
        <v/>
      </c>
      <c r="K224" s="367" t="str">
        <f t="shared" si="80"/>
        <v/>
      </c>
      <c r="L224" s="368" t="str">
        <f t="shared" si="81"/>
        <v/>
      </c>
      <c r="M224" s="369"/>
      <c r="N224" s="370" t="str">
        <f t="shared" si="75"/>
        <v/>
      </c>
      <c r="O224" s="371" t="str">
        <f t="shared" si="76"/>
        <v/>
      </c>
      <c r="P224" s="371" t="str">
        <f t="shared" si="82"/>
        <v/>
      </c>
      <c r="Q224" s="372" t="str">
        <f t="shared" si="93"/>
        <v/>
      </c>
      <c r="R224" s="373" t="str">
        <f t="shared" si="83"/>
        <v/>
      </c>
      <c r="S224" s="372" t="str">
        <f t="shared" si="84"/>
        <v/>
      </c>
      <c r="T224" s="372" t="str">
        <f t="shared" si="77"/>
        <v/>
      </c>
      <c r="U224" s="374" t="str">
        <f t="shared" si="78"/>
        <v/>
      </c>
      <c r="V224" s="375" t="str">
        <f t="shared" si="85"/>
        <v/>
      </c>
      <c r="Y224" s="133"/>
    </row>
    <row r="225" spans="1:25" s="127" customFormat="1" ht="12" customHeight="1">
      <c r="A225" s="121">
        <v>153</v>
      </c>
      <c r="B225" s="122"/>
      <c r="C225" s="403"/>
      <c r="D225" s="123"/>
      <c r="E225" s="124"/>
      <c r="F225" s="124"/>
      <c r="G225" s="363" t="str">
        <f t="shared" si="90"/>
        <v/>
      </c>
      <c r="H225" s="376" t="str">
        <f t="shared" si="91"/>
        <v/>
      </c>
      <c r="I225" s="365" t="str">
        <f t="shared" si="92"/>
        <v/>
      </c>
      <c r="J225" s="366" t="str">
        <f t="shared" si="79"/>
        <v/>
      </c>
      <c r="K225" s="367" t="str">
        <f t="shared" si="80"/>
        <v/>
      </c>
      <c r="L225" s="368" t="str">
        <f t="shared" si="81"/>
        <v/>
      </c>
      <c r="M225" s="369"/>
      <c r="N225" s="370" t="str">
        <f t="shared" si="75"/>
        <v/>
      </c>
      <c r="O225" s="371" t="str">
        <f t="shared" si="76"/>
        <v/>
      </c>
      <c r="P225" s="371" t="str">
        <f t="shared" si="82"/>
        <v/>
      </c>
      <c r="Q225" s="372" t="str">
        <f t="shared" si="93"/>
        <v/>
      </c>
      <c r="R225" s="373" t="str">
        <f t="shared" si="83"/>
        <v/>
      </c>
      <c r="S225" s="372" t="str">
        <f t="shared" si="84"/>
        <v/>
      </c>
      <c r="T225" s="372" t="str">
        <f t="shared" si="77"/>
        <v/>
      </c>
      <c r="U225" s="374" t="str">
        <f t="shared" si="78"/>
        <v/>
      </c>
      <c r="V225" s="375" t="str">
        <f t="shared" si="85"/>
        <v/>
      </c>
      <c r="Y225" s="133"/>
    </row>
    <row r="226" spans="1:25" s="127" customFormat="1" ht="12" customHeight="1">
      <c r="A226" s="121">
        <v>154</v>
      </c>
      <c r="B226" s="122"/>
      <c r="C226" s="403"/>
      <c r="D226" s="123"/>
      <c r="E226" s="124"/>
      <c r="F226" s="124"/>
      <c r="G226" s="363" t="str">
        <f t="shared" si="90"/>
        <v/>
      </c>
      <c r="H226" s="376" t="str">
        <f t="shared" si="91"/>
        <v/>
      </c>
      <c r="I226" s="365" t="str">
        <f t="shared" si="92"/>
        <v/>
      </c>
      <c r="J226" s="366" t="str">
        <f t="shared" si="79"/>
        <v/>
      </c>
      <c r="K226" s="367" t="str">
        <f t="shared" si="80"/>
        <v/>
      </c>
      <c r="L226" s="368" t="str">
        <f t="shared" si="81"/>
        <v/>
      </c>
      <c r="M226" s="369"/>
      <c r="N226" s="370" t="str">
        <f t="shared" si="75"/>
        <v/>
      </c>
      <c r="O226" s="371" t="str">
        <f t="shared" si="76"/>
        <v/>
      </c>
      <c r="P226" s="371" t="str">
        <f t="shared" si="82"/>
        <v/>
      </c>
      <c r="Q226" s="372" t="str">
        <f t="shared" si="93"/>
        <v/>
      </c>
      <c r="R226" s="373" t="str">
        <f t="shared" si="83"/>
        <v/>
      </c>
      <c r="S226" s="372" t="str">
        <f t="shared" si="84"/>
        <v/>
      </c>
      <c r="T226" s="372" t="str">
        <f t="shared" si="77"/>
        <v/>
      </c>
      <c r="U226" s="374" t="str">
        <f t="shared" si="78"/>
        <v/>
      </c>
      <c r="V226" s="375" t="str">
        <f t="shared" si="85"/>
        <v/>
      </c>
      <c r="Y226" s="133"/>
    </row>
    <row r="227" spans="1:25" s="127" customFormat="1" ht="12" customHeight="1">
      <c r="A227" s="121">
        <v>155</v>
      </c>
      <c r="B227" s="122"/>
      <c r="C227" s="403"/>
      <c r="D227" s="123"/>
      <c r="E227" s="124"/>
      <c r="F227" s="124"/>
      <c r="G227" s="363" t="str">
        <f t="shared" si="90"/>
        <v/>
      </c>
      <c r="H227" s="376" t="str">
        <f t="shared" si="91"/>
        <v/>
      </c>
      <c r="I227" s="365" t="str">
        <f t="shared" si="92"/>
        <v/>
      </c>
      <c r="J227" s="366" t="str">
        <f t="shared" si="79"/>
        <v/>
      </c>
      <c r="K227" s="367" t="str">
        <f t="shared" si="80"/>
        <v/>
      </c>
      <c r="L227" s="368" t="str">
        <f t="shared" si="81"/>
        <v/>
      </c>
      <c r="M227" s="369"/>
      <c r="N227" s="370" t="str">
        <f t="shared" si="75"/>
        <v/>
      </c>
      <c r="O227" s="371" t="str">
        <f t="shared" si="76"/>
        <v/>
      </c>
      <c r="P227" s="371" t="str">
        <f t="shared" si="82"/>
        <v/>
      </c>
      <c r="Q227" s="372" t="str">
        <f t="shared" si="93"/>
        <v/>
      </c>
      <c r="R227" s="373" t="str">
        <f t="shared" si="83"/>
        <v/>
      </c>
      <c r="S227" s="372" t="str">
        <f t="shared" si="84"/>
        <v/>
      </c>
      <c r="T227" s="372" t="str">
        <f t="shared" si="77"/>
        <v/>
      </c>
      <c r="U227" s="374" t="str">
        <f t="shared" si="78"/>
        <v/>
      </c>
      <c r="V227" s="375" t="str">
        <f t="shared" si="85"/>
        <v/>
      </c>
      <c r="Y227" s="133"/>
    </row>
    <row r="228" spans="1:25" s="127" customFormat="1" ht="12" customHeight="1">
      <c r="A228" s="121">
        <v>156</v>
      </c>
      <c r="B228" s="122"/>
      <c r="C228" s="403"/>
      <c r="D228" s="123"/>
      <c r="E228" s="124"/>
      <c r="F228" s="124"/>
      <c r="G228" s="363" t="str">
        <f t="shared" si="90"/>
        <v/>
      </c>
      <c r="H228" s="376" t="str">
        <f t="shared" si="91"/>
        <v/>
      </c>
      <c r="I228" s="365" t="str">
        <f t="shared" si="92"/>
        <v/>
      </c>
      <c r="J228" s="366" t="str">
        <f t="shared" si="79"/>
        <v/>
      </c>
      <c r="K228" s="367" t="str">
        <f t="shared" si="80"/>
        <v/>
      </c>
      <c r="L228" s="368" t="str">
        <f t="shared" si="81"/>
        <v/>
      </c>
      <c r="M228" s="369"/>
      <c r="N228" s="370" t="str">
        <f t="shared" si="75"/>
        <v/>
      </c>
      <c r="O228" s="371" t="str">
        <f t="shared" si="76"/>
        <v/>
      </c>
      <c r="P228" s="371" t="str">
        <f t="shared" si="82"/>
        <v/>
      </c>
      <c r="Q228" s="372" t="str">
        <f t="shared" si="93"/>
        <v/>
      </c>
      <c r="R228" s="373" t="str">
        <f t="shared" si="83"/>
        <v/>
      </c>
      <c r="S228" s="372" t="str">
        <f t="shared" si="84"/>
        <v/>
      </c>
      <c r="T228" s="372" t="str">
        <f t="shared" si="77"/>
        <v/>
      </c>
      <c r="U228" s="374" t="str">
        <f t="shared" si="78"/>
        <v/>
      </c>
      <c r="V228" s="375" t="str">
        <f t="shared" si="85"/>
        <v/>
      </c>
      <c r="Y228" s="133"/>
    </row>
    <row r="229" spans="1:25" s="127" customFormat="1" ht="12" customHeight="1">
      <c r="A229" s="121">
        <v>157</v>
      </c>
      <c r="B229" s="122"/>
      <c r="C229" s="403"/>
      <c r="D229" s="123"/>
      <c r="E229" s="124"/>
      <c r="F229" s="124"/>
      <c r="G229" s="363" t="str">
        <f t="shared" si="90"/>
        <v/>
      </c>
      <c r="H229" s="376" t="str">
        <f t="shared" si="91"/>
        <v/>
      </c>
      <c r="I229" s="365" t="str">
        <f t="shared" si="92"/>
        <v/>
      </c>
      <c r="J229" s="366" t="str">
        <f t="shared" si="79"/>
        <v/>
      </c>
      <c r="K229" s="367" t="str">
        <f t="shared" si="80"/>
        <v/>
      </c>
      <c r="L229" s="368" t="str">
        <f t="shared" si="81"/>
        <v/>
      </c>
      <c r="M229" s="369"/>
      <c r="N229" s="370" t="str">
        <f t="shared" si="75"/>
        <v/>
      </c>
      <c r="O229" s="371" t="str">
        <f t="shared" si="76"/>
        <v/>
      </c>
      <c r="P229" s="371" t="str">
        <f t="shared" si="82"/>
        <v/>
      </c>
      <c r="Q229" s="372" t="str">
        <f t="shared" si="93"/>
        <v/>
      </c>
      <c r="R229" s="373" t="str">
        <f t="shared" si="83"/>
        <v/>
      </c>
      <c r="S229" s="372" t="str">
        <f t="shared" si="84"/>
        <v/>
      </c>
      <c r="T229" s="372" t="str">
        <f t="shared" si="77"/>
        <v/>
      </c>
      <c r="U229" s="374" t="str">
        <f t="shared" si="78"/>
        <v/>
      </c>
      <c r="V229" s="375" t="str">
        <f t="shared" si="85"/>
        <v/>
      </c>
      <c r="Y229" s="133"/>
    </row>
    <row r="230" spans="1:25" s="127" customFormat="1" ht="12" customHeight="1">
      <c r="A230" s="121">
        <v>158</v>
      </c>
      <c r="B230" s="122"/>
      <c r="C230" s="403"/>
      <c r="D230" s="123"/>
      <c r="E230" s="124"/>
      <c r="F230" s="124"/>
      <c r="G230" s="363" t="str">
        <f t="shared" ref="G230:G239" si="94">IF(OR(ISBLANK($C230),ISBLANK($C$68)),"",IF($C230&gt;$C$68,"",DATEDIF($C230,$C$68,"Y")))</f>
        <v/>
      </c>
      <c r="H230" s="376" t="str">
        <f t="shared" ref="H230:H239" si="95">IF(D230=1,"男",IF(D230=2,"女",""))</f>
        <v/>
      </c>
      <c r="I230" s="365" t="str">
        <f t="shared" ref="I230:I239" si="96">G230&amp;H230</f>
        <v/>
      </c>
      <c r="J230" s="366" t="str">
        <f t="shared" si="79"/>
        <v/>
      </c>
      <c r="K230" s="367" t="str">
        <f t="shared" si="80"/>
        <v/>
      </c>
      <c r="L230" s="368" t="str">
        <f t="shared" si="81"/>
        <v/>
      </c>
      <c r="M230" s="369"/>
      <c r="N230" s="370" t="str">
        <f t="shared" si="75"/>
        <v/>
      </c>
      <c r="O230" s="371" t="str">
        <f t="shared" si="76"/>
        <v/>
      </c>
      <c r="P230" s="371" t="str">
        <f t="shared" si="82"/>
        <v/>
      </c>
      <c r="Q230" s="372" t="str">
        <f t="shared" ref="Q230:Q239" si="97">IF($E230="","",P230*O230)</f>
        <v/>
      </c>
      <c r="R230" s="373" t="str">
        <f t="shared" si="83"/>
        <v/>
      </c>
      <c r="S230" s="372" t="str">
        <f t="shared" si="84"/>
        <v/>
      </c>
      <c r="T230" s="372" t="str">
        <f t="shared" si="77"/>
        <v/>
      </c>
      <c r="U230" s="374" t="str">
        <f t="shared" si="78"/>
        <v/>
      </c>
      <c r="V230" s="375" t="str">
        <f t="shared" si="85"/>
        <v/>
      </c>
      <c r="Y230" s="133"/>
    </row>
    <row r="231" spans="1:25" s="127" customFormat="1" ht="12" customHeight="1">
      <c r="A231" s="121">
        <v>159</v>
      </c>
      <c r="B231" s="122"/>
      <c r="C231" s="403"/>
      <c r="D231" s="123"/>
      <c r="E231" s="124"/>
      <c r="F231" s="124"/>
      <c r="G231" s="363" t="str">
        <f t="shared" si="94"/>
        <v/>
      </c>
      <c r="H231" s="376" t="str">
        <f t="shared" si="95"/>
        <v/>
      </c>
      <c r="I231" s="365" t="str">
        <f t="shared" si="96"/>
        <v/>
      </c>
      <c r="J231" s="366" t="str">
        <f t="shared" si="79"/>
        <v/>
      </c>
      <c r="K231" s="367" t="str">
        <f t="shared" si="80"/>
        <v/>
      </c>
      <c r="L231" s="368" t="str">
        <f t="shared" si="81"/>
        <v/>
      </c>
      <c r="M231" s="369"/>
      <c r="N231" s="370" t="str">
        <f t="shared" si="75"/>
        <v/>
      </c>
      <c r="O231" s="371" t="str">
        <f t="shared" si="76"/>
        <v/>
      </c>
      <c r="P231" s="371" t="str">
        <f t="shared" si="82"/>
        <v/>
      </c>
      <c r="Q231" s="372" t="str">
        <f t="shared" si="97"/>
        <v/>
      </c>
      <c r="R231" s="373" t="str">
        <f t="shared" si="83"/>
        <v/>
      </c>
      <c r="S231" s="372" t="str">
        <f t="shared" si="84"/>
        <v/>
      </c>
      <c r="T231" s="372" t="str">
        <f t="shared" si="77"/>
        <v/>
      </c>
      <c r="U231" s="374" t="str">
        <f t="shared" si="78"/>
        <v/>
      </c>
      <c r="V231" s="375" t="str">
        <f t="shared" si="85"/>
        <v/>
      </c>
      <c r="Y231" s="133"/>
    </row>
    <row r="232" spans="1:25" s="127" customFormat="1" ht="12" customHeight="1">
      <c r="A232" s="121">
        <v>160</v>
      </c>
      <c r="B232" s="122"/>
      <c r="C232" s="403"/>
      <c r="D232" s="123"/>
      <c r="E232" s="124"/>
      <c r="F232" s="124"/>
      <c r="G232" s="363" t="str">
        <f t="shared" si="94"/>
        <v/>
      </c>
      <c r="H232" s="376" t="str">
        <f t="shared" si="95"/>
        <v/>
      </c>
      <c r="I232" s="365" t="str">
        <f t="shared" si="96"/>
        <v/>
      </c>
      <c r="J232" s="366" t="str">
        <f t="shared" si="79"/>
        <v/>
      </c>
      <c r="K232" s="367" t="str">
        <f t="shared" si="80"/>
        <v/>
      </c>
      <c r="L232" s="368" t="str">
        <f t="shared" si="81"/>
        <v/>
      </c>
      <c r="M232" s="369"/>
      <c r="N232" s="370" t="str">
        <f t="shared" si="75"/>
        <v/>
      </c>
      <c r="O232" s="371" t="str">
        <f t="shared" si="76"/>
        <v/>
      </c>
      <c r="P232" s="371" t="str">
        <f t="shared" si="82"/>
        <v/>
      </c>
      <c r="Q232" s="372" t="str">
        <f t="shared" si="97"/>
        <v/>
      </c>
      <c r="R232" s="373" t="str">
        <f t="shared" si="83"/>
        <v/>
      </c>
      <c r="S232" s="372" t="str">
        <f t="shared" si="84"/>
        <v/>
      </c>
      <c r="T232" s="372" t="str">
        <f t="shared" si="77"/>
        <v/>
      </c>
      <c r="U232" s="374" t="str">
        <f t="shared" si="78"/>
        <v/>
      </c>
      <c r="V232" s="375" t="str">
        <f t="shared" si="85"/>
        <v/>
      </c>
      <c r="Y232" s="133"/>
    </row>
    <row r="233" spans="1:25" s="127" customFormat="1" ht="12" customHeight="1">
      <c r="A233" s="121">
        <v>161</v>
      </c>
      <c r="B233" s="122"/>
      <c r="C233" s="403"/>
      <c r="D233" s="123"/>
      <c r="E233" s="124"/>
      <c r="F233" s="124"/>
      <c r="G233" s="363" t="str">
        <f t="shared" si="94"/>
        <v/>
      </c>
      <c r="H233" s="376" t="str">
        <f t="shared" si="95"/>
        <v/>
      </c>
      <c r="I233" s="365" t="str">
        <f t="shared" si="96"/>
        <v/>
      </c>
      <c r="J233" s="366" t="str">
        <f t="shared" si="79"/>
        <v/>
      </c>
      <c r="K233" s="367" t="str">
        <f t="shared" si="80"/>
        <v/>
      </c>
      <c r="L233" s="368" t="str">
        <f t="shared" si="81"/>
        <v/>
      </c>
      <c r="M233" s="369"/>
      <c r="N233" s="370" t="str">
        <f t="shared" si="75"/>
        <v/>
      </c>
      <c r="O233" s="371" t="str">
        <f t="shared" si="76"/>
        <v/>
      </c>
      <c r="P233" s="371" t="str">
        <f t="shared" si="82"/>
        <v/>
      </c>
      <c r="Q233" s="372" t="str">
        <f t="shared" si="97"/>
        <v/>
      </c>
      <c r="R233" s="373" t="str">
        <f t="shared" si="83"/>
        <v/>
      </c>
      <c r="S233" s="372" t="str">
        <f t="shared" si="84"/>
        <v/>
      </c>
      <c r="T233" s="372" t="str">
        <f t="shared" si="77"/>
        <v/>
      </c>
      <c r="U233" s="374" t="str">
        <f t="shared" si="78"/>
        <v/>
      </c>
      <c r="V233" s="375" t="str">
        <f t="shared" si="85"/>
        <v/>
      </c>
      <c r="Y233" s="133"/>
    </row>
    <row r="234" spans="1:25" s="127" customFormat="1" ht="12" customHeight="1">
      <c r="A234" s="121">
        <v>162</v>
      </c>
      <c r="B234" s="122"/>
      <c r="C234" s="403"/>
      <c r="D234" s="123"/>
      <c r="E234" s="124"/>
      <c r="F234" s="124"/>
      <c r="G234" s="363" t="str">
        <f t="shared" si="94"/>
        <v/>
      </c>
      <c r="H234" s="376" t="str">
        <f t="shared" si="95"/>
        <v/>
      </c>
      <c r="I234" s="365" t="str">
        <f t="shared" si="96"/>
        <v/>
      </c>
      <c r="J234" s="366" t="str">
        <f t="shared" si="79"/>
        <v/>
      </c>
      <c r="K234" s="367" t="str">
        <f t="shared" si="80"/>
        <v/>
      </c>
      <c r="L234" s="368" t="str">
        <f t="shared" si="81"/>
        <v/>
      </c>
      <c r="M234" s="369"/>
      <c r="N234" s="370" t="str">
        <f t="shared" si="75"/>
        <v/>
      </c>
      <c r="O234" s="371" t="str">
        <f t="shared" si="76"/>
        <v/>
      </c>
      <c r="P234" s="371" t="str">
        <f t="shared" si="82"/>
        <v/>
      </c>
      <c r="Q234" s="372" t="str">
        <f t="shared" si="97"/>
        <v/>
      </c>
      <c r="R234" s="373" t="str">
        <f t="shared" si="83"/>
        <v/>
      </c>
      <c r="S234" s="372" t="str">
        <f t="shared" si="84"/>
        <v/>
      </c>
      <c r="T234" s="372" t="str">
        <f t="shared" si="77"/>
        <v/>
      </c>
      <c r="U234" s="374" t="str">
        <f t="shared" si="78"/>
        <v/>
      </c>
      <c r="V234" s="375" t="str">
        <f t="shared" si="85"/>
        <v/>
      </c>
      <c r="Y234" s="133"/>
    </row>
    <row r="235" spans="1:25" s="127" customFormat="1" ht="12" customHeight="1">
      <c r="A235" s="121">
        <v>163</v>
      </c>
      <c r="B235" s="122"/>
      <c r="C235" s="403"/>
      <c r="D235" s="123"/>
      <c r="E235" s="124"/>
      <c r="F235" s="124"/>
      <c r="G235" s="363" t="str">
        <f t="shared" si="94"/>
        <v/>
      </c>
      <c r="H235" s="376" t="str">
        <f t="shared" si="95"/>
        <v/>
      </c>
      <c r="I235" s="365" t="str">
        <f t="shared" si="96"/>
        <v/>
      </c>
      <c r="J235" s="366" t="str">
        <f t="shared" si="79"/>
        <v/>
      </c>
      <c r="K235" s="367" t="str">
        <f t="shared" si="80"/>
        <v/>
      </c>
      <c r="L235" s="368" t="str">
        <f t="shared" si="81"/>
        <v/>
      </c>
      <c r="M235" s="369"/>
      <c r="N235" s="370" t="str">
        <f t="shared" si="75"/>
        <v/>
      </c>
      <c r="O235" s="371" t="str">
        <f t="shared" si="76"/>
        <v/>
      </c>
      <c r="P235" s="371" t="str">
        <f t="shared" si="82"/>
        <v/>
      </c>
      <c r="Q235" s="372" t="str">
        <f t="shared" si="97"/>
        <v/>
      </c>
      <c r="R235" s="373" t="str">
        <f t="shared" si="83"/>
        <v/>
      </c>
      <c r="S235" s="372" t="str">
        <f t="shared" si="84"/>
        <v/>
      </c>
      <c r="T235" s="372" t="str">
        <f t="shared" si="77"/>
        <v/>
      </c>
      <c r="U235" s="374" t="str">
        <f t="shared" si="78"/>
        <v/>
      </c>
      <c r="V235" s="375" t="str">
        <f t="shared" si="85"/>
        <v/>
      </c>
      <c r="Y235" s="133"/>
    </row>
    <row r="236" spans="1:25" s="127" customFormat="1" ht="12" customHeight="1">
      <c r="A236" s="121">
        <v>164</v>
      </c>
      <c r="B236" s="122"/>
      <c r="C236" s="403"/>
      <c r="D236" s="123"/>
      <c r="E236" s="124"/>
      <c r="F236" s="124"/>
      <c r="G236" s="363" t="str">
        <f t="shared" si="94"/>
        <v/>
      </c>
      <c r="H236" s="376" t="str">
        <f t="shared" si="95"/>
        <v/>
      </c>
      <c r="I236" s="365" t="str">
        <f t="shared" si="96"/>
        <v/>
      </c>
      <c r="J236" s="366" t="str">
        <f t="shared" si="79"/>
        <v/>
      </c>
      <c r="K236" s="367" t="str">
        <f t="shared" si="80"/>
        <v/>
      </c>
      <c r="L236" s="368" t="str">
        <f t="shared" si="81"/>
        <v/>
      </c>
      <c r="M236" s="369"/>
      <c r="N236" s="370" t="str">
        <f t="shared" si="75"/>
        <v/>
      </c>
      <c r="O236" s="371" t="str">
        <f t="shared" si="76"/>
        <v/>
      </c>
      <c r="P236" s="371" t="str">
        <f t="shared" si="82"/>
        <v/>
      </c>
      <c r="Q236" s="372" t="str">
        <f t="shared" si="97"/>
        <v/>
      </c>
      <c r="R236" s="373" t="str">
        <f t="shared" si="83"/>
        <v/>
      </c>
      <c r="S236" s="372" t="str">
        <f t="shared" si="84"/>
        <v/>
      </c>
      <c r="T236" s="372" t="str">
        <f t="shared" si="77"/>
        <v/>
      </c>
      <c r="U236" s="374" t="str">
        <f t="shared" si="78"/>
        <v/>
      </c>
      <c r="V236" s="375" t="str">
        <f t="shared" si="85"/>
        <v/>
      </c>
      <c r="Y236" s="133"/>
    </row>
    <row r="237" spans="1:25" s="127" customFormat="1" ht="12" customHeight="1">
      <c r="A237" s="121">
        <v>165</v>
      </c>
      <c r="B237" s="122"/>
      <c r="C237" s="403"/>
      <c r="D237" s="123"/>
      <c r="E237" s="124"/>
      <c r="F237" s="124"/>
      <c r="G237" s="363" t="str">
        <f t="shared" si="94"/>
        <v/>
      </c>
      <c r="H237" s="376" t="str">
        <f t="shared" si="95"/>
        <v/>
      </c>
      <c r="I237" s="365" t="str">
        <f t="shared" si="96"/>
        <v/>
      </c>
      <c r="J237" s="366" t="str">
        <f t="shared" si="79"/>
        <v/>
      </c>
      <c r="K237" s="367" t="str">
        <f t="shared" si="80"/>
        <v/>
      </c>
      <c r="L237" s="368" t="str">
        <f t="shared" si="81"/>
        <v/>
      </c>
      <c r="M237" s="369"/>
      <c r="N237" s="370" t="str">
        <f t="shared" si="75"/>
        <v/>
      </c>
      <c r="O237" s="371" t="str">
        <f t="shared" si="76"/>
        <v/>
      </c>
      <c r="P237" s="371" t="str">
        <f t="shared" si="82"/>
        <v/>
      </c>
      <c r="Q237" s="372" t="str">
        <f t="shared" si="97"/>
        <v/>
      </c>
      <c r="R237" s="373" t="str">
        <f t="shared" si="83"/>
        <v/>
      </c>
      <c r="S237" s="372" t="str">
        <f t="shared" si="84"/>
        <v/>
      </c>
      <c r="T237" s="372" t="str">
        <f t="shared" si="77"/>
        <v/>
      </c>
      <c r="U237" s="374" t="str">
        <f t="shared" si="78"/>
        <v/>
      </c>
      <c r="V237" s="375" t="str">
        <f t="shared" si="85"/>
        <v/>
      </c>
      <c r="Y237" s="133"/>
    </row>
    <row r="238" spans="1:25" s="127" customFormat="1" ht="12" customHeight="1">
      <c r="A238" s="121">
        <v>166</v>
      </c>
      <c r="B238" s="122"/>
      <c r="C238" s="403"/>
      <c r="D238" s="123"/>
      <c r="E238" s="124"/>
      <c r="F238" s="124"/>
      <c r="G238" s="363" t="str">
        <f t="shared" si="94"/>
        <v/>
      </c>
      <c r="H238" s="376" t="str">
        <f t="shared" si="95"/>
        <v/>
      </c>
      <c r="I238" s="365" t="str">
        <f t="shared" si="96"/>
        <v/>
      </c>
      <c r="J238" s="366" t="str">
        <f t="shared" si="79"/>
        <v/>
      </c>
      <c r="K238" s="367" t="str">
        <f t="shared" si="80"/>
        <v/>
      </c>
      <c r="L238" s="368" t="str">
        <f t="shared" si="81"/>
        <v/>
      </c>
      <c r="M238" s="369"/>
      <c r="N238" s="370" t="str">
        <f t="shared" si="75"/>
        <v/>
      </c>
      <c r="O238" s="371" t="str">
        <f t="shared" si="76"/>
        <v/>
      </c>
      <c r="P238" s="371" t="str">
        <f t="shared" si="82"/>
        <v/>
      </c>
      <c r="Q238" s="372" t="str">
        <f t="shared" si="97"/>
        <v/>
      </c>
      <c r="R238" s="373" t="str">
        <f t="shared" si="83"/>
        <v/>
      </c>
      <c r="S238" s="372" t="str">
        <f t="shared" si="84"/>
        <v/>
      </c>
      <c r="T238" s="372" t="str">
        <f t="shared" si="77"/>
        <v/>
      </c>
      <c r="U238" s="374" t="str">
        <f t="shared" si="78"/>
        <v/>
      </c>
      <c r="V238" s="375" t="str">
        <f t="shared" si="85"/>
        <v/>
      </c>
      <c r="Y238" s="133"/>
    </row>
    <row r="239" spans="1:25" s="127" customFormat="1" ht="12" customHeight="1">
      <c r="A239" s="121">
        <v>167</v>
      </c>
      <c r="B239" s="122"/>
      <c r="C239" s="403"/>
      <c r="D239" s="123"/>
      <c r="E239" s="124"/>
      <c r="F239" s="124"/>
      <c r="G239" s="363" t="str">
        <f t="shared" si="94"/>
        <v/>
      </c>
      <c r="H239" s="376" t="str">
        <f t="shared" si="95"/>
        <v/>
      </c>
      <c r="I239" s="365" t="str">
        <f t="shared" si="96"/>
        <v/>
      </c>
      <c r="J239" s="366" t="str">
        <f t="shared" si="79"/>
        <v/>
      </c>
      <c r="K239" s="367" t="str">
        <f t="shared" si="80"/>
        <v/>
      </c>
      <c r="L239" s="368" t="str">
        <f t="shared" si="81"/>
        <v/>
      </c>
      <c r="M239" s="369"/>
      <c r="N239" s="370" t="str">
        <f t="shared" si="75"/>
        <v/>
      </c>
      <c r="O239" s="371" t="str">
        <f t="shared" si="76"/>
        <v/>
      </c>
      <c r="P239" s="371" t="str">
        <f t="shared" si="82"/>
        <v/>
      </c>
      <c r="Q239" s="372" t="str">
        <f t="shared" si="97"/>
        <v/>
      </c>
      <c r="R239" s="373" t="str">
        <f t="shared" si="83"/>
        <v/>
      </c>
      <c r="S239" s="372" t="str">
        <f t="shared" si="84"/>
        <v/>
      </c>
      <c r="T239" s="372" t="str">
        <f t="shared" si="77"/>
        <v/>
      </c>
      <c r="U239" s="374" t="str">
        <f t="shared" si="78"/>
        <v/>
      </c>
      <c r="V239" s="375" t="str">
        <f t="shared" si="85"/>
        <v/>
      </c>
      <c r="Y239" s="133"/>
    </row>
    <row r="240" spans="1:25" s="127" customFormat="1" ht="12" customHeight="1">
      <c r="A240" s="121">
        <v>168</v>
      </c>
      <c r="B240" s="122"/>
      <c r="C240" s="403"/>
      <c r="D240" s="123"/>
      <c r="E240" s="124"/>
      <c r="F240" s="124"/>
      <c r="G240" s="363" t="str">
        <f t="shared" ref="G240:G249" si="98">IF(OR(ISBLANK($C240),ISBLANK($C$68)),"",IF($C240&gt;$C$68,"",DATEDIF($C240,$C$68,"Y")))</f>
        <v/>
      </c>
      <c r="H240" s="376" t="str">
        <f t="shared" ref="H240:H249" si="99">IF(D240=1,"男",IF(D240=2,"女",""))</f>
        <v/>
      </c>
      <c r="I240" s="365" t="str">
        <f t="shared" ref="I240:I249" si="100">G240&amp;H240</f>
        <v/>
      </c>
      <c r="J240" s="366" t="str">
        <f t="shared" si="79"/>
        <v/>
      </c>
      <c r="K240" s="367" t="str">
        <f t="shared" si="80"/>
        <v/>
      </c>
      <c r="L240" s="368" t="str">
        <f t="shared" si="81"/>
        <v/>
      </c>
      <c r="M240" s="369"/>
      <c r="N240" s="370" t="str">
        <f t="shared" si="75"/>
        <v/>
      </c>
      <c r="O240" s="371" t="str">
        <f t="shared" si="76"/>
        <v/>
      </c>
      <c r="P240" s="371" t="str">
        <f t="shared" si="82"/>
        <v/>
      </c>
      <c r="Q240" s="372" t="str">
        <f t="shared" ref="Q240:Q249" si="101">IF($E240="","",P240*O240)</f>
        <v/>
      </c>
      <c r="R240" s="373" t="str">
        <f t="shared" si="83"/>
        <v/>
      </c>
      <c r="S240" s="372" t="str">
        <f t="shared" si="84"/>
        <v/>
      </c>
      <c r="T240" s="372" t="str">
        <f t="shared" si="77"/>
        <v/>
      </c>
      <c r="U240" s="374" t="str">
        <f t="shared" si="78"/>
        <v/>
      </c>
      <c r="V240" s="375" t="str">
        <f t="shared" si="85"/>
        <v/>
      </c>
      <c r="Y240" s="133"/>
    </row>
    <row r="241" spans="1:25" s="127" customFormat="1" ht="12" customHeight="1">
      <c r="A241" s="121">
        <v>169</v>
      </c>
      <c r="B241" s="122"/>
      <c r="C241" s="403"/>
      <c r="D241" s="123"/>
      <c r="E241" s="124"/>
      <c r="F241" s="124"/>
      <c r="G241" s="363" t="str">
        <f t="shared" si="98"/>
        <v/>
      </c>
      <c r="H241" s="376" t="str">
        <f t="shared" si="99"/>
        <v/>
      </c>
      <c r="I241" s="365" t="str">
        <f t="shared" si="100"/>
        <v/>
      </c>
      <c r="J241" s="366" t="str">
        <f t="shared" si="79"/>
        <v/>
      </c>
      <c r="K241" s="367" t="str">
        <f t="shared" si="80"/>
        <v/>
      </c>
      <c r="L241" s="368" t="str">
        <f t="shared" si="81"/>
        <v/>
      </c>
      <c r="M241" s="369"/>
      <c r="N241" s="370" t="str">
        <f t="shared" si="75"/>
        <v/>
      </c>
      <c r="O241" s="371" t="str">
        <f t="shared" si="76"/>
        <v/>
      </c>
      <c r="P241" s="371" t="str">
        <f t="shared" si="82"/>
        <v/>
      </c>
      <c r="Q241" s="372" t="str">
        <f t="shared" si="101"/>
        <v/>
      </c>
      <c r="R241" s="373" t="str">
        <f t="shared" si="83"/>
        <v/>
      </c>
      <c r="S241" s="372" t="str">
        <f t="shared" si="84"/>
        <v/>
      </c>
      <c r="T241" s="372" t="str">
        <f t="shared" si="77"/>
        <v/>
      </c>
      <c r="U241" s="374" t="str">
        <f t="shared" si="78"/>
        <v/>
      </c>
      <c r="V241" s="375" t="str">
        <f t="shared" si="85"/>
        <v/>
      </c>
      <c r="Y241" s="133"/>
    </row>
    <row r="242" spans="1:25" s="127" customFormat="1" ht="12" customHeight="1">
      <c r="A242" s="121">
        <v>170</v>
      </c>
      <c r="B242" s="122"/>
      <c r="C242" s="403"/>
      <c r="D242" s="123"/>
      <c r="E242" s="124"/>
      <c r="F242" s="124"/>
      <c r="G242" s="363" t="str">
        <f t="shared" si="98"/>
        <v/>
      </c>
      <c r="H242" s="376" t="str">
        <f t="shared" si="99"/>
        <v/>
      </c>
      <c r="I242" s="365" t="str">
        <f t="shared" si="100"/>
        <v/>
      </c>
      <c r="J242" s="366" t="str">
        <f t="shared" si="79"/>
        <v/>
      </c>
      <c r="K242" s="367" t="str">
        <f t="shared" si="80"/>
        <v/>
      </c>
      <c r="L242" s="368" t="str">
        <f t="shared" si="81"/>
        <v/>
      </c>
      <c r="M242" s="369"/>
      <c r="N242" s="370" t="str">
        <f t="shared" si="75"/>
        <v/>
      </c>
      <c r="O242" s="371" t="str">
        <f t="shared" si="76"/>
        <v/>
      </c>
      <c r="P242" s="371" t="str">
        <f t="shared" si="82"/>
        <v/>
      </c>
      <c r="Q242" s="372" t="str">
        <f t="shared" si="101"/>
        <v/>
      </c>
      <c r="R242" s="373" t="str">
        <f t="shared" si="83"/>
        <v/>
      </c>
      <c r="S242" s="372" t="str">
        <f t="shared" si="84"/>
        <v/>
      </c>
      <c r="T242" s="372" t="str">
        <f t="shared" si="77"/>
        <v/>
      </c>
      <c r="U242" s="374" t="str">
        <f t="shared" si="78"/>
        <v/>
      </c>
      <c r="V242" s="375" t="str">
        <f t="shared" si="85"/>
        <v/>
      </c>
      <c r="Y242" s="133"/>
    </row>
    <row r="243" spans="1:25" s="127" customFormat="1" ht="12" customHeight="1">
      <c r="A243" s="121">
        <v>171</v>
      </c>
      <c r="B243" s="122"/>
      <c r="C243" s="403"/>
      <c r="D243" s="123"/>
      <c r="E243" s="124"/>
      <c r="F243" s="124"/>
      <c r="G243" s="363" t="str">
        <f t="shared" si="98"/>
        <v/>
      </c>
      <c r="H243" s="376" t="str">
        <f t="shared" si="99"/>
        <v/>
      </c>
      <c r="I243" s="365" t="str">
        <f t="shared" si="100"/>
        <v/>
      </c>
      <c r="J243" s="366" t="str">
        <f t="shared" si="79"/>
        <v/>
      </c>
      <c r="K243" s="367" t="str">
        <f t="shared" si="80"/>
        <v/>
      </c>
      <c r="L243" s="368" t="str">
        <f t="shared" si="81"/>
        <v/>
      </c>
      <c r="M243" s="369"/>
      <c r="N243" s="370" t="str">
        <f t="shared" si="75"/>
        <v/>
      </c>
      <c r="O243" s="371" t="str">
        <f t="shared" si="76"/>
        <v/>
      </c>
      <c r="P243" s="371" t="str">
        <f t="shared" si="82"/>
        <v/>
      </c>
      <c r="Q243" s="372" t="str">
        <f t="shared" si="101"/>
        <v/>
      </c>
      <c r="R243" s="373" t="str">
        <f t="shared" si="83"/>
        <v/>
      </c>
      <c r="S243" s="372" t="str">
        <f t="shared" si="84"/>
        <v/>
      </c>
      <c r="T243" s="372" t="str">
        <f t="shared" si="77"/>
        <v/>
      </c>
      <c r="U243" s="374" t="str">
        <f t="shared" si="78"/>
        <v/>
      </c>
      <c r="V243" s="375" t="str">
        <f t="shared" si="85"/>
        <v/>
      </c>
      <c r="Y243" s="133"/>
    </row>
    <row r="244" spans="1:25" s="127" customFormat="1" ht="12" customHeight="1">
      <c r="A244" s="121">
        <v>172</v>
      </c>
      <c r="B244" s="122"/>
      <c r="C244" s="403"/>
      <c r="D244" s="123"/>
      <c r="E244" s="124"/>
      <c r="F244" s="124"/>
      <c r="G244" s="363" t="str">
        <f t="shared" si="98"/>
        <v/>
      </c>
      <c r="H244" s="376" t="str">
        <f t="shared" si="99"/>
        <v/>
      </c>
      <c r="I244" s="365" t="str">
        <f t="shared" si="100"/>
        <v/>
      </c>
      <c r="J244" s="366" t="str">
        <f t="shared" si="79"/>
        <v/>
      </c>
      <c r="K244" s="367" t="str">
        <f t="shared" si="80"/>
        <v/>
      </c>
      <c r="L244" s="368" t="str">
        <f t="shared" si="81"/>
        <v/>
      </c>
      <c r="M244" s="369"/>
      <c r="N244" s="370" t="str">
        <f t="shared" si="75"/>
        <v/>
      </c>
      <c r="O244" s="371" t="str">
        <f t="shared" si="76"/>
        <v/>
      </c>
      <c r="P244" s="371" t="str">
        <f t="shared" si="82"/>
        <v/>
      </c>
      <c r="Q244" s="372" t="str">
        <f t="shared" si="101"/>
        <v/>
      </c>
      <c r="R244" s="373" t="str">
        <f t="shared" si="83"/>
        <v/>
      </c>
      <c r="S244" s="372" t="str">
        <f t="shared" si="84"/>
        <v/>
      </c>
      <c r="T244" s="372" t="str">
        <f t="shared" si="77"/>
        <v/>
      </c>
      <c r="U244" s="374" t="str">
        <f t="shared" si="78"/>
        <v/>
      </c>
      <c r="V244" s="375" t="str">
        <f t="shared" si="85"/>
        <v/>
      </c>
      <c r="Y244" s="133"/>
    </row>
    <row r="245" spans="1:25" s="127" customFormat="1" ht="12" customHeight="1">
      <c r="A245" s="121">
        <v>173</v>
      </c>
      <c r="B245" s="122"/>
      <c r="C245" s="403"/>
      <c r="D245" s="123"/>
      <c r="E245" s="124"/>
      <c r="F245" s="124"/>
      <c r="G245" s="363" t="str">
        <f t="shared" si="98"/>
        <v/>
      </c>
      <c r="H245" s="376" t="str">
        <f t="shared" si="99"/>
        <v/>
      </c>
      <c r="I245" s="365" t="str">
        <f t="shared" si="100"/>
        <v/>
      </c>
      <c r="J245" s="366" t="str">
        <f t="shared" si="79"/>
        <v/>
      </c>
      <c r="K245" s="367" t="str">
        <f t="shared" si="80"/>
        <v/>
      </c>
      <c r="L245" s="368" t="str">
        <f t="shared" si="81"/>
        <v/>
      </c>
      <c r="M245" s="369"/>
      <c r="N245" s="370" t="str">
        <f t="shared" si="75"/>
        <v/>
      </c>
      <c r="O245" s="371" t="str">
        <f t="shared" si="76"/>
        <v/>
      </c>
      <c r="P245" s="371" t="str">
        <f t="shared" si="82"/>
        <v/>
      </c>
      <c r="Q245" s="372" t="str">
        <f t="shared" si="101"/>
        <v/>
      </c>
      <c r="R245" s="373" t="str">
        <f t="shared" si="83"/>
        <v/>
      </c>
      <c r="S245" s="372" t="str">
        <f t="shared" si="84"/>
        <v/>
      </c>
      <c r="T245" s="372" t="str">
        <f t="shared" si="77"/>
        <v/>
      </c>
      <c r="U245" s="374" t="str">
        <f t="shared" si="78"/>
        <v/>
      </c>
      <c r="V245" s="375" t="str">
        <f t="shared" si="85"/>
        <v/>
      </c>
      <c r="Y245" s="133"/>
    </row>
    <row r="246" spans="1:25" s="127" customFormat="1" ht="12" customHeight="1">
      <c r="A246" s="121">
        <v>174</v>
      </c>
      <c r="B246" s="122"/>
      <c r="C246" s="403"/>
      <c r="D246" s="123"/>
      <c r="E246" s="124"/>
      <c r="F246" s="124"/>
      <c r="G246" s="363" t="str">
        <f t="shared" si="98"/>
        <v/>
      </c>
      <c r="H246" s="376" t="str">
        <f t="shared" si="99"/>
        <v/>
      </c>
      <c r="I246" s="365" t="str">
        <f t="shared" si="100"/>
        <v/>
      </c>
      <c r="J246" s="366" t="str">
        <f t="shared" si="79"/>
        <v/>
      </c>
      <c r="K246" s="367" t="str">
        <f t="shared" si="80"/>
        <v/>
      </c>
      <c r="L246" s="368" t="str">
        <f t="shared" si="81"/>
        <v/>
      </c>
      <c r="M246" s="369"/>
      <c r="N246" s="370" t="str">
        <f t="shared" si="75"/>
        <v/>
      </c>
      <c r="O246" s="371" t="str">
        <f t="shared" si="76"/>
        <v/>
      </c>
      <c r="P246" s="371" t="str">
        <f t="shared" si="82"/>
        <v/>
      </c>
      <c r="Q246" s="372" t="str">
        <f t="shared" si="101"/>
        <v/>
      </c>
      <c r="R246" s="373" t="str">
        <f t="shared" si="83"/>
        <v/>
      </c>
      <c r="S246" s="372" t="str">
        <f t="shared" si="84"/>
        <v/>
      </c>
      <c r="T246" s="372" t="str">
        <f t="shared" si="77"/>
        <v/>
      </c>
      <c r="U246" s="374" t="str">
        <f t="shared" si="78"/>
        <v/>
      </c>
      <c r="V246" s="375" t="str">
        <f t="shared" si="85"/>
        <v/>
      </c>
      <c r="Y246" s="133"/>
    </row>
    <row r="247" spans="1:25" s="127" customFormat="1" ht="12" customHeight="1">
      <c r="A247" s="121">
        <v>175</v>
      </c>
      <c r="B247" s="122"/>
      <c r="C247" s="403"/>
      <c r="D247" s="123"/>
      <c r="E247" s="124"/>
      <c r="F247" s="124"/>
      <c r="G247" s="363" t="str">
        <f t="shared" si="98"/>
        <v/>
      </c>
      <c r="H247" s="376" t="str">
        <f t="shared" si="99"/>
        <v/>
      </c>
      <c r="I247" s="365" t="str">
        <f t="shared" si="100"/>
        <v/>
      </c>
      <c r="J247" s="366" t="str">
        <f t="shared" si="79"/>
        <v/>
      </c>
      <c r="K247" s="367" t="str">
        <f t="shared" si="80"/>
        <v/>
      </c>
      <c r="L247" s="368" t="str">
        <f t="shared" si="81"/>
        <v/>
      </c>
      <c r="M247" s="369"/>
      <c r="N247" s="370" t="str">
        <f t="shared" si="75"/>
        <v/>
      </c>
      <c r="O247" s="371" t="str">
        <f t="shared" si="76"/>
        <v/>
      </c>
      <c r="P247" s="371" t="str">
        <f t="shared" si="82"/>
        <v/>
      </c>
      <c r="Q247" s="372" t="str">
        <f t="shared" si="101"/>
        <v/>
      </c>
      <c r="R247" s="373" t="str">
        <f t="shared" si="83"/>
        <v/>
      </c>
      <c r="S247" s="372" t="str">
        <f t="shared" si="84"/>
        <v/>
      </c>
      <c r="T247" s="372" t="str">
        <f t="shared" si="77"/>
        <v/>
      </c>
      <c r="U247" s="374" t="str">
        <f t="shared" si="78"/>
        <v/>
      </c>
      <c r="V247" s="375" t="str">
        <f t="shared" si="85"/>
        <v/>
      </c>
      <c r="Y247" s="133"/>
    </row>
    <row r="248" spans="1:25" s="127" customFormat="1" ht="12" customHeight="1">
      <c r="A248" s="121">
        <v>176</v>
      </c>
      <c r="B248" s="122"/>
      <c r="C248" s="403"/>
      <c r="D248" s="123"/>
      <c r="E248" s="124"/>
      <c r="F248" s="124"/>
      <c r="G248" s="363" t="str">
        <f t="shared" si="98"/>
        <v/>
      </c>
      <c r="H248" s="376" t="str">
        <f t="shared" si="99"/>
        <v/>
      </c>
      <c r="I248" s="365" t="str">
        <f t="shared" si="100"/>
        <v/>
      </c>
      <c r="J248" s="366" t="str">
        <f t="shared" si="79"/>
        <v/>
      </c>
      <c r="K248" s="367" t="str">
        <f t="shared" si="80"/>
        <v/>
      </c>
      <c r="L248" s="368" t="str">
        <f t="shared" si="81"/>
        <v/>
      </c>
      <c r="M248" s="369"/>
      <c r="N248" s="370" t="str">
        <f t="shared" si="75"/>
        <v/>
      </c>
      <c r="O248" s="371" t="str">
        <f t="shared" si="76"/>
        <v/>
      </c>
      <c r="P248" s="371" t="str">
        <f t="shared" si="82"/>
        <v/>
      </c>
      <c r="Q248" s="372" t="str">
        <f t="shared" si="101"/>
        <v/>
      </c>
      <c r="R248" s="373" t="str">
        <f t="shared" si="83"/>
        <v/>
      </c>
      <c r="S248" s="372" t="str">
        <f t="shared" si="84"/>
        <v/>
      </c>
      <c r="T248" s="372" t="str">
        <f t="shared" si="77"/>
        <v/>
      </c>
      <c r="U248" s="374" t="str">
        <f t="shared" si="78"/>
        <v/>
      </c>
      <c r="V248" s="375" t="str">
        <f t="shared" si="85"/>
        <v/>
      </c>
      <c r="Y248" s="133"/>
    </row>
    <row r="249" spans="1:25" s="127" customFormat="1" ht="12" customHeight="1">
      <c r="A249" s="121">
        <v>177</v>
      </c>
      <c r="B249" s="122"/>
      <c r="C249" s="403"/>
      <c r="D249" s="123"/>
      <c r="E249" s="124"/>
      <c r="F249" s="124"/>
      <c r="G249" s="363" t="str">
        <f t="shared" si="98"/>
        <v/>
      </c>
      <c r="H249" s="376" t="str">
        <f t="shared" si="99"/>
        <v/>
      </c>
      <c r="I249" s="365" t="str">
        <f t="shared" si="100"/>
        <v/>
      </c>
      <c r="J249" s="366" t="str">
        <f t="shared" si="79"/>
        <v/>
      </c>
      <c r="K249" s="367" t="str">
        <f t="shared" si="80"/>
        <v/>
      </c>
      <c r="L249" s="368" t="str">
        <f t="shared" si="81"/>
        <v/>
      </c>
      <c r="M249" s="369"/>
      <c r="N249" s="370" t="str">
        <f t="shared" si="75"/>
        <v/>
      </c>
      <c r="O249" s="371" t="str">
        <f t="shared" si="76"/>
        <v/>
      </c>
      <c r="P249" s="371" t="str">
        <f t="shared" si="82"/>
        <v/>
      </c>
      <c r="Q249" s="372" t="str">
        <f t="shared" si="101"/>
        <v/>
      </c>
      <c r="R249" s="373" t="str">
        <f t="shared" si="83"/>
        <v/>
      </c>
      <c r="S249" s="372" t="str">
        <f t="shared" si="84"/>
        <v/>
      </c>
      <c r="T249" s="372" t="str">
        <f t="shared" si="77"/>
        <v/>
      </c>
      <c r="U249" s="374" t="str">
        <f t="shared" si="78"/>
        <v/>
      </c>
      <c r="V249" s="375" t="str">
        <f t="shared" si="85"/>
        <v/>
      </c>
      <c r="Y249" s="133"/>
    </row>
    <row r="250" spans="1:25" s="127" customFormat="1" ht="12" customHeight="1">
      <c r="A250" s="121">
        <v>178</v>
      </c>
      <c r="B250" s="122"/>
      <c r="C250" s="403"/>
      <c r="D250" s="123"/>
      <c r="E250" s="124"/>
      <c r="F250" s="124"/>
      <c r="G250" s="363" t="str">
        <f t="shared" ref="G250:G261" si="102">IF(OR(ISBLANK($C250),ISBLANK($C$68)),"",IF($C250&gt;$C$68,"",DATEDIF($C250,$C$68,"Y")))</f>
        <v/>
      </c>
      <c r="H250" s="376" t="str">
        <f t="shared" ref="H250:H261" si="103">IF(D250=1,"男",IF(D250=2,"女",""))</f>
        <v/>
      </c>
      <c r="I250" s="365" t="str">
        <f t="shared" ref="I250:I261" si="104">G250&amp;H250</f>
        <v/>
      </c>
      <c r="J250" s="366" t="str">
        <f t="shared" si="79"/>
        <v/>
      </c>
      <c r="K250" s="367" t="str">
        <f t="shared" si="80"/>
        <v/>
      </c>
      <c r="L250" s="368" t="str">
        <f t="shared" si="81"/>
        <v/>
      </c>
      <c r="M250" s="369"/>
      <c r="N250" s="370" t="str">
        <f t="shared" si="75"/>
        <v/>
      </c>
      <c r="O250" s="371" t="str">
        <f t="shared" si="76"/>
        <v/>
      </c>
      <c r="P250" s="371" t="str">
        <f t="shared" si="82"/>
        <v/>
      </c>
      <c r="Q250" s="372" t="str">
        <f t="shared" ref="Q250:Q261" si="105">IF($E250="","",P250*O250)</f>
        <v/>
      </c>
      <c r="R250" s="373" t="str">
        <f t="shared" si="83"/>
        <v/>
      </c>
      <c r="S250" s="372" t="str">
        <f t="shared" si="84"/>
        <v/>
      </c>
      <c r="T250" s="372" t="str">
        <f t="shared" si="77"/>
        <v/>
      </c>
      <c r="U250" s="374" t="str">
        <f t="shared" si="78"/>
        <v/>
      </c>
      <c r="V250" s="375" t="str">
        <f t="shared" si="85"/>
        <v/>
      </c>
      <c r="Y250" s="133"/>
    </row>
    <row r="251" spans="1:25" s="127" customFormat="1" ht="12" customHeight="1">
      <c r="A251" s="121">
        <v>179</v>
      </c>
      <c r="B251" s="122"/>
      <c r="C251" s="403"/>
      <c r="D251" s="123"/>
      <c r="E251" s="124"/>
      <c r="F251" s="124"/>
      <c r="G251" s="363" t="str">
        <f t="shared" si="102"/>
        <v/>
      </c>
      <c r="H251" s="376" t="str">
        <f t="shared" si="103"/>
        <v/>
      </c>
      <c r="I251" s="365" t="str">
        <f t="shared" si="104"/>
        <v/>
      </c>
      <c r="J251" s="366" t="str">
        <f t="shared" si="79"/>
        <v/>
      </c>
      <c r="K251" s="367" t="str">
        <f t="shared" si="80"/>
        <v/>
      </c>
      <c r="L251" s="368" t="str">
        <f t="shared" si="81"/>
        <v/>
      </c>
      <c r="M251" s="369"/>
      <c r="N251" s="370" t="str">
        <f t="shared" si="75"/>
        <v/>
      </c>
      <c r="O251" s="371" t="str">
        <f t="shared" si="76"/>
        <v/>
      </c>
      <c r="P251" s="371" t="str">
        <f t="shared" si="82"/>
        <v/>
      </c>
      <c r="Q251" s="372" t="str">
        <f t="shared" si="105"/>
        <v/>
      </c>
      <c r="R251" s="373" t="str">
        <f t="shared" si="83"/>
        <v/>
      </c>
      <c r="S251" s="372" t="str">
        <f t="shared" si="84"/>
        <v/>
      </c>
      <c r="T251" s="372" t="str">
        <f t="shared" si="77"/>
        <v/>
      </c>
      <c r="U251" s="374" t="str">
        <f t="shared" si="78"/>
        <v/>
      </c>
      <c r="V251" s="375" t="str">
        <f t="shared" si="85"/>
        <v/>
      </c>
      <c r="Y251" s="133"/>
    </row>
    <row r="252" spans="1:25" s="127" customFormat="1" ht="12" customHeight="1">
      <c r="A252" s="121">
        <v>180</v>
      </c>
      <c r="B252" s="122"/>
      <c r="C252" s="403"/>
      <c r="D252" s="123"/>
      <c r="E252" s="124"/>
      <c r="F252" s="124"/>
      <c r="G252" s="363" t="str">
        <f t="shared" si="102"/>
        <v/>
      </c>
      <c r="H252" s="376" t="str">
        <f t="shared" si="103"/>
        <v/>
      </c>
      <c r="I252" s="365" t="str">
        <f t="shared" si="104"/>
        <v/>
      </c>
      <c r="J252" s="366" t="str">
        <f t="shared" si="79"/>
        <v/>
      </c>
      <c r="K252" s="367" t="str">
        <f t="shared" si="80"/>
        <v/>
      </c>
      <c r="L252" s="368" t="str">
        <f t="shared" si="81"/>
        <v/>
      </c>
      <c r="M252" s="369"/>
      <c r="N252" s="370" t="str">
        <f t="shared" si="75"/>
        <v/>
      </c>
      <c r="O252" s="371" t="str">
        <f t="shared" si="76"/>
        <v/>
      </c>
      <c r="P252" s="371" t="str">
        <f t="shared" si="82"/>
        <v/>
      </c>
      <c r="Q252" s="372" t="str">
        <f t="shared" si="105"/>
        <v/>
      </c>
      <c r="R252" s="373" t="str">
        <f t="shared" si="83"/>
        <v/>
      </c>
      <c r="S252" s="372" t="str">
        <f t="shared" si="84"/>
        <v/>
      </c>
      <c r="T252" s="372" t="str">
        <f t="shared" si="77"/>
        <v/>
      </c>
      <c r="U252" s="374" t="str">
        <f t="shared" si="78"/>
        <v/>
      </c>
      <c r="V252" s="375" t="str">
        <f t="shared" si="85"/>
        <v/>
      </c>
      <c r="Y252" s="133"/>
    </row>
    <row r="253" spans="1:25" s="127" customFormat="1" ht="12" customHeight="1">
      <c r="A253" s="121">
        <v>181</v>
      </c>
      <c r="B253" s="122"/>
      <c r="C253" s="403"/>
      <c r="D253" s="123"/>
      <c r="E253" s="124"/>
      <c r="F253" s="124"/>
      <c r="G253" s="363" t="str">
        <f t="shared" si="102"/>
        <v/>
      </c>
      <c r="H253" s="376" t="str">
        <f t="shared" si="103"/>
        <v/>
      </c>
      <c r="I253" s="365" t="str">
        <f t="shared" si="104"/>
        <v/>
      </c>
      <c r="J253" s="366" t="str">
        <f t="shared" si="79"/>
        <v/>
      </c>
      <c r="K253" s="367" t="str">
        <f t="shared" si="80"/>
        <v/>
      </c>
      <c r="L253" s="368" t="str">
        <f t="shared" si="81"/>
        <v/>
      </c>
      <c r="M253" s="369"/>
      <c r="N253" s="370" t="str">
        <f t="shared" si="75"/>
        <v/>
      </c>
      <c r="O253" s="371" t="str">
        <f t="shared" si="76"/>
        <v/>
      </c>
      <c r="P253" s="371" t="str">
        <f t="shared" si="82"/>
        <v/>
      </c>
      <c r="Q253" s="372" t="str">
        <f t="shared" si="105"/>
        <v/>
      </c>
      <c r="R253" s="373" t="str">
        <f t="shared" si="83"/>
        <v/>
      </c>
      <c r="S253" s="372" t="str">
        <f t="shared" si="84"/>
        <v/>
      </c>
      <c r="T253" s="372" t="str">
        <f t="shared" si="77"/>
        <v/>
      </c>
      <c r="U253" s="374" t="str">
        <f t="shared" si="78"/>
        <v/>
      </c>
      <c r="V253" s="375" t="str">
        <f t="shared" si="85"/>
        <v/>
      </c>
      <c r="Y253" s="133"/>
    </row>
    <row r="254" spans="1:25" s="127" customFormat="1" ht="12" customHeight="1">
      <c r="A254" s="121">
        <v>182</v>
      </c>
      <c r="B254" s="122"/>
      <c r="C254" s="403"/>
      <c r="D254" s="123"/>
      <c r="E254" s="124"/>
      <c r="F254" s="124"/>
      <c r="G254" s="363" t="str">
        <f t="shared" si="102"/>
        <v/>
      </c>
      <c r="H254" s="376" t="str">
        <f t="shared" si="103"/>
        <v/>
      </c>
      <c r="I254" s="365" t="str">
        <f t="shared" si="104"/>
        <v/>
      </c>
      <c r="J254" s="366" t="str">
        <f t="shared" si="79"/>
        <v/>
      </c>
      <c r="K254" s="367" t="str">
        <f t="shared" si="80"/>
        <v/>
      </c>
      <c r="L254" s="368" t="str">
        <f t="shared" si="81"/>
        <v/>
      </c>
      <c r="M254" s="369"/>
      <c r="N254" s="370" t="str">
        <f t="shared" si="75"/>
        <v/>
      </c>
      <c r="O254" s="371" t="str">
        <f t="shared" si="76"/>
        <v/>
      </c>
      <c r="P254" s="371" t="str">
        <f t="shared" si="82"/>
        <v/>
      </c>
      <c r="Q254" s="372" t="str">
        <f t="shared" si="105"/>
        <v/>
      </c>
      <c r="R254" s="373" t="str">
        <f t="shared" si="83"/>
        <v/>
      </c>
      <c r="S254" s="372" t="str">
        <f t="shared" si="84"/>
        <v/>
      </c>
      <c r="T254" s="372" t="str">
        <f t="shared" si="77"/>
        <v/>
      </c>
      <c r="U254" s="374" t="str">
        <f t="shared" si="78"/>
        <v/>
      </c>
      <c r="V254" s="375" t="str">
        <f t="shared" si="85"/>
        <v/>
      </c>
      <c r="Y254" s="133"/>
    </row>
    <row r="255" spans="1:25" s="127" customFormat="1" ht="12" customHeight="1">
      <c r="A255" s="121">
        <v>183</v>
      </c>
      <c r="B255" s="122"/>
      <c r="C255" s="403"/>
      <c r="D255" s="123"/>
      <c r="E255" s="124"/>
      <c r="F255" s="124"/>
      <c r="G255" s="363" t="str">
        <f t="shared" si="102"/>
        <v/>
      </c>
      <c r="H255" s="376" t="str">
        <f t="shared" si="103"/>
        <v/>
      </c>
      <c r="I255" s="365" t="str">
        <f t="shared" si="104"/>
        <v/>
      </c>
      <c r="J255" s="366" t="str">
        <f t="shared" si="79"/>
        <v/>
      </c>
      <c r="K255" s="367" t="str">
        <f t="shared" si="80"/>
        <v/>
      </c>
      <c r="L255" s="368" t="str">
        <f t="shared" si="81"/>
        <v/>
      </c>
      <c r="M255" s="369"/>
      <c r="N255" s="370" t="str">
        <f t="shared" si="75"/>
        <v/>
      </c>
      <c r="O255" s="371" t="str">
        <f t="shared" si="76"/>
        <v/>
      </c>
      <c r="P255" s="371" t="str">
        <f t="shared" si="82"/>
        <v/>
      </c>
      <c r="Q255" s="372" t="str">
        <f t="shared" si="105"/>
        <v/>
      </c>
      <c r="R255" s="373" t="str">
        <f t="shared" si="83"/>
        <v/>
      </c>
      <c r="S255" s="372" t="str">
        <f t="shared" si="84"/>
        <v/>
      </c>
      <c r="T255" s="372" t="str">
        <f t="shared" si="77"/>
        <v/>
      </c>
      <c r="U255" s="374" t="str">
        <f t="shared" si="78"/>
        <v/>
      </c>
      <c r="V255" s="375" t="str">
        <f t="shared" si="85"/>
        <v/>
      </c>
      <c r="Y255" s="133"/>
    </row>
    <row r="256" spans="1:25" s="127" customFormat="1" ht="12" customHeight="1">
      <c r="A256" s="121">
        <v>184</v>
      </c>
      <c r="B256" s="122"/>
      <c r="C256" s="403"/>
      <c r="D256" s="123"/>
      <c r="E256" s="124"/>
      <c r="F256" s="124"/>
      <c r="G256" s="363" t="str">
        <f t="shared" si="102"/>
        <v/>
      </c>
      <c r="H256" s="376" t="str">
        <f t="shared" si="103"/>
        <v/>
      </c>
      <c r="I256" s="365" t="str">
        <f t="shared" si="104"/>
        <v/>
      </c>
      <c r="J256" s="366" t="str">
        <f t="shared" si="79"/>
        <v/>
      </c>
      <c r="K256" s="367" t="str">
        <f t="shared" si="80"/>
        <v/>
      </c>
      <c r="L256" s="368" t="str">
        <f t="shared" si="81"/>
        <v/>
      </c>
      <c r="M256" s="369"/>
      <c r="N256" s="370" t="str">
        <f t="shared" si="75"/>
        <v/>
      </c>
      <c r="O256" s="371" t="str">
        <f t="shared" si="76"/>
        <v/>
      </c>
      <c r="P256" s="371" t="str">
        <f t="shared" si="82"/>
        <v/>
      </c>
      <c r="Q256" s="372" t="str">
        <f t="shared" si="105"/>
        <v/>
      </c>
      <c r="R256" s="373" t="str">
        <f t="shared" si="83"/>
        <v/>
      </c>
      <c r="S256" s="372" t="str">
        <f t="shared" si="84"/>
        <v/>
      </c>
      <c r="T256" s="372" t="str">
        <f t="shared" si="77"/>
        <v/>
      </c>
      <c r="U256" s="374" t="str">
        <f t="shared" si="78"/>
        <v/>
      </c>
      <c r="V256" s="375" t="str">
        <f t="shared" si="85"/>
        <v/>
      </c>
      <c r="Y256" s="133"/>
    </row>
    <row r="257" spans="1:25" s="127" customFormat="1" ht="12" customHeight="1">
      <c r="A257" s="121">
        <v>185</v>
      </c>
      <c r="B257" s="122"/>
      <c r="C257" s="403"/>
      <c r="D257" s="123"/>
      <c r="E257" s="124"/>
      <c r="F257" s="124"/>
      <c r="G257" s="363" t="str">
        <f t="shared" si="102"/>
        <v/>
      </c>
      <c r="H257" s="376" t="str">
        <f t="shared" si="103"/>
        <v/>
      </c>
      <c r="I257" s="365" t="str">
        <f t="shared" si="104"/>
        <v/>
      </c>
      <c r="J257" s="366" t="str">
        <f t="shared" si="79"/>
        <v/>
      </c>
      <c r="K257" s="367" t="str">
        <f t="shared" si="80"/>
        <v/>
      </c>
      <c r="L257" s="368" t="str">
        <f t="shared" si="81"/>
        <v/>
      </c>
      <c r="M257" s="369"/>
      <c r="N257" s="370" t="str">
        <f t="shared" si="75"/>
        <v/>
      </c>
      <c r="O257" s="371" t="str">
        <f t="shared" si="76"/>
        <v/>
      </c>
      <c r="P257" s="371" t="str">
        <f t="shared" si="82"/>
        <v/>
      </c>
      <c r="Q257" s="372" t="str">
        <f t="shared" si="105"/>
        <v/>
      </c>
      <c r="R257" s="373" t="str">
        <f t="shared" si="83"/>
        <v/>
      </c>
      <c r="S257" s="372" t="str">
        <f t="shared" si="84"/>
        <v/>
      </c>
      <c r="T257" s="372" t="str">
        <f t="shared" si="77"/>
        <v/>
      </c>
      <c r="U257" s="374" t="str">
        <f t="shared" si="78"/>
        <v/>
      </c>
      <c r="V257" s="375" t="str">
        <f t="shared" si="85"/>
        <v/>
      </c>
      <c r="Y257" s="133"/>
    </row>
    <row r="258" spans="1:25" s="127" customFormat="1" ht="12" customHeight="1">
      <c r="A258" s="121">
        <v>186</v>
      </c>
      <c r="B258" s="122"/>
      <c r="C258" s="403"/>
      <c r="D258" s="123"/>
      <c r="E258" s="124"/>
      <c r="F258" s="124"/>
      <c r="G258" s="363" t="str">
        <f t="shared" si="102"/>
        <v/>
      </c>
      <c r="H258" s="376" t="str">
        <f t="shared" si="103"/>
        <v/>
      </c>
      <c r="I258" s="365" t="str">
        <f t="shared" si="104"/>
        <v/>
      </c>
      <c r="J258" s="366" t="str">
        <f t="shared" si="79"/>
        <v/>
      </c>
      <c r="K258" s="367" t="str">
        <f t="shared" si="80"/>
        <v/>
      </c>
      <c r="L258" s="368" t="str">
        <f t="shared" si="81"/>
        <v/>
      </c>
      <c r="M258" s="369"/>
      <c r="N258" s="370" t="str">
        <f t="shared" si="75"/>
        <v/>
      </c>
      <c r="O258" s="371" t="str">
        <f t="shared" si="76"/>
        <v/>
      </c>
      <c r="P258" s="371" t="str">
        <f t="shared" si="82"/>
        <v/>
      </c>
      <c r="Q258" s="372" t="str">
        <f t="shared" si="105"/>
        <v/>
      </c>
      <c r="R258" s="373" t="str">
        <f t="shared" si="83"/>
        <v/>
      </c>
      <c r="S258" s="372" t="str">
        <f t="shared" si="84"/>
        <v/>
      </c>
      <c r="T258" s="372" t="str">
        <f t="shared" si="77"/>
        <v/>
      </c>
      <c r="U258" s="374" t="str">
        <f t="shared" si="78"/>
        <v/>
      </c>
      <c r="V258" s="375" t="str">
        <f t="shared" si="85"/>
        <v/>
      </c>
      <c r="Y258" s="133"/>
    </row>
    <row r="259" spans="1:25" s="127" customFormat="1" ht="12" customHeight="1">
      <c r="A259" s="121">
        <v>187</v>
      </c>
      <c r="B259" s="122"/>
      <c r="C259" s="403"/>
      <c r="D259" s="123"/>
      <c r="E259" s="124"/>
      <c r="F259" s="124"/>
      <c r="G259" s="363" t="str">
        <f t="shared" si="102"/>
        <v/>
      </c>
      <c r="H259" s="376" t="str">
        <f t="shared" si="103"/>
        <v/>
      </c>
      <c r="I259" s="365" t="str">
        <f t="shared" si="104"/>
        <v/>
      </c>
      <c r="J259" s="366" t="str">
        <f t="shared" si="79"/>
        <v/>
      </c>
      <c r="K259" s="367" t="str">
        <f t="shared" si="80"/>
        <v/>
      </c>
      <c r="L259" s="368" t="str">
        <f t="shared" si="81"/>
        <v/>
      </c>
      <c r="M259" s="369"/>
      <c r="N259" s="370" t="str">
        <f t="shared" si="75"/>
        <v/>
      </c>
      <c r="O259" s="371" t="str">
        <f t="shared" si="76"/>
        <v/>
      </c>
      <c r="P259" s="371" t="str">
        <f t="shared" si="82"/>
        <v/>
      </c>
      <c r="Q259" s="372" t="str">
        <f t="shared" si="105"/>
        <v/>
      </c>
      <c r="R259" s="373" t="str">
        <f t="shared" si="83"/>
        <v/>
      </c>
      <c r="S259" s="372" t="str">
        <f t="shared" si="84"/>
        <v/>
      </c>
      <c r="T259" s="372" t="str">
        <f t="shared" si="77"/>
        <v/>
      </c>
      <c r="U259" s="374" t="str">
        <f t="shared" si="78"/>
        <v/>
      </c>
      <c r="V259" s="375" t="str">
        <f t="shared" si="85"/>
        <v/>
      </c>
      <c r="Y259" s="133"/>
    </row>
    <row r="260" spans="1:25" s="127" customFormat="1" ht="12" customHeight="1">
      <c r="A260" s="121">
        <v>188</v>
      </c>
      <c r="B260" s="122"/>
      <c r="C260" s="403"/>
      <c r="D260" s="123"/>
      <c r="E260" s="124"/>
      <c r="F260" s="124"/>
      <c r="G260" s="363" t="str">
        <f t="shared" si="102"/>
        <v/>
      </c>
      <c r="H260" s="376" t="str">
        <f t="shared" si="103"/>
        <v/>
      </c>
      <c r="I260" s="365" t="str">
        <f t="shared" si="104"/>
        <v/>
      </c>
      <c r="J260" s="366" t="str">
        <f t="shared" si="79"/>
        <v/>
      </c>
      <c r="K260" s="367" t="str">
        <f t="shared" si="80"/>
        <v/>
      </c>
      <c r="L260" s="368" t="str">
        <f t="shared" si="81"/>
        <v/>
      </c>
      <c r="M260" s="369"/>
      <c r="N260" s="370" t="str">
        <f t="shared" si="75"/>
        <v/>
      </c>
      <c r="O260" s="371" t="str">
        <f t="shared" si="76"/>
        <v/>
      </c>
      <c r="P260" s="371" t="str">
        <f t="shared" si="82"/>
        <v/>
      </c>
      <c r="Q260" s="372" t="str">
        <f t="shared" si="105"/>
        <v/>
      </c>
      <c r="R260" s="373" t="str">
        <f t="shared" si="83"/>
        <v/>
      </c>
      <c r="S260" s="372" t="str">
        <f t="shared" si="84"/>
        <v/>
      </c>
      <c r="T260" s="372" t="str">
        <f t="shared" si="77"/>
        <v/>
      </c>
      <c r="U260" s="374" t="str">
        <f t="shared" si="78"/>
        <v/>
      </c>
      <c r="V260" s="375" t="str">
        <f t="shared" si="85"/>
        <v/>
      </c>
      <c r="Y260" s="133"/>
    </row>
    <row r="261" spans="1:25" s="127" customFormat="1" ht="12" customHeight="1">
      <c r="A261" s="121">
        <v>189</v>
      </c>
      <c r="B261" s="122"/>
      <c r="C261" s="403"/>
      <c r="D261" s="123"/>
      <c r="E261" s="124"/>
      <c r="F261" s="124"/>
      <c r="G261" s="363" t="str">
        <f t="shared" si="102"/>
        <v/>
      </c>
      <c r="H261" s="376" t="str">
        <f t="shared" si="103"/>
        <v/>
      </c>
      <c r="I261" s="365" t="str">
        <f t="shared" si="104"/>
        <v/>
      </c>
      <c r="J261" s="366" t="str">
        <f t="shared" si="79"/>
        <v/>
      </c>
      <c r="K261" s="367" t="str">
        <f t="shared" si="80"/>
        <v/>
      </c>
      <c r="L261" s="368" t="str">
        <f t="shared" si="81"/>
        <v/>
      </c>
      <c r="M261" s="369"/>
      <c r="N261" s="370" t="str">
        <f t="shared" si="75"/>
        <v/>
      </c>
      <c r="O261" s="371" t="str">
        <f t="shared" si="76"/>
        <v/>
      </c>
      <c r="P261" s="371" t="str">
        <f t="shared" si="82"/>
        <v/>
      </c>
      <c r="Q261" s="372" t="str">
        <f t="shared" si="105"/>
        <v/>
      </c>
      <c r="R261" s="373" t="str">
        <f t="shared" si="83"/>
        <v/>
      </c>
      <c r="S261" s="372" t="str">
        <f t="shared" si="84"/>
        <v/>
      </c>
      <c r="T261" s="372" t="str">
        <f t="shared" si="77"/>
        <v/>
      </c>
      <c r="U261" s="374" t="str">
        <f t="shared" si="78"/>
        <v/>
      </c>
      <c r="V261" s="375" t="str">
        <f t="shared" si="85"/>
        <v/>
      </c>
      <c r="Y261" s="133"/>
    </row>
    <row r="262" spans="1:25" s="127" customFormat="1" ht="12" customHeight="1">
      <c r="A262" s="121">
        <v>190</v>
      </c>
      <c r="B262" s="122"/>
      <c r="C262" s="403"/>
      <c r="D262" s="123"/>
      <c r="E262" s="124"/>
      <c r="F262" s="124"/>
      <c r="G262" s="363" t="str">
        <f t="shared" ref="G262:G271" si="106">IF(OR(ISBLANK($C262),ISBLANK($C$68)),"",IF($C262&gt;$C$68,"",DATEDIF($C262,$C$68,"Y")))</f>
        <v/>
      </c>
      <c r="H262" s="376" t="str">
        <f t="shared" ref="H262:H271" si="107">IF(D262=1,"男",IF(D262=2,"女",""))</f>
        <v/>
      </c>
      <c r="I262" s="365" t="str">
        <f t="shared" ref="I262:I271" si="108">G262&amp;H262</f>
        <v/>
      </c>
      <c r="J262" s="366" t="str">
        <f t="shared" si="79"/>
        <v/>
      </c>
      <c r="K262" s="367" t="str">
        <f t="shared" si="80"/>
        <v/>
      </c>
      <c r="L262" s="368" t="str">
        <f t="shared" si="81"/>
        <v/>
      </c>
      <c r="M262" s="369"/>
      <c r="N262" s="370" t="str">
        <f t="shared" si="75"/>
        <v/>
      </c>
      <c r="O262" s="371" t="str">
        <f t="shared" si="76"/>
        <v/>
      </c>
      <c r="P262" s="371" t="str">
        <f t="shared" si="82"/>
        <v/>
      </c>
      <c r="Q262" s="372" t="str">
        <f t="shared" ref="Q262:Q271" si="109">IF($E262="","",P262*O262)</f>
        <v/>
      </c>
      <c r="R262" s="373" t="str">
        <f t="shared" si="83"/>
        <v/>
      </c>
      <c r="S262" s="372" t="str">
        <f t="shared" si="84"/>
        <v/>
      </c>
      <c r="T262" s="372" t="str">
        <f t="shared" si="77"/>
        <v/>
      </c>
      <c r="U262" s="374" t="str">
        <f t="shared" si="78"/>
        <v/>
      </c>
      <c r="V262" s="375" t="str">
        <f t="shared" si="85"/>
        <v/>
      </c>
      <c r="Y262" s="133"/>
    </row>
    <row r="263" spans="1:25" s="127" customFormat="1" ht="12" customHeight="1">
      <c r="A263" s="121">
        <v>191</v>
      </c>
      <c r="B263" s="122"/>
      <c r="C263" s="403"/>
      <c r="D263" s="123"/>
      <c r="E263" s="124"/>
      <c r="F263" s="124"/>
      <c r="G263" s="363" t="str">
        <f t="shared" si="106"/>
        <v/>
      </c>
      <c r="H263" s="376" t="str">
        <f t="shared" si="107"/>
        <v/>
      </c>
      <c r="I263" s="365" t="str">
        <f t="shared" si="108"/>
        <v/>
      </c>
      <c r="J263" s="366" t="str">
        <f t="shared" si="79"/>
        <v/>
      </c>
      <c r="K263" s="367" t="str">
        <f t="shared" si="80"/>
        <v/>
      </c>
      <c r="L263" s="368" t="str">
        <f t="shared" si="81"/>
        <v/>
      </c>
      <c r="M263" s="369"/>
      <c r="N263" s="370" t="str">
        <f t="shared" si="75"/>
        <v/>
      </c>
      <c r="O263" s="371" t="str">
        <f t="shared" si="76"/>
        <v/>
      </c>
      <c r="P263" s="371" t="str">
        <f t="shared" si="82"/>
        <v/>
      </c>
      <c r="Q263" s="372" t="str">
        <f t="shared" si="109"/>
        <v/>
      </c>
      <c r="R263" s="373" t="str">
        <f t="shared" si="83"/>
        <v/>
      </c>
      <c r="S263" s="372" t="str">
        <f t="shared" si="84"/>
        <v/>
      </c>
      <c r="T263" s="372" t="str">
        <f t="shared" si="77"/>
        <v/>
      </c>
      <c r="U263" s="374" t="str">
        <f t="shared" si="78"/>
        <v/>
      </c>
      <c r="V263" s="375" t="str">
        <f t="shared" si="85"/>
        <v/>
      </c>
      <c r="Y263" s="133"/>
    </row>
    <row r="264" spans="1:25" s="127" customFormat="1" ht="12" customHeight="1">
      <c r="A264" s="121">
        <v>192</v>
      </c>
      <c r="B264" s="122"/>
      <c r="C264" s="403"/>
      <c r="D264" s="123"/>
      <c r="E264" s="124"/>
      <c r="F264" s="124"/>
      <c r="G264" s="363" t="str">
        <f t="shared" si="106"/>
        <v/>
      </c>
      <c r="H264" s="376" t="str">
        <f t="shared" si="107"/>
        <v/>
      </c>
      <c r="I264" s="365" t="str">
        <f t="shared" si="108"/>
        <v/>
      </c>
      <c r="J264" s="366" t="str">
        <f t="shared" si="79"/>
        <v/>
      </c>
      <c r="K264" s="367" t="str">
        <f t="shared" si="80"/>
        <v/>
      </c>
      <c r="L264" s="368" t="str">
        <f t="shared" si="81"/>
        <v/>
      </c>
      <c r="M264" s="369"/>
      <c r="N264" s="370" t="str">
        <f t="shared" si="75"/>
        <v/>
      </c>
      <c r="O264" s="371" t="str">
        <f t="shared" si="76"/>
        <v/>
      </c>
      <c r="P264" s="371" t="str">
        <f t="shared" si="82"/>
        <v/>
      </c>
      <c r="Q264" s="372" t="str">
        <f t="shared" si="109"/>
        <v/>
      </c>
      <c r="R264" s="373" t="str">
        <f t="shared" si="83"/>
        <v/>
      </c>
      <c r="S264" s="372" t="str">
        <f t="shared" si="84"/>
        <v/>
      </c>
      <c r="T264" s="372" t="str">
        <f t="shared" si="77"/>
        <v/>
      </c>
      <c r="U264" s="374" t="str">
        <f t="shared" si="78"/>
        <v/>
      </c>
      <c r="V264" s="375" t="str">
        <f t="shared" si="85"/>
        <v/>
      </c>
      <c r="Y264" s="133"/>
    </row>
    <row r="265" spans="1:25" s="127" customFormat="1" ht="12" customHeight="1">
      <c r="A265" s="121">
        <v>193</v>
      </c>
      <c r="B265" s="122"/>
      <c r="C265" s="403"/>
      <c r="D265" s="123"/>
      <c r="E265" s="124"/>
      <c r="F265" s="124"/>
      <c r="G265" s="363" t="str">
        <f t="shared" si="106"/>
        <v/>
      </c>
      <c r="H265" s="376" t="str">
        <f t="shared" si="107"/>
        <v/>
      </c>
      <c r="I265" s="365" t="str">
        <f t="shared" si="108"/>
        <v/>
      </c>
      <c r="J265" s="366" t="str">
        <f t="shared" si="79"/>
        <v/>
      </c>
      <c r="K265" s="367" t="str">
        <f t="shared" si="80"/>
        <v/>
      </c>
      <c r="L265" s="368" t="str">
        <f t="shared" si="81"/>
        <v/>
      </c>
      <c r="M265" s="369"/>
      <c r="N265" s="370" t="str">
        <f t="shared" ref="N265:N328" si="110">IF(F265="","",(F265-O265)/O265*100)</f>
        <v/>
      </c>
      <c r="O265" s="371" t="str">
        <f t="shared" ref="O265:O328" si="111">IF(E265="","",(J265*E265-K265))</f>
        <v/>
      </c>
      <c r="P265" s="371" t="str">
        <f t="shared" si="82"/>
        <v/>
      </c>
      <c r="Q265" s="372" t="str">
        <f t="shared" si="109"/>
        <v/>
      </c>
      <c r="R265" s="373" t="str">
        <f t="shared" si="83"/>
        <v/>
      </c>
      <c r="S265" s="372" t="str">
        <f t="shared" si="84"/>
        <v/>
      </c>
      <c r="T265" s="372" t="str">
        <f t="shared" ref="T265:T328" si="112">IF(E265="","",(Q265*R265+S265))</f>
        <v/>
      </c>
      <c r="U265" s="374" t="str">
        <f t="shared" ref="U265:U328" si="113">IF(E265="","",(T265*33%))</f>
        <v/>
      </c>
      <c r="V265" s="375" t="str">
        <f t="shared" si="85"/>
        <v/>
      </c>
      <c r="Y265" s="133"/>
    </row>
    <row r="266" spans="1:25" s="127" customFormat="1" ht="12" customHeight="1">
      <c r="A266" s="121">
        <v>194</v>
      </c>
      <c r="B266" s="122"/>
      <c r="C266" s="403"/>
      <c r="D266" s="123"/>
      <c r="E266" s="124"/>
      <c r="F266" s="124"/>
      <c r="G266" s="363" t="str">
        <f t="shared" si="106"/>
        <v/>
      </c>
      <c r="H266" s="376" t="str">
        <f t="shared" si="107"/>
        <v/>
      </c>
      <c r="I266" s="365" t="str">
        <f t="shared" si="108"/>
        <v/>
      </c>
      <c r="J266" s="366" t="str">
        <f t="shared" ref="J266:J329" si="114">IF(E266="","",VLOOKUP(I266,$W$28:$Y$53,2,FALSE))</f>
        <v/>
      </c>
      <c r="K266" s="367" t="str">
        <f t="shared" ref="K266:K329" si="115">IF(E266="","",VLOOKUP(I266,$W$28:$Y$53,3,FALSE))</f>
        <v/>
      </c>
      <c r="L266" s="368" t="str">
        <f t="shared" ref="L266:L329" si="116">IF(ISNUMBER(N266),VLOOKUP(N266,$M$57:$R$62,4,TRUE),"")</f>
        <v/>
      </c>
      <c r="M266" s="369"/>
      <c r="N266" s="370" t="str">
        <f t="shared" si="110"/>
        <v/>
      </c>
      <c r="O266" s="371" t="str">
        <f t="shared" si="111"/>
        <v/>
      </c>
      <c r="P266" s="371" t="str">
        <f t="shared" ref="P266:P329" si="117">IF($E266="","",VLOOKUP($I266,$N$27:$Q$53,2,FALSE))</f>
        <v/>
      </c>
      <c r="Q266" s="372" t="str">
        <f t="shared" si="109"/>
        <v/>
      </c>
      <c r="R266" s="373" t="str">
        <f t="shared" ref="R266:R329" si="118">IF(E266="","",VLOOKUP(I266,$N$27:$V$53,9,FALSE))</f>
        <v/>
      </c>
      <c r="S266" s="372" t="str">
        <f t="shared" ref="S266:S329" si="119">IF($E266="","",VLOOKUP($I266,$N$27:$R$53,5,FALSE))</f>
        <v/>
      </c>
      <c r="T266" s="372" t="str">
        <f t="shared" si="112"/>
        <v/>
      </c>
      <c r="U266" s="374" t="str">
        <f t="shared" si="113"/>
        <v/>
      </c>
      <c r="V266" s="375" t="str">
        <f t="shared" ref="V266:V329" si="120">IF(E266="","",(IF(AND(U266&lt;=$R$7,U266&gt;=$T$7),U266,IF(U266="","　","個別対応"))))</f>
        <v/>
      </c>
      <c r="Y266" s="133"/>
    </row>
    <row r="267" spans="1:25" s="127" customFormat="1" ht="12" customHeight="1">
      <c r="A267" s="121">
        <v>195</v>
      </c>
      <c r="B267" s="122"/>
      <c r="C267" s="403"/>
      <c r="D267" s="123"/>
      <c r="E267" s="124"/>
      <c r="F267" s="124"/>
      <c r="G267" s="363" t="str">
        <f t="shared" si="106"/>
        <v/>
      </c>
      <c r="H267" s="376" t="str">
        <f t="shared" si="107"/>
        <v/>
      </c>
      <c r="I267" s="365" t="str">
        <f t="shared" si="108"/>
        <v/>
      </c>
      <c r="J267" s="366" t="str">
        <f t="shared" si="114"/>
        <v/>
      </c>
      <c r="K267" s="367" t="str">
        <f t="shared" si="115"/>
        <v/>
      </c>
      <c r="L267" s="368" t="str">
        <f t="shared" si="116"/>
        <v/>
      </c>
      <c r="M267" s="369"/>
      <c r="N267" s="370" t="str">
        <f t="shared" si="110"/>
        <v/>
      </c>
      <c r="O267" s="371" t="str">
        <f t="shared" si="111"/>
        <v/>
      </c>
      <c r="P267" s="371" t="str">
        <f t="shared" si="117"/>
        <v/>
      </c>
      <c r="Q267" s="372" t="str">
        <f t="shared" si="109"/>
        <v/>
      </c>
      <c r="R267" s="373" t="str">
        <f t="shared" si="118"/>
        <v/>
      </c>
      <c r="S267" s="372" t="str">
        <f t="shared" si="119"/>
        <v/>
      </c>
      <c r="T267" s="372" t="str">
        <f t="shared" si="112"/>
        <v/>
      </c>
      <c r="U267" s="374" t="str">
        <f t="shared" si="113"/>
        <v/>
      </c>
      <c r="V267" s="375" t="str">
        <f t="shared" si="120"/>
        <v/>
      </c>
      <c r="Y267" s="133"/>
    </row>
    <row r="268" spans="1:25" s="127" customFormat="1" ht="12" customHeight="1">
      <c r="A268" s="121">
        <v>196</v>
      </c>
      <c r="B268" s="122"/>
      <c r="C268" s="403"/>
      <c r="D268" s="123"/>
      <c r="E268" s="124"/>
      <c r="F268" s="124"/>
      <c r="G268" s="363" t="str">
        <f t="shared" si="106"/>
        <v/>
      </c>
      <c r="H268" s="376" t="str">
        <f t="shared" si="107"/>
        <v/>
      </c>
      <c r="I268" s="365" t="str">
        <f t="shared" si="108"/>
        <v/>
      </c>
      <c r="J268" s="366" t="str">
        <f t="shared" si="114"/>
        <v/>
      </c>
      <c r="K268" s="367" t="str">
        <f t="shared" si="115"/>
        <v/>
      </c>
      <c r="L268" s="368" t="str">
        <f t="shared" si="116"/>
        <v/>
      </c>
      <c r="M268" s="369"/>
      <c r="N268" s="370" t="str">
        <f t="shared" si="110"/>
        <v/>
      </c>
      <c r="O268" s="371" t="str">
        <f t="shared" si="111"/>
        <v/>
      </c>
      <c r="P268" s="371" t="str">
        <f t="shared" si="117"/>
        <v/>
      </c>
      <c r="Q268" s="372" t="str">
        <f t="shared" si="109"/>
        <v/>
      </c>
      <c r="R268" s="373" t="str">
        <f t="shared" si="118"/>
        <v/>
      </c>
      <c r="S268" s="372" t="str">
        <f t="shared" si="119"/>
        <v/>
      </c>
      <c r="T268" s="372" t="str">
        <f t="shared" si="112"/>
        <v/>
      </c>
      <c r="U268" s="374" t="str">
        <f t="shared" si="113"/>
        <v/>
      </c>
      <c r="V268" s="375" t="str">
        <f t="shared" si="120"/>
        <v/>
      </c>
      <c r="Y268" s="133"/>
    </row>
    <row r="269" spans="1:25" s="127" customFormat="1" ht="12" customHeight="1">
      <c r="A269" s="121">
        <v>197</v>
      </c>
      <c r="B269" s="122"/>
      <c r="C269" s="403"/>
      <c r="D269" s="123"/>
      <c r="E269" s="124"/>
      <c r="F269" s="124"/>
      <c r="G269" s="363" t="str">
        <f t="shared" si="106"/>
        <v/>
      </c>
      <c r="H269" s="376" t="str">
        <f t="shared" si="107"/>
        <v/>
      </c>
      <c r="I269" s="365" t="str">
        <f t="shared" si="108"/>
        <v/>
      </c>
      <c r="J269" s="366" t="str">
        <f t="shared" si="114"/>
        <v/>
      </c>
      <c r="K269" s="367" t="str">
        <f t="shared" si="115"/>
        <v/>
      </c>
      <c r="L269" s="368" t="str">
        <f t="shared" si="116"/>
        <v/>
      </c>
      <c r="M269" s="369"/>
      <c r="N269" s="370" t="str">
        <f t="shared" si="110"/>
        <v/>
      </c>
      <c r="O269" s="371" t="str">
        <f t="shared" si="111"/>
        <v/>
      </c>
      <c r="P269" s="371" t="str">
        <f t="shared" si="117"/>
        <v/>
      </c>
      <c r="Q269" s="372" t="str">
        <f t="shared" si="109"/>
        <v/>
      </c>
      <c r="R269" s="373" t="str">
        <f t="shared" si="118"/>
        <v/>
      </c>
      <c r="S269" s="372" t="str">
        <f t="shared" si="119"/>
        <v/>
      </c>
      <c r="T269" s="372" t="str">
        <f t="shared" si="112"/>
        <v/>
      </c>
      <c r="U269" s="374" t="str">
        <f t="shared" si="113"/>
        <v/>
      </c>
      <c r="V269" s="375" t="str">
        <f t="shared" si="120"/>
        <v/>
      </c>
      <c r="Y269" s="133"/>
    </row>
    <row r="270" spans="1:25" s="127" customFormat="1" ht="12" customHeight="1">
      <c r="A270" s="121">
        <v>198</v>
      </c>
      <c r="B270" s="122"/>
      <c r="C270" s="403"/>
      <c r="D270" s="123"/>
      <c r="E270" s="124"/>
      <c r="F270" s="124"/>
      <c r="G270" s="363" t="str">
        <f t="shared" si="106"/>
        <v/>
      </c>
      <c r="H270" s="376" t="str">
        <f t="shared" si="107"/>
        <v/>
      </c>
      <c r="I270" s="365" t="str">
        <f t="shared" si="108"/>
        <v/>
      </c>
      <c r="J270" s="366" t="str">
        <f t="shared" si="114"/>
        <v/>
      </c>
      <c r="K270" s="367" t="str">
        <f t="shared" si="115"/>
        <v/>
      </c>
      <c r="L270" s="368" t="str">
        <f t="shared" si="116"/>
        <v/>
      </c>
      <c r="M270" s="369"/>
      <c r="N270" s="370" t="str">
        <f t="shared" si="110"/>
        <v/>
      </c>
      <c r="O270" s="371" t="str">
        <f t="shared" si="111"/>
        <v/>
      </c>
      <c r="P270" s="371" t="str">
        <f t="shared" si="117"/>
        <v/>
      </c>
      <c r="Q270" s="372" t="str">
        <f t="shared" si="109"/>
        <v/>
      </c>
      <c r="R270" s="373" t="str">
        <f t="shared" si="118"/>
        <v/>
      </c>
      <c r="S270" s="372" t="str">
        <f t="shared" si="119"/>
        <v/>
      </c>
      <c r="T270" s="372" t="str">
        <f t="shared" si="112"/>
        <v/>
      </c>
      <c r="U270" s="374" t="str">
        <f t="shared" si="113"/>
        <v/>
      </c>
      <c r="V270" s="375" t="str">
        <f t="shared" si="120"/>
        <v/>
      </c>
      <c r="Y270" s="133"/>
    </row>
    <row r="271" spans="1:25" s="127" customFormat="1" ht="12" customHeight="1">
      <c r="A271" s="121">
        <v>199</v>
      </c>
      <c r="B271" s="122"/>
      <c r="C271" s="403"/>
      <c r="D271" s="123"/>
      <c r="E271" s="124"/>
      <c r="F271" s="124"/>
      <c r="G271" s="363" t="str">
        <f t="shared" si="106"/>
        <v/>
      </c>
      <c r="H271" s="376" t="str">
        <f t="shared" si="107"/>
        <v/>
      </c>
      <c r="I271" s="365" t="str">
        <f t="shared" si="108"/>
        <v/>
      </c>
      <c r="J271" s="366" t="str">
        <f t="shared" si="114"/>
        <v/>
      </c>
      <c r="K271" s="367" t="str">
        <f t="shared" si="115"/>
        <v/>
      </c>
      <c r="L271" s="368" t="str">
        <f t="shared" si="116"/>
        <v/>
      </c>
      <c r="M271" s="369"/>
      <c r="N271" s="370" t="str">
        <f t="shared" si="110"/>
        <v/>
      </c>
      <c r="O271" s="371" t="str">
        <f t="shared" si="111"/>
        <v/>
      </c>
      <c r="P271" s="371" t="str">
        <f t="shared" si="117"/>
        <v/>
      </c>
      <c r="Q271" s="372" t="str">
        <f t="shared" si="109"/>
        <v/>
      </c>
      <c r="R271" s="373" t="str">
        <f t="shared" si="118"/>
        <v/>
      </c>
      <c r="S271" s="372" t="str">
        <f t="shared" si="119"/>
        <v/>
      </c>
      <c r="T271" s="372" t="str">
        <f t="shared" si="112"/>
        <v/>
      </c>
      <c r="U271" s="374" t="str">
        <f t="shared" si="113"/>
        <v/>
      </c>
      <c r="V271" s="375" t="str">
        <f t="shared" si="120"/>
        <v/>
      </c>
      <c r="Y271" s="133"/>
    </row>
    <row r="272" spans="1:25" s="127" customFormat="1" ht="12" customHeight="1">
      <c r="A272" s="121">
        <v>200</v>
      </c>
      <c r="B272" s="122"/>
      <c r="C272" s="403"/>
      <c r="D272" s="123"/>
      <c r="E272" s="124"/>
      <c r="F272" s="124"/>
      <c r="G272" s="363" t="str">
        <f t="shared" ref="G272:G281" si="121">IF(OR(ISBLANK($C272),ISBLANK($C$68)),"",IF($C272&gt;$C$68,"",DATEDIF($C272,$C$68,"Y")))</f>
        <v/>
      </c>
      <c r="H272" s="376" t="str">
        <f t="shared" ref="H272:H281" si="122">IF(D272=1,"男",IF(D272=2,"女",""))</f>
        <v/>
      </c>
      <c r="I272" s="365" t="str">
        <f t="shared" ref="I272:I281" si="123">G272&amp;H272</f>
        <v/>
      </c>
      <c r="J272" s="366" t="str">
        <f t="shared" si="114"/>
        <v/>
      </c>
      <c r="K272" s="367" t="str">
        <f t="shared" si="115"/>
        <v/>
      </c>
      <c r="L272" s="368" t="str">
        <f t="shared" si="116"/>
        <v/>
      </c>
      <c r="M272" s="369"/>
      <c r="N272" s="370" t="str">
        <f t="shared" si="110"/>
        <v/>
      </c>
      <c r="O272" s="371" t="str">
        <f t="shared" si="111"/>
        <v/>
      </c>
      <c r="P272" s="371" t="str">
        <f t="shared" si="117"/>
        <v/>
      </c>
      <c r="Q272" s="372" t="str">
        <f t="shared" ref="Q272:Q281" si="124">IF($E272="","",P272*O272)</f>
        <v/>
      </c>
      <c r="R272" s="373" t="str">
        <f t="shared" si="118"/>
        <v/>
      </c>
      <c r="S272" s="372" t="str">
        <f t="shared" si="119"/>
        <v/>
      </c>
      <c r="T272" s="372" t="str">
        <f t="shared" si="112"/>
        <v/>
      </c>
      <c r="U272" s="374" t="str">
        <f t="shared" si="113"/>
        <v/>
      </c>
      <c r="V272" s="375" t="str">
        <f t="shared" si="120"/>
        <v/>
      </c>
      <c r="Y272" s="133"/>
    </row>
    <row r="273" spans="1:25" s="127" customFormat="1" ht="12" customHeight="1">
      <c r="A273" s="121">
        <v>201</v>
      </c>
      <c r="B273" s="122"/>
      <c r="C273" s="403"/>
      <c r="D273" s="123"/>
      <c r="E273" s="124"/>
      <c r="F273" s="124"/>
      <c r="G273" s="363" t="str">
        <f t="shared" si="121"/>
        <v/>
      </c>
      <c r="H273" s="376" t="str">
        <f t="shared" si="122"/>
        <v/>
      </c>
      <c r="I273" s="365" t="str">
        <f t="shared" si="123"/>
        <v/>
      </c>
      <c r="J273" s="366" t="str">
        <f t="shared" si="114"/>
        <v/>
      </c>
      <c r="K273" s="367" t="str">
        <f t="shared" si="115"/>
        <v/>
      </c>
      <c r="L273" s="368" t="str">
        <f t="shared" si="116"/>
        <v/>
      </c>
      <c r="M273" s="369"/>
      <c r="N273" s="370" t="str">
        <f t="shared" si="110"/>
        <v/>
      </c>
      <c r="O273" s="371" t="str">
        <f t="shared" si="111"/>
        <v/>
      </c>
      <c r="P273" s="371" t="str">
        <f t="shared" si="117"/>
        <v/>
      </c>
      <c r="Q273" s="372" t="str">
        <f t="shared" si="124"/>
        <v/>
      </c>
      <c r="R273" s="373" t="str">
        <f t="shared" si="118"/>
        <v/>
      </c>
      <c r="S273" s="372" t="str">
        <f t="shared" si="119"/>
        <v/>
      </c>
      <c r="T273" s="372" t="str">
        <f t="shared" si="112"/>
        <v/>
      </c>
      <c r="U273" s="374" t="str">
        <f t="shared" si="113"/>
        <v/>
      </c>
      <c r="V273" s="375" t="str">
        <f t="shared" si="120"/>
        <v/>
      </c>
      <c r="Y273" s="133"/>
    </row>
    <row r="274" spans="1:25" s="127" customFormat="1" ht="12" customHeight="1">
      <c r="A274" s="121">
        <v>202</v>
      </c>
      <c r="B274" s="122"/>
      <c r="C274" s="403"/>
      <c r="D274" s="123"/>
      <c r="E274" s="124"/>
      <c r="F274" s="124"/>
      <c r="G274" s="363" t="str">
        <f t="shared" si="121"/>
        <v/>
      </c>
      <c r="H274" s="376" t="str">
        <f t="shared" si="122"/>
        <v/>
      </c>
      <c r="I274" s="365" t="str">
        <f t="shared" si="123"/>
        <v/>
      </c>
      <c r="J274" s="366" t="str">
        <f t="shared" si="114"/>
        <v/>
      </c>
      <c r="K274" s="367" t="str">
        <f t="shared" si="115"/>
        <v/>
      </c>
      <c r="L274" s="368" t="str">
        <f t="shared" si="116"/>
        <v/>
      </c>
      <c r="M274" s="369"/>
      <c r="N274" s="370" t="str">
        <f t="shared" si="110"/>
        <v/>
      </c>
      <c r="O274" s="371" t="str">
        <f t="shared" si="111"/>
        <v/>
      </c>
      <c r="P274" s="371" t="str">
        <f t="shared" si="117"/>
        <v/>
      </c>
      <c r="Q274" s="372" t="str">
        <f t="shared" si="124"/>
        <v/>
      </c>
      <c r="R274" s="373" t="str">
        <f t="shared" si="118"/>
        <v/>
      </c>
      <c r="S274" s="372" t="str">
        <f t="shared" si="119"/>
        <v/>
      </c>
      <c r="T274" s="372" t="str">
        <f t="shared" si="112"/>
        <v/>
      </c>
      <c r="U274" s="374" t="str">
        <f t="shared" si="113"/>
        <v/>
      </c>
      <c r="V274" s="375" t="str">
        <f t="shared" si="120"/>
        <v/>
      </c>
      <c r="Y274" s="133"/>
    </row>
    <row r="275" spans="1:25" s="127" customFormat="1" ht="12" customHeight="1">
      <c r="A275" s="121">
        <v>203</v>
      </c>
      <c r="B275" s="122"/>
      <c r="C275" s="403"/>
      <c r="D275" s="123"/>
      <c r="E275" s="124"/>
      <c r="F275" s="124"/>
      <c r="G275" s="363" t="str">
        <f t="shared" si="121"/>
        <v/>
      </c>
      <c r="H275" s="376" t="str">
        <f t="shared" si="122"/>
        <v/>
      </c>
      <c r="I275" s="365" t="str">
        <f t="shared" si="123"/>
        <v/>
      </c>
      <c r="J275" s="366" t="str">
        <f t="shared" si="114"/>
        <v/>
      </c>
      <c r="K275" s="367" t="str">
        <f t="shared" si="115"/>
        <v/>
      </c>
      <c r="L275" s="368" t="str">
        <f t="shared" si="116"/>
        <v/>
      </c>
      <c r="M275" s="369"/>
      <c r="N275" s="370" t="str">
        <f t="shared" si="110"/>
        <v/>
      </c>
      <c r="O275" s="371" t="str">
        <f t="shared" si="111"/>
        <v/>
      </c>
      <c r="P275" s="371" t="str">
        <f t="shared" si="117"/>
        <v/>
      </c>
      <c r="Q275" s="372" t="str">
        <f t="shared" si="124"/>
        <v/>
      </c>
      <c r="R275" s="373" t="str">
        <f t="shared" si="118"/>
        <v/>
      </c>
      <c r="S275" s="372" t="str">
        <f t="shared" si="119"/>
        <v/>
      </c>
      <c r="T275" s="372" t="str">
        <f t="shared" si="112"/>
        <v/>
      </c>
      <c r="U275" s="374" t="str">
        <f t="shared" si="113"/>
        <v/>
      </c>
      <c r="V275" s="375" t="str">
        <f t="shared" si="120"/>
        <v/>
      </c>
      <c r="Y275" s="133"/>
    </row>
    <row r="276" spans="1:25" s="127" customFormat="1" ht="12" customHeight="1">
      <c r="A276" s="121">
        <v>204</v>
      </c>
      <c r="B276" s="122"/>
      <c r="C276" s="403"/>
      <c r="D276" s="123"/>
      <c r="E276" s="124"/>
      <c r="F276" s="124"/>
      <c r="G276" s="363" t="str">
        <f t="shared" si="121"/>
        <v/>
      </c>
      <c r="H276" s="376" t="str">
        <f t="shared" si="122"/>
        <v/>
      </c>
      <c r="I276" s="365" t="str">
        <f t="shared" si="123"/>
        <v/>
      </c>
      <c r="J276" s="366" t="str">
        <f t="shared" si="114"/>
        <v/>
      </c>
      <c r="K276" s="367" t="str">
        <f t="shared" si="115"/>
        <v/>
      </c>
      <c r="L276" s="368" t="str">
        <f t="shared" si="116"/>
        <v/>
      </c>
      <c r="M276" s="369"/>
      <c r="N276" s="370" t="str">
        <f t="shared" si="110"/>
        <v/>
      </c>
      <c r="O276" s="371" t="str">
        <f t="shared" si="111"/>
        <v/>
      </c>
      <c r="P276" s="371" t="str">
        <f t="shared" si="117"/>
        <v/>
      </c>
      <c r="Q276" s="372" t="str">
        <f t="shared" si="124"/>
        <v/>
      </c>
      <c r="R276" s="373" t="str">
        <f t="shared" si="118"/>
        <v/>
      </c>
      <c r="S276" s="372" t="str">
        <f t="shared" si="119"/>
        <v/>
      </c>
      <c r="T276" s="372" t="str">
        <f t="shared" si="112"/>
        <v/>
      </c>
      <c r="U276" s="374" t="str">
        <f t="shared" si="113"/>
        <v/>
      </c>
      <c r="V276" s="375" t="str">
        <f t="shared" si="120"/>
        <v/>
      </c>
      <c r="Y276" s="133"/>
    </row>
    <row r="277" spans="1:25" s="127" customFormat="1" ht="12" customHeight="1">
      <c r="A277" s="121">
        <v>205</v>
      </c>
      <c r="B277" s="122"/>
      <c r="C277" s="403"/>
      <c r="D277" s="123"/>
      <c r="E277" s="124"/>
      <c r="F277" s="124"/>
      <c r="G277" s="363" t="str">
        <f t="shared" si="121"/>
        <v/>
      </c>
      <c r="H277" s="376" t="str">
        <f t="shared" si="122"/>
        <v/>
      </c>
      <c r="I277" s="365" t="str">
        <f t="shared" si="123"/>
        <v/>
      </c>
      <c r="J277" s="366" t="str">
        <f t="shared" si="114"/>
        <v/>
      </c>
      <c r="K277" s="367" t="str">
        <f t="shared" si="115"/>
        <v/>
      </c>
      <c r="L277" s="368" t="str">
        <f t="shared" si="116"/>
        <v/>
      </c>
      <c r="M277" s="369"/>
      <c r="N277" s="370" t="str">
        <f t="shared" si="110"/>
        <v/>
      </c>
      <c r="O277" s="371" t="str">
        <f t="shared" si="111"/>
        <v/>
      </c>
      <c r="P277" s="371" t="str">
        <f t="shared" si="117"/>
        <v/>
      </c>
      <c r="Q277" s="372" t="str">
        <f t="shared" si="124"/>
        <v/>
      </c>
      <c r="R277" s="373" t="str">
        <f t="shared" si="118"/>
        <v/>
      </c>
      <c r="S277" s="372" t="str">
        <f t="shared" si="119"/>
        <v/>
      </c>
      <c r="T277" s="372" t="str">
        <f t="shared" si="112"/>
        <v/>
      </c>
      <c r="U277" s="374" t="str">
        <f t="shared" si="113"/>
        <v/>
      </c>
      <c r="V277" s="375" t="str">
        <f t="shared" si="120"/>
        <v/>
      </c>
      <c r="Y277" s="133"/>
    </row>
    <row r="278" spans="1:25" s="127" customFormat="1" ht="12" customHeight="1">
      <c r="A278" s="121">
        <v>206</v>
      </c>
      <c r="B278" s="122"/>
      <c r="C278" s="403"/>
      <c r="D278" s="123"/>
      <c r="E278" s="124"/>
      <c r="F278" s="124"/>
      <c r="G278" s="363" t="str">
        <f t="shared" si="121"/>
        <v/>
      </c>
      <c r="H278" s="376" t="str">
        <f t="shared" si="122"/>
        <v/>
      </c>
      <c r="I278" s="365" t="str">
        <f t="shared" si="123"/>
        <v/>
      </c>
      <c r="J278" s="366" t="str">
        <f t="shared" si="114"/>
        <v/>
      </c>
      <c r="K278" s="367" t="str">
        <f t="shared" si="115"/>
        <v/>
      </c>
      <c r="L278" s="368" t="str">
        <f t="shared" si="116"/>
        <v/>
      </c>
      <c r="M278" s="369"/>
      <c r="N278" s="370" t="str">
        <f t="shared" si="110"/>
        <v/>
      </c>
      <c r="O278" s="371" t="str">
        <f t="shared" si="111"/>
        <v/>
      </c>
      <c r="P278" s="371" t="str">
        <f t="shared" si="117"/>
        <v/>
      </c>
      <c r="Q278" s="372" t="str">
        <f t="shared" si="124"/>
        <v/>
      </c>
      <c r="R278" s="373" t="str">
        <f t="shared" si="118"/>
        <v/>
      </c>
      <c r="S278" s="372" t="str">
        <f t="shared" si="119"/>
        <v/>
      </c>
      <c r="T278" s="372" t="str">
        <f t="shared" si="112"/>
        <v/>
      </c>
      <c r="U278" s="374" t="str">
        <f t="shared" si="113"/>
        <v/>
      </c>
      <c r="V278" s="375" t="str">
        <f t="shared" si="120"/>
        <v/>
      </c>
      <c r="Y278" s="133"/>
    </row>
    <row r="279" spans="1:25" s="127" customFormat="1" ht="12" customHeight="1">
      <c r="A279" s="121">
        <v>207</v>
      </c>
      <c r="B279" s="122"/>
      <c r="C279" s="403"/>
      <c r="D279" s="123"/>
      <c r="E279" s="124"/>
      <c r="F279" s="124"/>
      <c r="G279" s="363" t="str">
        <f t="shared" si="121"/>
        <v/>
      </c>
      <c r="H279" s="376" t="str">
        <f t="shared" si="122"/>
        <v/>
      </c>
      <c r="I279" s="365" t="str">
        <f t="shared" si="123"/>
        <v/>
      </c>
      <c r="J279" s="366" t="str">
        <f t="shared" si="114"/>
        <v/>
      </c>
      <c r="K279" s="367" t="str">
        <f t="shared" si="115"/>
        <v/>
      </c>
      <c r="L279" s="368" t="str">
        <f t="shared" si="116"/>
        <v/>
      </c>
      <c r="M279" s="369"/>
      <c r="N279" s="370" t="str">
        <f t="shared" si="110"/>
        <v/>
      </c>
      <c r="O279" s="371" t="str">
        <f t="shared" si="111"/>
        <v/>
      </c>
      <c r="P279" s="371" t="str">
        <f t="shared" si="117"/>
        <v/>
      </c>
      <c r="Q279" s="372" t="str">
        <f t="shared" si="124"/>
        <v/>
      </c>
      <c r="R279" s="373" t="str">
        <f t="shared" si="118"/>
        <v/>
      </c>
      <c r="S279" s="372" t="str">
        <f t="shared" si="119"/>
        <v/>
      </c>
      <c r="T279" s="372" t="str">
        <f t="shared" si="112"/>
        <v/>
      </c>
      <c r="U279" s="374" t="str">
        <f t="shared" si="113"/>
        <v/>
      </c>
      <c r="V279" s="375" t="str">
        <f t="shared" si="120"/>
        <v/>
      </c>
      <c r="Y279" s="133"/>
    </row>
    <row r="280" spans="1:25" s="127" customFormat="1" ht="12" customHeight="1">
      <c r="A280" s="121">
        <v>208</v>
      </c>
      <c r="B280" s="122"/>
      <c r="C280" s="403"/>
      <c r="D280" s="123"/>
      <c r="E280" s="124"/>
      <c r="F280" s="124"/>
      <c r="G280" s="363" t="str">
        <f t="shared" si="121"/>
        <v/>
      </c>
      <c r="H280" s="376" t="str">
        <f t="shared" si="122"/>
        <v/>
      </c>
      <c r="I280" s="365" t="str">
        <f t="shared" si="123"/>
        <v/>
      </c>
      <c r="J280" s="366" t="str">
        <f t="shared" si="114"/>
        <v/>
      </c>
      <c r="K280" s="367" t="str">
        <f t="shared" si="115"/>
        <v/>
      </c>
      <c r="L280" s="368" t="str">
        <f t="shared" si="116"/>
        <v/>
      </c>
      <c r="M280" s="369"/>
      <c r="N280" s="370" t="str">
        <f t="shared" si="110"/>
        <v/>
      </c>
      <c r="O280" s="371" t="str">
        <f t="shared" si="111"/>
        <v/>
      </c>
      <c r="P280" s="371" t="str">
        <f t="shared" si="117"/>
        <v/>
      </c>
      <c r="Q280" s="372" t="str">
        <f t="shared" si="124"/>
        <v/>
      </c>
      <c r="R280" s="373" t="str">
        <f t="shared" si="118"/>
        <v/>
      </c>
      <c r="S280" s="372" t="str">
        <f t="shared" si="119"/>
        <v/>
      </c>
      <c r="T280" s="372" t="str">
        <f t="shared" si="112"/>
        <v/>
      </c>
      <c r="U280" s="374" t="str">
        <f t="shared" si="113"/>
        <v/>
      </c>
      <c r="V280" s="375" t="str">
        <f t="shared" si="120"/>
        <v/>
      </c>
      <c r="Y280" s="133"/>
    </row>
    <row r="281" spans="1:25" s="127" customFormat="1" ht="12" customHeight="1">
      <c r="A281" s="121">
        <v>209</v>
      </c>
      <c r="B281" s="122"/>
      <c r="C281" s="403"/>
      <c r="D281" s="123"/>
      <c r="E281" s="124"/>
      <c r="F281" s="124"/>
      <c r="G281" s="363" t="str">
        <f t="shared" si="121"/>
        <v/>
      </c>
      <c r="H281" s="376" t="str">
        <f t="shared" si="122"/>
        <v/>
      </c>
      <c r="I281" s="365" t="str">
        <f t="shared" si="123"/>
        <v/>
      </c>
      <c r="J281" s="366" t="str">
        <f t="shared" si="114"/>
        <v/>
      </c>
      <c r="K281" s="367" t="str">
        <f t="shared" si="115"/>
        <v/>
      </c>
      <c r="L281" s="368" t="str">
        <f t="shared" si="116"/>
        <v/>
      </c>
      <c r="M281" s="369"/>
      <c r="N281" s="370" t="str">
        <f t="shared" si="110"/>
        <v/>
      </c>
      <c r="O281" s="371" t="str">
        <f t="shared" si="111"/>
        <v/>
      </c>
      <c r="P281" s="371" t="str">
        <f t="shared" si="117"/>
        <v/>
      </c>
      <c r="Q281" s="372" t="str">
        <f t="shared" si="124"/>
        <v/>
      </c>
      <c r="R281" s="373" t="str">
        <f t="shared" si="118"/>
        <v/>
      </c>
      <c r="S281" s="372" t="str">
        <f t="shared" si="119"/>
        <v/>
      </c>
      <c r="T281" s="372" t="str">
        <f t="shared" si="112"/>
        <v/>
      </c>
      <c r="U281" s="374" t="str">
        <f t="shared" si="113"/>
        <v/>
      </c>
      <c r="V281" s="375" t="str">
        <f t="shared" si="120"/>
        <v/>
      </c>
      <c r="Y281" s="133"/>
    </row>
    <row r="282" spans="1:25" s="127" customFormat="1" ht="12" customHeight="1">
      <c r="A282" s="121">
        <v>210</v>
      </c>
      <c r="B282" s="122"/>
      <c r="C282" s="403"/>
      <c r="D282" s="123"/>
      <c r="E282" s="124"/>
      <c r="F282" s="124"/>
      <c r="G282" s="363" t="str">
        <f t="shared" ref="G282:G293" si="125">IF(OR(ISBLANK($C282),ISBLANK($C$68)),"",IF($C282&gt;$C$68,"",DATEDIF($C282,$C$68,"Y")))</f>
        <v/>
      </c>
      <c r="H282" s="376" t="str">
        <f t="shared" ref="H282:H293" si="126">IF(D282=1,"男",IF(D282=2,"女",""))</f>
        <v/>
      </c>
      <c r="I282" s="365" t="str">
        <f t="shared" ref="I282:I293" si="127">G282&amp;H282</f>
        <v/>
      </c>
      <c r="J282" s="366" t="str">
        <f t="shared" si="114"/>
        <v/>
      </c>
      <c r="K282" s="367" t="str">
        <f t="shared" si="115"/>
        <v/>
      </c>
      <c r="L282" s="368" t="str">
        <f t="shared" si="116"/>
        <v/>
      </c>
      <c r="M282" s="369"/>
      <c r="N282" s="370" t="str">
        <f t="shared" si="110"/>
        <v/>
      </c>
      <c r="O282" s="371" t="str">
        <f t="shared" si="111"/>
        <v/>
      </c>
      <c r="P282" s="371" t="str">
        <f t="shared" si="117"/>
        <v/>
      </c>
      <c r="Q282" s="372" t="str">
        <f t="shared" ref="Q282:Q293" si="128">IF($E282="","",P282*O282)</f>
        <v/>
      </c>
      <c r="R282" s="373" t="str">
        <f t="shared" si="118"/>
        <v/>
      </c>
      <c r="S282" s="372" t="str">
        <f t="shared" si="119"/>
        <v/>
      </c>
      <c r="T282" s="372" t="str">
        <f t="shared" si="112"/>
        <v/>
      </c>
      <c r="U282" s="374" t="str">
        <f t="shared" si="113"/>
        <v/>
      </c>
      <c r="V282" s="375" t="str">
        <f t="shared" si="120"/>
        <v/>
      </c>
      <c r="Y282" s="133"/>
    </row>
    <row r="283" spans="1:25" s="127" customFormat="1" ht="12" customHeight="1">
      <c r="A283" s="121">
        <v>211</v>
      </c>
      <c r="B283" s="122"/>
      <c r="C283" s="403"/>
      <c r="D283" s="123"/>
      <c r="E283" s="124"/>
      <c r="F283" s="124"/>
      <c r="G283" s="363" t="str">
        <f t="shared" si="125"/>
        <v/>
      </c>
      <c r="H283" s="376" t="str">
        <f t="shared" si="126"/>
        <v/>
      </c>
      <c r="I283" s="365" t="str">
        <f t="shared" si="127"/>
        <v/>
      </c>
      <c r="J283" s="366" t="str">
        <f t="shared" si="114"/>
        <v/>
      </c>
      <c r="K283" s="367" t="str">
        <f t="shared" si="115"/>
        <v/>
      </c>
      <c r="L283" s="368" t="str">
        <f t="shared" si="116"/>
        <v/>
      </c>
      <c r="M283" s="369"/>
      <c r="N283" s="370" t="str">
        <f t="shared" si="110"/>
        <v/>
      </c>
      <c r="O283" s="371" t="str">
        <f t="shared" si="111"/>
        <v/>
      </c>
      <c r="P283" s="371" t="str">
        <f t="shared" si="117"/>
        <v/>
      </c>
      <c r="Q283" s="372" t="str">
        <f t="shared" si="128"/>
        <v/>
      </c>
      <c r="R283" s="373" t="str">
        <f t="shared" si="118"/>
        <v/>
      </c>
      <c r="S283" s="372" t="str">
        <f t="shared" si="119"/>
        <v/>
      </c>
      <c r="T283" s="372" t="str">
        <f t="shared" si="112"/>
        <v/>
      </c>
      <c r="U283" s="374" t="str">
        <f t="shared" si="113"/>
        <v/>
      </c>
      <c r="V283" s="375" t="str">
        <f t="shared" si="120"/>
        <v/>
      </c>
      <c r="Y283" s="133"/>
    </row>
    <row r="284" spans="1:25" s="127" customFormat="1" ht="12" customHeight="1">
      <c r="A284" s="121">
        <v>212</v>
      </c>
      <c r="B284" s="122"/>
      <c r="C284" s="403"/>
      <c r="D284" s="123"/>
      <c r="E284" s="124"/>
      <c r="F284" s="124"/>
      <c r="G284" s="363" t="str">
        <f t="shared" si="125"/>
        <v/>
      </c>
      <c r="H284" s="376" t="str">
        <f t="shared" si="126"/>
        <v/>
      </c>
      <c r="I284" s="365" t="str">
        <f t="shared" si="127"/>
        <v/>
      </c>
      <c r="J284" s="366" t="str">
        <f t="shared" si="114"/>
        <v/>
      </c>
      <c r="K284" s="367" t="str">
        <f t="shared" si="115"/>
        <v/>
      </c>
      <c r="L284" s="368" t="str">
        <f t="shared" si="116"/>
        <v/>
      </c>
      <c r="M284" s="369"/>
      <c r="N284" s="370" t="str">
        <f t="shared" si="110"/>
        <v/>
      </c>
      <c r="O284" s="371" t="str">
        <f t="shared" si="111"/>
        <v/>
      </c>
      <c r="P284" s="371" t="str">
        <f t="shared" si="117"/>
        <v/>
      </c>
      <c r="Q284" s="372" t="str">
        <f t="shared" si="128"/>
        <v/>
      </c>
      <c r="R284" s="373" t="str">
        <f t="shared" si="118"/>
        <v/>
      </c>
      <c r="S284" s="372" t="str">
        <f t="shared" si="119"/>
        <v/>
      </c>
      <c r="T284" s="372" t="str">
        <f t="shared" si="112"/>
        <v/>
      </c>
      <c r="U284" s="374" t="str">
        <f t="shared" si="113"/>
        <v/>
      </c>
      <c r="V284" s="375" t="str">
        <f t="shared" si="120"/>
        <v/>
      </c>
      <c r="Y284" s="133"/>
    </row>
    <row r="285" spans="1:25" s="127" customFormat="1" ht="12" customHeight="1">
      <c r="A285" s="121">
        <v>213</v>
      </c>
      <c r="B285" s="122"/>
      <c r="C285" s="403"/>
      <c r="D285" s="123"/>
      <c r="E285" s="124"/>
      <c r="F285" s="124"/>
      <c r="G285" s="363" t="str">
        <f t="shared" si="125"/>
        <v/>
      </c>
      <c r="H285" s="376" t="str">
        <f t="shared" si="126"/>
        <v/>
      </c>
      <c r="I285" s="365" t="str">
        <f t="shared" si="127"/>
        <v/>
      </c>
      <c r="J285" s="366" t="str">
        <f t="shared" si="114"/>
        <v/>
      </c>
      <c r="K285" s="367" t="str">
        <f t="shared" si="115"/>
        <v/>
      </c>
      <c r="L285" s="368" t="str">
        <f t="shared" si="116"/>
        <v/>
      </c>
      <c r="M285" s="369"/>
      <c r="N285" s="370" t="str">
        <f t="shared" si="110"/>
        <v/>
      </c>
      <c r="O285" s="371" t="str">
        <f t="shared" si="111"/>
        <v/>
      </c>
      <c r="P285" s="371" t="str">
        <f t="shared" si="117"/>
        <v/>
      </c>
      <c r="Q285" s="372" t="str">
        <f t="shared" si="128"/>
        <v/>
      </c>
      <c r="R285" s="373" t="str">
        <f t="shared" si="118"/>
        <v/>
      </c>
      <c r="S285" s="372" t="str">
        <f t="shared" si="119"/>
        <v/>
      </c>
      <c r="T285" s="372" t="str">
        <f t="shared" si="112"/>
        <v/>
      </c>
      <c r="U285" s="374" t="str">
        <f t="shared" si="113"/>
        <v/>
      </c>
      <c r="V285" s="375" t="str">
        <f t="shared" si="120"/>
        <v/>
      </c>
      <c r="Y285" s="133"/>
    </row>
    <row r="286" spans="1:25" s="127" customFormat="1" ht="12" customHeight="1">
      <c r="A286" s="121">
        <v>214</v>
      </c>
      <c r="B286" s="122"/>
      <c r="C286" s="403"/>
      <c r="D286" s="123"/>
      <c r="E286" s="124"/>
      <c r="F286" s="124"/>
      <c r="G286" s="363" t="str">
        <f t="shared" si="125"/>
        <v/>
      </c>
      <c r="H286" s="376" t="str">
        <f t="shared" si="126"/>
        <v/>
      </c>
      <c r="I286" s="365" t="str">
        <f t="shared" si="127"/>
        <v/>
      </c>
      <c r="J286" s="366" t="str">
        <f t="shared" si="114"/>
        <v/>
      </c>
      <c r="K286" s="367" t="str">
        <f t="shared" si="115"/>
        <v/>
      </c>
      <c r="L286" s="368" t="str">
        <f t="shared" si="116"/>
        <v/>
      </c>
      <c r="M286" s="369"/>
      <c r="N286" s="370" t="str">
        <f t="shared" si="110"/>
        <v/>
      </c>
      <c r="O286" s="371" t="str">
        <f t="shared" si="111"/>
        <v/>
      </c>
      <c r="P286" s="371" t="str">
        <f t="shared" si="117"/>
        <v/>
      </c>
      <c r="Q286" s="372" t="str">
        <f t="shared" si="128"/>
        <v/>
      </c>
      <c r="R286" s="373" t="str">
        <f t="shared" si="118"/>
        <v/>
      </c>
      <c r="S286" s="372" t="str">
        <f t="shared" si="119"/>
        <v/>
      </c>
      <c r="T286" s="372" t="str">
        <f t="shared" si="112"/>
        <v/>
      </c>
      <c r="U286" s="374" t="str">
        <f t="shared" si="113"/>
        <v/>
      </c>
      <c r="V286" s="375" t="str">
        <f t="shared" si="120"/>
        <v/>
      </c>
      <c r="Y286" s="133"/>
    </row>
    <row r="287" spans="1:25" s="127" customFormat="1" ht="12" customHeight="1">
      <c r="A287" s="121">
        <v>215</v>
      </c>
      <c r="B287" s="122"/>
      <c r="C287" s="403"/>
      <c r="D287" s="123"/>
      <c r="E287" s="124"/>
      <c r="F287" s="124"/>
      <c r="G287" s="363" t="str">
        <f t="shared" si="125"/>
        <v/>
      </c>
      <c r="H287" s="376" t="str">
        <f t="shared" si="126"/>
        <v/>
      </c>
      <c r="I287" s="365" t="str">
        <f t="shared" si="127"/>
        <v/>
      </c>
      <c r="J287" s="366" t="str">
        <f t="shared" si="114"/>
        <v/>
      </c>
      <c r="K287" s="367" t="str">
        <f t="shared" si="115"/>
        <v/>
      </c>
      <c r="L287" s="368" t="str">
        <f t="shared" si="116"/>
        <v/>
      </c>
      <c r="M287" s="369"/>
      <c r="N287" s="370" t="str">
        <f t="shared" si="110"/>
        <v/>
      </c>
      <c r="O287" s="371" t="str">
        <f t="shared" si="111"/>
        <v/>
      </c>
      <c r="P287" s="371" t="str">
        <f t="shared" si="117"/>
        <v/>
      </c>
      <c r="Q287" s="372" t="str">
        <f t="shared" si="128"/>
        <v/>
      </c>
      <c r="R287" s="373" t="str">
        <f t="shared" si="118"/>
        <v/>
      </c>
      <c r="S287" s="372" t="str">
        <f t="shared" si="119"/>
        <v/>
      </c>
      <c r="T287" s="372" t="str">
        <f t="shared" si="112"/>
        <v/>
      </c>
      <c r="U287" s="374" t="str">
        <f t="shared" si="113"/>
        <v/>
      </c>
      <c r="V287" s="375" t="str">
        <f t="shared" si="120"/>
        <v/>
      </c>
      <c r="Y287" s="133"/>
    </row>
    <row r="288" spans="1:25" s="127" customFormat="1" ht="12" customHeight="1">
      <c r="A288" s="121">
        <v>216</v>
      </c>
      <c r="B288" s="122"/>
      <c r="C288" s="403"/>
      <c r="D288" s="123"/>
      <c r="E288" s="124"/>
      <c r="F288" s="124"/>
      <c r="G288" s="363" t="str">
        <f t="shared" si="125"/>
        <v/>
      </c>
      <c r="H288" s="376" t="str">
        <f t="shared" si="126"/>
        <v/>
      </c>
      <c r="I288" s="365" t="str">
        <f t="shared" si="127"/>
        <v/>
      </c>
      <c r="J288" s="366" t="str">
        <f t="shared" si="114"/>
        <v/>
      </c>
      <c r="K288" s="367" t="str">
        <f t="shared" si="115"/>
        <v/>
      </c>
      <c r="L288" s="368" t="str">
        <f t="shared" si="116"/>
        <v/>
      </c>
      <c r="M288" s="369"/>
      <c r="N288" s="370" t="str">
        <f t="shared" si="110"/>
        <v/>
      </c>
      <c r="O288" s="371" t="str">
        <f t="shared" si="111"/>
        <v/>
      </c>
      <c r="P288" s="371" t="str">
        <f t="shared" si="117"/>
        <v/>
      </c>
      <c r="Q288" s="372" t="str">
        <f t="shared" si="128"/>
        <v/>
      </c>
      <c r="R288" s="373" t="str">
        <f t="shared" si="118"/>
        <v/>
      </c>
      <c r="S288" s="372" t="str">
        <f t="shared" si="119"/>
        <v/>
      </c>
      <c r="T288" s="372" t="str">
        <f t="shared" si="112"/>
        <v/>
      </c>
      <c r="U288" s="374" t="str">
        <f t="shared" si="113"/>
        <v/>
      </c>
      <c r="V288" s="375" t="str">
        <f t="shared" si="120"/>
        <v/>
      </c>
      <c r="Y288" s="133"/>
    </row>
    <row r="289" spans="1:25" s="127" customFormat="1" ht="12" customHeight="1">
      <c r="A289" s="121">
        <v>217</v>
      </c>
      <c r="B289" s="122"/>
      <c r="C289" s="403"/>
      <c r="D289" s="123"/>
      <c r="E289" s="124"/>
      <c r="F289" s="124"/>
      <c r="G289" s="363" t="str">
        <f t="shared" si="125"/>
        <v/>
      </c>
      <c r="H289" s="376" t="str">
        <f t="shared" si="126"/>
        <v/>
      </c>
      <c r="I289" s="365" t="str">
        <f t="shared" si="127"/>
        <v/>
      </c>
      <c r="J289" s="366" t="str">
        <f t="shared" si="114"/>
        <v/>
      </c>
      <c r="K289" s="367" t="str">
        <f t="shared" si="115"/>
        <v/>
      </c>
      <c r="L289" s="368" t="str">
        <f t="shared" si="116"/>
        <v/>
      </c>
      <c r="M289" s="369"/>
      <c r="N289" s="370" t="str">
        <f t="shared" si="110"/>
        <v/>
      </c>
      <c r="O289" s="371" t="str">
        <f t="shared" si="111"/>
        <v/>
      </c>
      <c r="P289" s="371" t="str">
        <f t="shared" si="117"/>
        <v/>
      </c>
      <c r="Q289" s="372" t="str">
        <f t="shared" si="128"/>
        <v/>
      </c>
      <c r="R289" s="373" t="str">
        <f t="shared" si="118"/>
        <v/>
      </c>
      <c r="S289" s="372" t="str">
        <f t="shared" si="119"/>
        <v/>
      </c>
      <c r="T289" s="372" t="str">
        <f t="shared" si="112"/>
        <v/>
      </c>
      <c r="U289" s="374" t="str">
        <f t="shared" si="113"/>
        <v/>
      </c>
      <c r="V289" s="375" t="str">
        <f t="shared" si="120"/>
        <v/>
      </c>
      <c r="Y289" s="133"/>
    </row>
    <row r="290" spans="1:25" s="127" customFormat="1" ht="12" customHeight="1">
      <c r="A290" s="121">
        <v>218</v>
      </c>
      <c r="B290" s="122"/>
      <c r="C290" s="403"/>
      <c r="D290" s="123"/>
      <c r="E290" s="124"/>
      <c r="F290" s="124"/>
      <c r="G290" s="363" t="str">
        <f t="shared" si="125"/>
        <v/>
      </c>
      <c r="H290" s="376" t="str">
        <f t="shared" si="126"/>
        <v/>
      </c>
      <c r="I290" s="365" t="str">
        <f t="shared" si="127"/>
        <v/>
      </c>
      <c r="J290" s="366" t="str">
        <f t="shared" si="114"/>
        <v/>
      </c>
      <c r="K290" s="367" t="str">
        <f t="shared" si="115"/>
        <v/>
      </c>
      <c r="L290" s="368" t="str">
        <f t="shared" si="116"/>
        <v/>
      </c>
      <c r="M290" s="369"/>
      <c r="N290" s="370" t="str">
        <f t="shared" si="110"/>
        <v/>
      </c>
      <c r="O290" s="371" t="str">
        <f t="shared" si="111"/>
        <v/>
      </c>
      <c r="P290" s="371" t="str">
        <f t="shared" si="117"/>
        <v/>
      </c>
      <c r="Q290" s="372" t="str">
        <f t="shared" si="128"/>
        <v/>
      </c>
      <c r="R290" s="373" t="str">
        <f t="shared" si="118"/>
        <v/>
      </c>
      <c r="S290" s="372" t="str">
        <f t="shared" si="119"/>
        <v/>
      </c>
      <c r="T290" s="372" t="str">
        <f t="shared" si="112"/>
        <v/>
      </c>
      <c r="U290" s="374" t="str">
        <f t="shared" si="113"/>
        <v/>
      </c>
      <c r="V290" s="375" t="str">
        <f t="shared" si="120"/>
        <v/>
      </c>
      <c r="Y290" s="133"/>
    </row>
    <row r="291" spans="1:25" s="127" customFormat="1" ht="12" customHeight="1">
      <c r="A291" s="121">
        <v>219</v>
      </c>
      <c r="B291" s="122"/>
      <c r="C291" s="403"/>
      <c r="D291" s="123"/>
      <c r="E291" s="124"/>
      <c r="F291" s="124"/>
      <c r="G291" s="363" t="str">
        <f t="shared" si="125"/>
        <v/>
      </c>
      <c r="H291" s="376" t="str">
        <f t="shared" si="126"/>
        <v/>
      </c>
      <c r="I291" s="365" t="str">
        <f t="shared" si="127"/>
        <v/>
      </c>
      <c r="J291" s="366" t="str">
        <f t="shared" si="114"/>
        <v/>
      </c>
      <c r="K291" s="367" t="str">
        <f t="shared" si="115"/>
        <v/>
      </c>
      <c r="L291" s="368" t="str">
        <f t="shared" si="116"/>
        <v/>
      </c>
      <c r="M291" s="369"/>
      <c r="N291" s="370" t="str">
        <f t="shared" si="110"/>
        <v/>
      </c>
      <c r="O291" s="371" t="str">
        <f t="shared" si="111"/>
        <v/>
      </c>
      <c r="P291" s="371" t="str">
        <f t="shared" si="117"/>
        <v/>
      </c>
      <c r="Q291" s="372" t="str">
        <f t="shared" si="128"/>
        <v/>
      </c>
      <c r="R291" s="373" t="str">
        <f t="shared" si="118"/>
        <v/>
      </c>
      <c r="S291" s="372" t="str">
        <f t="shared" si="119"/>
        <v/>
      </c>
      <c r="T291" s="372" t="str">
        <f t="shared" si="112"/>
        <v/>
      </c>
      <c r="U291" s="374" t="str">
        <f t="shared" si="113"/>
        <v/>
      </c>
      <c r="V291" s="375" t="str">
        <f t="shared" si="120"/>
        <v/>
      </c>
      <c r="Y291" s="133"/>
    </row>
    <row r="292" spans="1:25" s="127" customFormat="1" ht="12" customHeight="1">
      <c r="A292" s="121">
        <v>220</v>
      </c>
      <c r="B292" s="122"/>
      <c r="C292" s="403"/>
      <c r="D292" s="123"/>
      <c r="E292" s="124"/>
      <c r="F292" s="124"/>
      <c r="G292" s="363" t="str">
        <f t="shared" si="125"/>
        <v/>
      </c>
      <c r="H292" s="376" t="str">
        <f t="shared" si="126"/>
        <v/>
      </c>
      <c r="I292" s="365" t="str">
        <f t="shared" si="127"/>
        <v/>
      </c>
      <c r="J292" s="366" t="str">
        <f t="shared" si="114"/>
        <v/>
      </c>
      <c r="K292" s="367" t="str">
        <f t="shared" si="115"/>
        <v/>
      </c>
      <c r="L292" s="368" t="str">
        <f t="shared" si="116"/>
        <v/>
      </c>
      <c r="M292" s="369"/>
      <c r="N292" s="370" t="str">
        <f t="shared" si="110"/>
        <v/>
      </c>
      <c r="O292" s="371" t="str">
        <f t="shared" si="111"/>
        <v/>
      </c>
      <c r="P292" s="371" t="str">
        <f t="shared" si="117"/>
        <v/>
      </c>
      <c r="Q292" s="372" t="str">
        <f t="shared" si="128"/>
        <v/>
      </c>
      <c r="R292" s="373" t="str">
        <f t="shared" si="118"/>
        <v/>
      </c>
      <c r="S292" s="372" t="str">
        <f t="shared" si="119"/>
        <v/>
      </c>
      <c r="T292" s="372" t="str">
        <f t="shared" si="112"/>
        <v/>
      </c>
      <c r="U292" s="374" t="str">
        <f t="shared" si="113"/>
        <v/>
      </c>
      <c r="V292" s="375" t="str">
        <f t="shared" si="120"/>
        <v/>
      </c>
      <c r="Y292" s="133"/>
    </row>
    <row r="293" spans="1:25" s="127" customFormat="1" ht="12" customHeight="1">
      <c r="A293" s="121">
        <v>221</v>
      </c>
      <c r="B293" s="122"/>
      <c r="C293" s="403"/>
      <c r="D293" s="123"/>
      <c r="E293" s="124"/>
      <c r="F293" s="124"/>
      <c r="G293" s="363" t="str">
        <f t="shared" si="125"/>
        <v/>
      </c>
      <c r="H293" s="376" t="str">
        <f t="shared" si="126"/>
        <v/>
      </c>
      <c r="I293" s="365" t="str">
        <f t="shared" si="127"/>
        <v/>
      </c>
      <c r="J293" s="366" t="str">
        <f t="shared" si="114"/>
        <v/>
      </c>
      <c r="K293" s="367" t="str">
        <f t="shared" si="115"/>
        <v/>
      </c>
      <c r="L293" s="368" t="str">
        <f t="shared" si="116"/>
        <v/>
      </c>
      <c r="M293" s="369"/>
      <c r="N293" s="370" t="str">
        <f t="shared" si="110"/>
        <v/>
      </c>
      <c r="O293" s="371" t="str">
        <f t="shared" si="111"/>
        <v/>
      </c>
      <c r="P293" s="371" t="str">
        <f t="shared" si="117"/>
        <v/>
      </c>
      <c r="Q293" s="372" t="str">
        <f t="shared" si="128"/>
        <v/>
      </c>
      <c r="R293" s="373" t="str">
        <f t="shared" si="118"/>
        <v/>
      </c>
      <c r="S293" s="372" t="str">
        <f t="shared" si="119"/>
        <v/>
      </c>
      <c r="T293" s="372" t="str">
        <f t="shared" si="112"/>
        <v/>
      </c>
      <c r="U293" s="374" t="str">
        <f t="shared" si="113"/>
        <v/>
      </c>
      <c r="V293" s="375" t="str">
        <f t="shared" si="120"/>
        <v/>
      </c>
      <c r="Y293" s="133"/>
    </row>
    <row r="294" spans="1:25" s="127" customFormat="1" ht="12" customHeight="1">
      <c r="A294" s="121">
        <v>222</v>
      </c>
      <c r="B294" s="122"/>
      <c r="C294" s="403"/>
      <c r="D294" s="123"/>
      <c r="E294" s="124"/>
      <c r="F294" s="124"/>
      <c r="G294" s="363" t="str">
        <f t="shared" ref="G294:G303" si="129">IF(OR(ISBLANK($C294),ISBLANK($C$68)),"",IF($C294&gt;$C$68,"",DATEDIF($C294,$C$68,"Y")))</f>
        <v/>
      </c>
      <c r="H294" s="376" t="str">
        <f t="shared" ref="H294:H303" si="130">IF(D294=1,"男",IF(D294=2,"女",""))</f>
        <v/>
      </c>
      <c r="I294" s="365" t="str">
        <f t="shared" ref="I294:I303" si="131">G294&amp;H294</f>
        <v/>
      </c>
      <c r="J294" s="366" t="str">
        <f t="shared" si="114"/>
        <v/>
      </c>
      <c r="K294" s="367" t="str">
        <f t="shared" si="115"/>
        <v/>
      </c>
      <c r="L294" s="368" t="str">
        <f t="shared" si="116"/>
        <v/>
      </c>
      <c r="M294" s="369"/>
      <c r="N294" s="370" t="str">
        <f t="shared" si="110"/>
        <v/>
      </c>
      <c r="O294" s="371" t="str">
        <f t="shared" si="111"/>
        <v/>
      </c>
      <c r="P294" s="371" t="str">
        <f t="shared" si="117"/>
        <v/>
      </c>
      <c r="Q294" s="372" t="str">
        <f t="shared" ref="Q294:Q303" si="132">IF($E294="","",P294*O294)</f>
        <v/>
      </c>
      <c r="R294" s="373" t="str">
        <f t="shared" si="118"/>
        <v/>
      </c>
      <c r="S294" s="372" t="str">
        <f t="shared" si="119"/>
        <v/>
      </c>
      <c r="T294" s="372" t="str">
        <f t="shared" si="112"/>
        <v/>
      </c>
      <c r="U294" s="374" t="str">
        <f t="shared" si="113"/>
        <v/>
      </c>
      <c r="V294" s="375" t="str">
        <f t="shared" si="120"/>
        <v/>
      </c>
      <c r="Y294" s="133"/>
    </row>
    <row r="295" spans="1:25" s="127" customFormat="1" ht="12" customHeight="1">
      <c r="A295" s="121">
        <v>223</v>
      </c>
      <c r="B295" s="122"/>
      <c r="C295" s="403"/>
      <c r="D295" s="123"/>
      <c r="E295" s="124"/>
      <c r="F295" s="124"/>
      <c r="G295" s="363" t="str">
        <f t="shared" si="129"/>
        <v/>
      </c>
      <c r="H295" s="376" t="str">
        <f t="shared" si="130"/>
        <v/>
      </c>
      <c r="I295" s="365" t="str">
        <f t="shared" si="131"/>
        <v/>
      </c>
      <c r="J295" s="366" t="str">
        <f t="shared" si="114"/>
        <v/>
      </c>
      <c r="K295" s="367" t="str">
        <f t="shared" si="115"/>
        <v/>
      </c>
      <c r="L295" s="368" t="str">
        <f t="shared" si="116"/>
        <v/>
      </c>
      <c r="M295" s="369"/>
      <c r="N295" s="370" t="str">
        <f t="shared" si="110"/>
        <v/>
      </c>
      <c r="O295" s="371" t="str">
        <f t="shared" si="111"/>
        <v/>
      </c>
      <c r="P295" s="371" t="str">
        <f t="shared" si="117"/>
        <v/>
      </c>
      <c r="Q295" s="372" t="str">
        <f t="shared" si="132"/>
        <v/>
      </c>
      <c r="R295" s="373" t="str">
        <f t="shared" si="118"/>
        <v/>
      </c>
      <c r="S295" s="372" t="str">
        <f t="shared" si="119"/>
        <v/>
      </c>
      <c r="T295" s="372" t="str">
        <f t="shared" si="112"/>
        <v/>
      </c>
      <c r="U295" s="374" t="str">
        <f t="shared" si="113"/>
        <v/>
      </c>
      <c r="V295" s="375" t="str">
        <f t="shared" si="120"/>
        <v/>
      </c>
      <c r="Y295" s="133"/>
    </row>
    <row r="296" spans="1:25" s="127" customFormat="1" ht="12" customHeight="1">
      <c r="A296" s="121">
        <v>224</v>
      </c>
      <c r="B296" s="122"/>
      <c r="C296" s="403"/>
      <c r="D296" s="123"/>
      <c r="E296" s="124"/>
      <c r="F296" s="124"/>
      <c r="G296" s="363" t="str">
        <f t="shared" si="129"/>
        <v/>
      </c>
      <c r="H296" s="376" t="str">
        <f t="shared" si="130"/>
        <v/>
      </c>
      <c r="I296" s="365" t="str">
        <f t="shared" si="131"/>
        <v/>
      </c>
      <c r="J296" s="366" t="str">
        <f t="shared" si="114"/>
        <v/>
      </c>
      <c r="K296" s="367" t="str">
        <f t="shared" si="115"/>
        <v/>
      </c>
      <c r="L296" s="368" t="str">
        <f t="shared" si="116"/>
        <v/>
      </c>
      <c r="M296" s="369"/>
      <c r="N296" s="370" t="str">
        <f t="shared" si="110"/>
        <v/>
      </c>
      <c r="O296" s="371" t="str">
        <f t="shared" si="111"/>
        <v/>
      </c>
      <c r="P296" s="371" t="str">
        <f t="shared" si="117"/>
        <v/>
      </c>
      <c r="Q296" s="372" t="str">
        <f t="shared" si="132"/>
        <v/>
      </c>
      <c r="R296" s="373" t="str">
        <f t="shared" si="118"/>
        <v/>
      </c>
      <c r="S296" s="372" t="str">
        <f t="shared" si="119"/>
        <v/>
      </c>
      <c r="T296" s="372" t="str">
        <f t="shared" si="112"/>
        <v/>
      </c>
      <c r="U296" s="374" t="str">
        <f t="shared" si="113"/>
        <v/>
      </c>
      <c r="V296" s="375" t="str">
        <f t="shared" si="120"/>
        <v/>
      </c>
      <c r="Y296" s="133"/>
    </row>
    <row r="297" spans="1:25" s="127" customFormat="1" ht="12" customHeight="1">
      <c r="A297" s="121">
        <v>225</v>
      </c>
      <c r="B297" s="122"/>
      <c r="C297" s="403"/>
      <c r="D297" s="123"/>
      <c r="E297" s="124"/>
      <c r="F297" s="124"/>
      <c r="G297" s="363" t="str">
        <f t="shared" si="129"/>
        <v/>
      </c>
      <c r="H297" s="376" t="str">
        <f t="shared" si="130"/>
        <v/>
      </c>
      <c r="I297" s="365" t="str">
        <f t="shared" si="131"/>
        <v/>
      </c>
      <c r="J297" s="366" t="str">
        <f t="shared" si="114"/>
        <v/>
      </c>
      <c r="K297" s="367" t="str">
        <f t="shared" si="115"/>
        <v/>
      </c>
      <c r="L297" s="368" t="str">
        <f t="shared" si="116"/>
        <v/>
      </c>
      <c r="M297" s="369"/>
      <c r="N297" s="370" t="str">
        <f t="shared" si="110"/>
        <v/>
      </c>
      <c r="O297" s="371" t="str">
        <f t="shared" si="111"/>
        <v/>
      </c>
      <c r="P297" s="371" t="str">
        <f t="shared" si="117"/>
        <v/>
      </c>
      <c r="Q297" s="372" t="str">
        <f t="shared" si="132"/>
        <v/>
      </c>
      <c r="R297" s="373" t="str">
        <f t="shared" si="118"/>
        <v/>
      </c>
      <c r="S297" s="372" t="str">
        <f t="shared" si="119"/>
        <v/>
      </c>
      <c r="T297" s="372" t="str">
        <f t="shared" si="112"/>
        <v/>
      </c>
      <c r="U297" s="374" t="str">
        <f t="shared" si="113"/>
        <v/>
      </c>
      <c r="V297" s="375" t="str">
        <f t="shared" si="120"/>
        <v/>
      </c>
      <c r="Y297" s="133"/>
    </row>
    <row r="298" spans="1:25" s="127" customFormat="1" ht="12" customHeight="1">
      <c r="A298" s="121">
        <v>226</v>
      </c>
      <c r="B298" s="122"/>
      <c r="C298" s="403"/>
      <c r="D298" s="123"/>
      <c r="E298" s="124"/>
      <c r="F298" s="124"/>
      <c r="G298" s="363" t="str">
        <f t="shared" si="129"/>
        <v/>
      </c>
      <c r="H298" s="376" t="str">
        <f t="shared" si="130"/>
        <v/>
      </c>
      <c r="I298" s="365" t="str">
        <f t="shared" si="131"/>
        <v/>
      </c>
      <c r="J298" s="366" t="str">
        <f t="shared" si="114"/>
        <v/>
      </c>
      <c r="K298" s="367" t="str">
        <f t="shared" si="115"/>
        <v/>
      </c>
      <c r="L298" s="368" t="str">
        <f t="shared" si="116"/>
        <v/>
      </c>
      <c r="M298" s="369"/>
      <c r="N298" s="370" t="str">
        <f t="shared" si="110"/>
        <v/>
      </c>
      <c r="O298" s="371" t="str">
        <f t="shared" si="111"/>
        <v/>
      </c>
      <c r="P298" s="371" t="str">
        <f t="shared" si="117"/>
        <v/>
      </c>
      <c r="Q298" s="372" t="str">
        <f t="shared" si="132"/>
        <v/>
      </c>
      <c r="R298" s="373" t="str">
        <f t="shared" si="118"/>
        <v/>
      </c>
      <c r="S298" s="372" t="str">
        <f t="shared" si="119"/>
        <v/>
      </c>
      <c r="T298" s="372" t="str">
        <f t="shared" si="112"/>
        <v/>
      </c>
      <c r="U298" s="374" t="str">
        <f t="shared" si="113"/>
        <v/>
      </c>
      <c r="V298" s="375" t="str">
        <f t="shared" si="120"/>
        <v/>
      </c>
      <c r="Y298" s="133"/>
    </row>
    <row r="299" spans="1:25" s="127" customFormat="1" ht="12" customHeight="1">
      <c r="A299" s="121">
        <v>227</v>
      </c>
      <c r="B299" s="122"/>
      <c r="C299" s="403"/>
      <c r="D299" s="123"/>
      <c r="E299" s="124"/>
      <c r="F299" s="124"/>
      <c r="G299" s="363" t="str">
        <f t="shared" si="129"/>
        <v/>
      </c>
      <c r="H299" s="376" t="str">
        <f t="shared" si="130"/>
        <v/>
      </c>
      <c r="I299" s="365" t="str">
        <f t="shared" si="131"/>
        <v/>
      </c>
      <c r="J299" s="366" t="str">
        <f t="shared" si="114"/>
        <v/>
      </c>
      <c r="K299" s="367" t="str">
        <f t="shared" si="115"/>
        <v/>
      </c>
      <c r="L299" s="368" t="str">
        <f t="shared" si="116"/>
        <v/>
      </c>
      <c r="M299" s="369"/>
      <c r="N299" s="370" t="str">
        <f t="shared" si="110"/>
        <v/>
      </c>
      <c r="O299" s="371" t="str">
        <f t="shared" si="111"/>
        <v/>
      </c>
      <c r="P299" s="371" t="str">
        <f t="shared" si="117"/>
        <v/>
      </c>
      <c r="Q299" s="372" t="str">
        <f t="shared" si="132"/>
        <v/>
      </c>
      <c r="R299" s="373" t="str">
        <f t="shared" si="118"/>
        <v/>
      </c>
      <c r="S299" s="372" t="str">
        <f t="shared" si="119"/>
        <v/>
      </c>
      <c r="T299" s="372" t="str">
        <f t="shared" si="112"/>
        <v/>
      </c>
      <c r="U299" s="374" t="str">
        <f t="shared" si="113"/>
        <v/>
      </c>
      <c r="V299" s="375" t="str">
        <f t="shared" si="120"/>
        <v/>
      </c>
      <c r="Y299" s="133"/>
    </row>
    <row r="300" spans="1:25" s="127" customFormat="1" ht="12" customHeight="1">
      <c r="A300" s="121">
        <v>228</v>
      </c>
      <c r="B300" s="122"/>
      <c r="C300" s="403"/>
      <c r="D300" s="123"/>
      <c r="E300" s="124"/>
      <c r="F300" s="124"/>
      <c r="G300" s="363" t="str">
        <f t="shared" si="129"/>
        <v/>
      </c>
      <c r="H300" s="376" t="str">
        <f t="shared" si="130"/>
        <v/>
      </c>
      <c r="I300" s="365" t="str">
        <f t="shared" si="131"/>
        <v/>
      </c>
      <c r="J300" s="366" t="str">
        <f t="shared" si="114"/>
        <v/>
      </c>
      <c r="K300" s="367" t="str">
        <f t="shared" si="115"/>
        <v/>
      </c>
      <c r="L300" s="368" t="str">
        <f t="shared" si="116"/>
        <v/>
      </c>
      <c r="M300" s="369"/>
      <c r="N300" s="370" t="str">
        <f t="shared" si="110"/>
        <v/>
      </c>
      <c r="O300" s="371" t="str">
        <f t="shared" si="111"/>
        <v/>
      </c>
      <c r="P300" s="371" t="str">
        <f t="shared" si="117"/>
        <v/>
      </c>
      <c r="Q300" s="372" t="str">
        <f t="shared" si="132"/>
        <v/>
      </c>
      <c r="R300" s="373" t="str">
        <f t="shared" si="118"/>
        <v/>
      </c>
      <c r="S300" s="372" t="str">
        <f t="shared" si="119"/>
        <v/>
      </c>
      <c r="T300" s="372" t="str">
        <f t="shared" si="112"/>
        <v/>
      </c>
      <c r="U300" s="374" t="str">
        <f t="shared" si="113"/>
        <v/>
      </c>
      <c r="V300" s="375" t="str">
        <f t="shared" si="120"/>
        <v/>
      </c>
      <c r="Y300" s="133"/>
    </row>
    <row r="301" spans="1:25" s="127" customFormat="1" ht="12" customHeight="1">
      <c r="A301" s="121">
        <v>229</v>
      </c>
      <c r="B301" s="122"/>
      <c r="C301" s="403"/>
      <c r="D301" s="123"/>
      <c r="E301" s="124"/>
      <c r="F301" s="124"/>
      <c r="G301" s="363" t="str">
        <f t="shared" si="129"/>
        <v/>
      </c>
      <c r="H301" s="376" t="str">
        <f t="shared" si="130"/>
        <v/>
      </c>
      <c r="I301" s="365" t="str">
        <f t="shared" si="131"/>
        <v/>
      </c>
      <c r="J301" s="366" t="str">
        <f t="shared" si="114"/>
        <v/>
      </c>
      <c r="K301" s="367" t="str">
        <f t="shared" si="115"/>
        <v/>
      </c>
      <c r="L301" s="368" t="str">
        <f t="shared" si="116"/>
        <v/>
      </c>
      <c r="M301" s="369"/>
      <c r="N301" s="370" t="str">
        <f t="shared" si="110"/>
        <v/>
      </c>
      <c r="O301" s="371" t="str">
        <f t="shared" si="111"/>
        <v/>
      </c>
      <c r="P301" s="371" t="str">
        <f t="shared" si="117"/>
        <v/>
      </c>
      <c r="Q301" s="372" t="str">
        <f t="shared" si="132"/>
        <v/>
      </c>
      <c r="R301" s="373" t="str">
        <f t="shared" si="118"/>
        <v/>
      </c>
      <c r="S301" s="372" t="str">
        <f t="shared" si="119"/>
        <v/>
      </c>
      <c r="T301" s="372" t="str">
        <f t="shared" si="112"/>
        <v/>
      </c>
      <c r="U301" s="374" t="str">
        <f t="shared" si="113"/>
        <v/>
      </c>
      <c r="V301" s="375" t="str">
        <f t="shared" si="120"/>
        <v/>
      </c>
      <c r="Y301" s="133"/>
    </row>
    <row r="302" spans="1:25" s="127" customFormat="1" ht="12" customHeight="1">
      <c r="A302" s="121">
        <v>230</v>
      </c>
      <c r="B302" s="122"/>
      <c r="C302" s="403"/>
      <c r="D302" s="123"/>
      <c r="E302" s="124"/>
      <c r="F302" s="124"/>
      <c r="G302" s="363" t="str">
        <f t="shared" si="129"/>
        <v/>
      </c>
      <c r="H302" s="376" t="str">
        <f t="shared" si="130"/>
        <v/>
      </c>
      <c r="I302" s="365" t="str">
        <f t="shared" si="131"/>
        <v/>
      </c>
      <c r="J302" s="366" t="str">
        <f t="shared" si="114"/>
        <v/>
      </c>
      <c r="K302" s="367" t="str">
        <f t="shared" si="115"/>
        <v/>
      </c>
      <c r="L302" s="368" t="str">
        <f t="shared" si="116"/>
        <v/>
      </c>
      <c r="M302" s="369"/>
      <c r="N302" s="370" t="str">
        <f t="shared" si="110"/>
        <v/>
      </c>
      <c r="O302" s="371" t="str">
        <f t="shared" si="111"/>
        <v/>
      </c>
      <c r="P302" s="371" t="str">
        <f t="shared" si="117"/>
        <v/>
      </c>
      <c r="Q302" s="372" t="str">
        <f t="shared" si="132"/>
        <v/>
      </c>
      <c r="R302" s="373" t="str">
        <f t="shared" si="118"/>
        <v/>
      </c>
      <c r="S302" s="372" t="str">
        <f t="shared" si="119"/>
        <v/>
      </c>
      <c r="T302" s="372" t="str">
        <f t="shared" si="112"/>
        <v/>
      </c>
      <c r="U302" s="374" t="str">
        <f t="shared" si="113"/>
        <v/>
      </c>
      <c r="V302" s="375" t="str">
        <f t="shared" si="120"/>
        <v/>
      </c>
      <c r="Y302" s="133"/>
    </row>
    <row r="303" spans="1:25" s="127" customFormat="1" ht="12" customHeight="1">
      <c r="A303" s="121">
        <v>231</v>
      </c>
      <c r="B303" s="122"/>
      <c r="C303" s="403"/>
      <c r="D303" s="123"/>
      <c r="E303" s="124"/>
      <c r="F303" s="124"/>
      <c r="G303" s="363" t="str">
        <f t="shared" si="129"/>
        <v/>
      </c>
      <c r="H303" s="376" t="str">
        <f t="shared" si="130"/>
        <v/>
      </c>
      <c r="I303" s="365" t="str">
        <f t="shared" si="131"/>
        <v/>
      </c>
      <c r="J303" s="366" t="str">
        <f t="shared" si="114"/>
        <v/>
      </c>
      <c r="K303" s="367" t="str">
        <f t="shared" si="115"/>
        <v/>
      </c>
      <c r="L303" s="368" t="str">
        <f t="shared" si="116"/>
        <v/>
      </c>
      <c r="M303" s="369"/>
      <c r="N303" s="370" t="str">
        <f t="shared" si="110"/>
        <v/>
      </c>
      <c r="O303" s="371" t="str">
        <f t="shared" si="111"/>
        <v/>
      </c>
      <c r="P303" s="371" t="str">
        <f t="shared" si="117"/>
        <v/>
      </c>
      <c r="Q303" s="372" t="str">
        <f t="shared" si="132"/>
        <v/>
      </c>
      <c r="R303" s="373" t="str">
        <f t="shared" si="118"/>
        <v/>
      </c>
      <c r="S303" s="372" t="str">
        <f t="shared" si="119"/>
        <v/>
      </c>
      <c r="T303" s="372" t="str">
        <f t="shared" si="112"/>
        <v/>
      </c>
      <c r="U303" s="374" t="str">
        <f t="shared" si="113"/>
        <v/>
      </c>
      <c r="V303" s="375" t="str">
        <f t="shared" si="120"/>
        <v/>
      </c>
      <c r="Y303" s="133"/>
    </row>
    <row r="304" spans="1:25" s="127" customFormat="1" ht="12" customHeight="1">
      <c r="A304" s="121">
        <v>232</v>
      </c>
      <c r="B304" s="122"/>
      <c r="C304" s="403"/>
      <c r="D304" s="123"/>
      <c r="E304" s="124"/>
      <c r="F304" s="124"/>
      <c r="G304" s="363" t="str">
        <f t="shared" ref="G304:G313" si="133">IF(OR(ISBLANK($C304),ISBLANK($C$68)),"",IF($C304&gt;$C$68,"",DATEDIF($C304,$C$68,"Y")))</f>
        <v/>
      </c>
      <c r="H304" s="376" t="str">
        <f t="shared" ref="H304:H313" si="134">IF(D304=1,"男",IF(D304=2,"女",""))</f>
        <v/>
      </c>
      <c r="I304" s="365" t="str">
        <f t="shared" ref="I304:I313" si="135">G304&amp;H304</f>
        <v/>
      </c>
      <c r="J304" s="366" t="str">
        <f t="shared" si="114"/>
        <v/>
      </c>
      <c r="K304" s="367" t="str">
        <f t="shared" si="115"/>
        <v/>
      </c>
      <c r="L304" s="368" t="str">
        <f t="shared" si="116"/>
        <v/>
      </c>
      <c r="M304" s="369"/>
      <c r="N304" s="370" t="str">
        <f t="shared" si="110"/>
        <v/>
      </c>
      <c r="O304" s="371" t="str">
        <f t="shared" si="111"/>
        <v/>
      </c>
      <c r="P304" s="371" t="str">
        <f t="shared" si="117"/>
        <v/>
      </c>
      <c r="Q304" s="372" t="str">
        <f t="shared" ref="Q304:Q313" si="136">IF($E304="","",P304*O304)</f>
        <v/>
      </c>
      <c r="R304" s="373" t="str">
        <f t="shared" si="118"/>
        <v/>
      </c>
      <c r="S304" s="372" t="str">
        <f t="shared" si="119"/>
        <v/>
      </c>
      <c r="T304" s="372" t="str">
        <f t="shared" si="112"/>
        <v/>
      </c>
      <c r="U304" s="374" t="str">
        <f t="shared" si="113"/>
        <v/>
      </c>
      <c r="V304" s="375" t="str">
        <f t="shared" si="120"/>
        <v/>
      </c>
      <c r="Y304" s="133"/>
    </row>
    <row r="305" spans="1:25" s="127" customFormat="1" ht="12" customHeight="1">
      <c r="A305" s="121">
        <v>233</v>
      </c>
      <c r="B305" s="122"/>
      <c r="C305" s="403"/>
      <c r="D305" s="123"/>
      <c r="E305" s="124"/>
      <c r="F305" s="124"/>
      <c r="G305" s="363" t="str">
        <f t="shared" si="133"/>
        <v/>
      </c>
      <c r="H305" s="376" t="str">
        <f t="shared" si="134"/>
        <v/>
      </c>
      <c r="I305" s="365" t="str">
        <f t="shared" si="135"/>
        <v/>
      </c>
      <c r="J305" s="366" t="str">
        <f t="shared" si="114"/>
        <v/>
      </c>
      <c r="K305" s="367" t="str">
        <f t="shared" si="115"/>
        <v/>
      </c>
      <c r="L305" s="368" t="str">
        <f t="shared" si="116"/>
        <v/>
      </c>
      <c r="M305" s="369"/>
      <c r="N305" s="370" t="str">
        <f t="shared" si="110"/>
        <v/>
      </c>
      <c r="O305" s="371" t="str">
        <f t="shared" si="111"/>
        <v/>
      </c>
      <c r="P305" s="371" t="str">
        <f t="shared" si="117"/>
        <v/>
      </c>
      <c r="Q305" s="372" t="str">
        <f t="shared" si="136"/>
        <v/>
      </c>
      <c r="R305" s="373" t="str">
        <f t="shared" si="118"/>
        <v/>
      </c>
      <c r="S305" s="372" t="str">
        <f t="shared" si="119"/>
        <v/>
      </c>
      <c r="T305" s="372" t="str">
        <f t="shared" si="112"/>
        <v/>
      </c>
      <c r="U305" s="374" t="str">
        <f t="shared" si="113"/>
        <v/>
      </c>
      <c r="V305" s="375" t="str">
        <f t="shared" si="120"/>
        <v/>
      </c>
      <c r="Y305" s="133"/>
    </row>
    <row r="306" spans="1:25" s="127" customFormat="1" ht="12" customHeight="1">
      <c r="A306" s="121">
        <v>234</v>
      </c>
      <c r="B306" s="122"/>
      <c r="C306" s="403"/>
      <c r="D306" s="123"/>
      <c r="E306" s="124"/>
      <c r="F306" s="124"/>
      <c r="G306" s="363" t="str">
        <f t="shared" si="133"/>
        <v/>
      </c>
      <c r="H306" s="376" t="str">
        <f t="shared" si="134"/>
        <v/>
      </c>
      <c r="I306" s="365" t="str">
        <f t="shared" si="135"/>
        <v/>
      </c>
      <c r="J306" s="366" t="str">
        <f t="shared" si="114"/>
        <v/>
      </c>
      <c r="K306" s="367" t="str">
        <f t="shared" si="115"/>
        <v/>
      </c>
      <c r="L306" s="368" t="str">
        <f t="shared" si="116"/>
        <v/>
      </c>
      <c r="M306" s="369"/>
      <c r="N306" s="370" t="str">
        <f t="shared" si="110"/>
        <v/>
      </c>
      <c r="O306" s="371" t="str">
        <f t="shared" si="111"/>
        <v/>
      </c>
      <c r="P306" s="371" t="str">
        <f t="shared" si="117"/>
        <v/>
      </c>
      <c r="Q306" s="372" t="str">
        <f t="shared" si="136"/>
        <v/>
      </c>
      <c r="R306" s="373" t="str">
        <f t="shared" si="118"/>
        <v/>
      </c>
      <c r="S306" s="372" t="str">
        <f t="shared" si="119"/>
        <v/>
      </c>
      <c r="T306" s="372" t="str">
        <f t="shared" si="112"/>
        <v/>
      </c>
      <c r="U306" s="374" t="str">
        <f t="shared" si="113"/>
        <v/>
      </c>
      <c r="V306" s="375" t="str">
        <f t="shared" si="120"/>
        <v/>
      </c>
      <c r="Y306" s="133"/>
    </row>
    <row r="307" spans="1:25" s="127" customFormat="1" ht="12" customHeight="1">
      <c r="A307" s="121">
        <v>235</v>
      </c>
      <c r="B307" s="122"/>
      <c r="C307" s="403"/>
      <c r="D307" s="123"/>
      <c r="E307" s="124"/>
      <c r="F307" s="124"/>
      <c r="G307" s="363" t="str">
        <f t="shared" si="133"/>
        <v/>
      </c>
      <c r="H307" s="376" t="str">
        <f t="shared" si="134"/>
        <v/>
      </c>
      <c r="I307" s="365" t="str">
        <f t="shared" si="135"/>
        <v/>
      </c>
      <c r="J307" s="366" t="str">
        <f t="shared" si="114"/>
        <v/>
      </c>
      <c r="K307" s="367" t="str">
        <f t="shared" si="115"/>
        <v/>
      </c>
      <c r="L307" s="368" t="str">
        <f t="shared" si="116"/>
        <v/>
      </c>
      <c r="M307" s="369"/>
      <c r="N307" s="370" t="str">
        <f t="shared" si="110"/>
        <v/>
      </c>
      <c r="O307" s="371" t="str">
        <f t="shared" si="111"/>
        <v/>
      </c>
      <c r="P307" s="371" t="str">
        <f t="shared" si="117"/>
        <v/>
      </c>
      <c r="Q307" s="372" t="str">
        <f t="shared" si="136"/>
        <v/>
      </c>
      <c r="R307" s="373" t="str">
        <f t="shared" si="118"/>
        <v/>
      </c>
      <c r="S307" s="372" t="str">
        <f t="shared" si="119"/>
        <v/>
      </c>
      <c r="T307" s="372" t="str">
        <f t="shared" si="112"/>
        <v/>
      </c>
      <c r="U307" s="374" t="str">
        <f t="shared" si="113"/>
        <v/>
      </c>
      <c r="V307" s="375" t="str">
        <f t="shared" si="120"/>
        <v/>
      </c>
      <c r="Y307" s="133"/>
    </row>
    <row r="308" spans="1:25" s="127" customFormat="1" ht="12" customHeight="1">
      <c r="A308" s="121">
        <v>236</v>
      </c>
      <c r="B308" s="122"/>
      <c r="C308" s="403"/>
      <c r="D308" s="123"/>
      <c r="E308" s="124"/>
      <c r="F308" s="124"/>
      <c r="G308" s="363" t="str">
        <f t="shared" si="133"/>
        <v/>
      </c>
      <c r="H308" s="376" t="str">
        <f t="shared" si="134"/>
        <v/>
      </c>
      <c r="I308" s="365" t="str">
        <f t="shared" si="135"/>
        <v/>
      </c>
      <c r="J308" s="366" t="str">
        <f t="shared" si="114"/>
        <v/>
      </c>
      <c r="K308" s="367" t="str">
        <f t="shared" si="115"/>
        <v/>
      </c>
      <c r="L308" s="368" t="str">
        <f t="shared" si="116"/>
        <v/>
      </c>
      <c r="M308" s="369"/>
      <c r="N308" s="370" t="str">
        <f t="shared" si="110"/>
        <v/>
      </c>
      <c r="O308" s="371" t="str">
        <f t="shared" si="111"/>
        <v/>
      </c>
      <c r="P308" s="371" t="str">
        <f t="shared" si="117"/>
        <v/>
      </c>
      <c r="Q308" s="372" t="str">
        <f t="shared" si="136"/>
        <v/>
      </c>
      <c r="R308" s="373" t="str">
        <f t="shared" si="118"/>
        <v/>
      </c>
      <c r="S308" s="372" t="str">
        <f t="shared" si="119"/>
        <v/>
      </c>
      <c r="T308" s="372" t="str">
        <f t="shared" si="112"/>
        <v/>
      </c>
      <c r="U308" s="374" t="str">
        <f t="shared" si="113"/>
        <v/>
      </c>
      <c r="V308" s="375" t="str">
        <f t="shared" si="120"/>
        <v/>
      </c>
      <c r="Y308" s="133"/>
    </row>
    <row r="309" spans="1:25" s="127" customFormat="1" ht="12" customHeight="1">
      <c r="A309" s="121">
        <v>237</v>
      </c>
      <c r="B309" s="122"/>
      <c r="C309" s="403"/>
      <c r="D309" s="123"/>
      <c r="E309" s="124"/>
      <c r="F309" s="124"/>
      <c r="G309" s="363" t="str">
        <f t="shared" si="133"/>
        <v/>
      </c>
      <c r="H309" s="376" t="str">
        <f t="shared" si="134"/>
        <v/>
      </c>
      <c r="I309" s="365" t="str">
        <f t="shared" si="135"/>
        <v/>
      </c>
      <c r="J309" s="366" t="str">
        <f t="shared" si="114"/>
        <v/>
      </c>
      <c r="K309" s="367" t="str">
        <f t="shared" si="115"/>
        <v/>
      </c>
      <c r="L309" s="368" t="str">
        <f t="shared" si="116"/>
        <v/>
      </c>
      <c r="M309" s="369"/>
      <c r="N309" s="370" t="str">
        <f t="shared" si="110"/>
        <v/>
      </c>
      <c r="O309" s="371" t="str">
        <f t="shared" si="111"/>
        <v/>
      </c>
      <c r="P309" s="371" t="str">
        <f t="shared" si="117"/>
        <v/>
      </c>
      <c r="Q309" s="372" t="str">
        <f t="shared" si="136"/>
        <v/>
      </c>
      <c r="R309" s="373" t="str">
        <f t="shared" si="118"/>
        <v/>
      </c>
      <c r="S309" s="372" t="str">
        <f t="shared" si="119"/>
        <v/>
      </c>
      <c r="T309" s="372" t="str">
        <f t="shared" si="112"/>
        <v/>
      </c>
      <c r="U309" s="374" t="str">
        <f t="shared" si="113"/>
        <v/>
      </c>
      <c r="V309" s="375" t="str">
        <f t="shared" si="120"/>
        <v/>
      </c>
      <c r="Y309" s="133"/>
    </row>
    <row r="310" spans="1:25" s="127" customFormat="1" ht="12" customHeight="1">
      <c r="A310" s="121">
        <v>238</v>
      </c>
      <c r="B310" s="122"/>
      <c r="C310" s="403"/>
      <c r="D310" s="123"/>
      <c r="E310" s="124"/>
      <c r="F310" s="124"/>
      <c r="G310" s="363" t="str">
        <f t="shared" si="133"/>
        <v/>
      </c>
      <c r="H310" s="376" t="str">
        <f t="shared" si="134"/>
        <v/>
      </c>
      <c r="I310" s="365" t="str">
        <f t="shared" si="135"/>
        <v/>
      </c>
      <c r="J310" s="366" t="str">
        <f t="shared" si="114"/>
        <v/>
      </c>
      <c r="K310" s="367" t="str">
        <f t="shared" si="115"/>
        <v/>
      </c>
      <c r="L310" s="368" t="str">
        <f t="shared" si="116"/>
        <v/>
      </c>
      <c r="M310" s="369"/>
      <c r="N310" s="370" t="str">
        <f t="shared" si="110"/>
        <v/>
      </c>
      <c r="O310" s="371" t="str">
        <f t="shared" si="111"/>
        <v/>
      </c>
      <c r="P310" s="371" t="str">
        <f t="shared" si="117"/>
        <v/>
      </c>
      <c r="Q310" s="372" t="str">
        <f t="shared" si="136"/>
        <v/>
      </c>
      <c r="R310" s="373" t="str">
        <f t="shared" si="118"/>
        <v/>
      </c>
      <c r="S310" s="372" t="str">
        <f t="shared" si="119"/>
        <v/>
      </c>
      <c r="T310" s="372" t="str">
        <f t="shared" si="112"/>
        <v/>
      </c>
      <c r="U310" s="374" t="str">
        <f t="shared" si="113"/>
        <v/>
      </c>
      <c r="V310" s="375" t="str">
        <f t="shared" si="120"/>
        <v/>
      </c>
      <c r="Y310" s="133"/>
    </row>
    <row r="311" spans="1:25" s="127" customFormat="1" ht="12" customHeight="1">
      <c r="A311" s="121">
        <v>239</v>
      </c>
      <c r="B311" s="122"/>
      <c r="C311" s="403"/>
      <c r="D311" s="123"/>
      <c r="E311" s="124"/>
      <c r="F311" s="124"/>
      <c r="G311" s="363" t="str">
        <f t="shared" si="133"/>
        <v/>
      </c>
      <c r="H311" s="376" t="str">
        <f t="shared" si="134"/>
        <v/>
      </c>
      <c r="I311" s="365" t="str">
        <f t="shared" si="135"/>
        <v/>
      </c>
      <c r="J311" s="366" t="str">
        <f t="shared" si="114"/>
        <v/>
      </c>
      <c r="K311" s="367" t="str">
        <f t="shared" si="115"/>
        <v/>
      </c>
      <c r="L311" s="368" t="str">
        <f t="shared" si="116"/>
        <v/>
      </c>
      <c r="M311" s="369"/>
      <c r="N311" s="370" t="str">
        <f t="shared" si="110"/>
        <v/>
      </c>
      <c r="O311" s="371" t="str">
        <f t="shared" si="111"/>
        <v/>
      </c>
      <c r="P311" s="371" t="str">
        <f t="shared" si="117"/>
        <v/>
      </c>
      <c r="Q311" s="372" t="str">
        <f t="shared" si="136"/>
        <v/>
      </c>
      <c r="R311" s="373" t="str">
        <f t="shared" si="118"/>
        <v/>
      </c>
      <c r="S311" s="372" t="str">
        <f t="shared" si="119"/>
        <v/>
      </c>
      <c r="T311" s="372" t="str">
        <f t="shared" si="112"/>
        <v/>
      </c>
      <c r="U311" s="374" t="str">
        <f t="shared" si="113"/>
        <v/>
      </c>
      <c r="V311" s="375" t="str">
        <f t="shared" si="120"/>
        <v/>
      </c>
      <c r="Y311" s="133"/>
    </row>
    <row r="312" spans="1:25" s="127" customFormat="1" ht="12" customHeight="1">
      <c r="A312" s="121">
        <v>240</v>
      </c>
      <c r="B312" s="122"/>
      <c r="C312" s="403"/>
      <c r="D312" s="123"/>
      <c r="E312" s="124"/>
      <c r="F312" s="124"/>
      <c r="G312" s="363" t="str">
        <f t="shared" si="133"/>
        <v/>
      </c>
      <c r="H312" s="376" t="str">
        <f t="shared" si="134"/>
        <v/>
      </c>
      <c r="I312" s="365" t="str">
        <f t="shared" si="135"/>
        <v/>
      </c>
      <c r="J312" s="366" t="str">
        <f t="shared" si="114"/>
        <v/>
      </c>
      <c r="K312" s="367" t="str">
        <f t="shared" si="115"/>
        <v/>
      </c>
      <c r="L312" s="368" t="str">
        <f t="shared" si="116"/>
        <v/>
      </c>
      <c r="M312" s="369"/>
      <c r="N312" s="370" t="str">
        <f t="shared" si="110"/>
        <v/>
      </c>
      <c r="O312" s="371" t="str">
        <f t="shared" si="111"/>
        <v/>
      </c>
      <c r="P312" s="371" t="str">
        <f t="shared" si="117"/>
        <v/>
      </c>
      <c r="Q312" s="372" t="str">
        <f t="shared" si="136"/>
        <v/>
      </c>
      <c r="R312" s="373" t="str">
        <f t="shared" si="118"/>
        <v/>
      </c>
      <c r="S312" s="372" t="str">
        <f t="shared" si="119"/>
        <v/>
      </c>
      <c r="T312" s="372" t="str">
        <f t="shared" si="112"/>
        <v/>
      </c>
      <c r="U312" s="374" t="str">
        <f t="shared" si="113"/>
        <v/>
      </c>
      <c r="V312" s="375" t="str">
        <f t="shared" si="120"/>
        <v/>
      </c>
      <c r="Y312" s="133"/>
    </row>
    <row r="313" spans="1:25" s="127" customFormat="1" ht="12" customHeight="1">
      <c r="A313" s="121">
        <v>241</v>
      </c>
      <c r="B313" s="122"/>
      <c r="C313" s="403"/>
      <c r="D313" s="123"/>
      <c r="E313" s="124"/>
      <c r="F313" s="124"/>
      <c r="G313" s="363" t="str">
        <f t="shared" si="133"/>
        <v/>
      </c>
      <c r="H313" s="376" t="str">
        <f t="shared" si="134"/>
        <v/>
      </c>
      <c r="I313" s="365" t="str">
        <f t="shared" si="135"/>
        <v/>
      </c>
      <c r="J313" s="366" t="str">
        <f t="shared" si="114"/>
        <v/>
      </c>
      <c r="K313" s="367" t="str">
        <f t="shared" si="115"/>
        <v/>
      </c>
      <c r="L313" s="368" t="str">
        <f t="shared" si="116"/>
        <v/>
      </c>
      <c r="M313" s="369"/>
      <c r="N313" s="370" t="str">
        <f t="shared" si="110"/>
        <v/>
      </c>
      <c r="O313" s="371" t="str">
        <f t="shared" si="111"/>
        <v/>
      </c>
      <c r="P313" s="371" t="str">
        <f t="shared" si="117"/>
        <v/>
      </c>
      <c r="Q313" s="372" t="str">
        <f t="shared" si="136"/>
        <v/>
      </c>
      <c r="R313" s="373" t="str">
        <f t="shared" si="118"/>
        <v/>
      </c>
      <c r="S313" s="372" t="str">
        <f t="shared" si="119"/>
        <v/>
      </c>
      <c r="T313" s="372" t="str">
        <f t="shared" si="112"/>
        <v/>
      </c>
      <c r="U313" s="374" t="str">
        <f t="shared" si="113"/>
        <v/>
      </c>
      <c r="V313" s="375" t="str">
        <f t="shared" si="120"/>
        <v/>
      </c>
      <c r="Y313" s="133"/>
    </row>
    <row r="314" spans="1:25" s="127" customFormat="1" ht="12" customHeight="1">
      <c r="A314" s="121">
        <v>242</v>
      </c>
      <c r="B314" s="122"/>
      <c r="C314" s="403"/>
      <c r="D314" s="123"/>
      <c r="E314" s="124"/>
      <c r="F314" s="124"/>
      <c r="G314" s="363" t="str">
        <f t="shared" ref="G314:G325" si="137">IF(OR(ISBLANK($C314),ISBLANK($C$68)),"",IF($C314&gt;$C$68,"",DATEDIF($C314,$C$68,"Y")))</f>
        <v/>
      </c>
      <c r="H314" s="376" t="str">
        <f t="shared" ref="H314:H325" si="138">IF(D314=1,"男",IF(D314=2,"女",""))</f>
        <v/>
      </c>
      <c r="I314" s="365" t="str">
        <f t="shared" ref="I314:I325" si="139">G314&amp;H314</f>
        <v/>
      </c>
      <c r="J314" s="366" t="str">
        <f t="shared" si="114"/>
        <v/>
      </c>
      <c r="K314" s="367" t="str">
        <f t="shared" si="115"/>
        <v/>
      </c>
      <c r="L314" s="368" t="str">
        <f t="shared" si="116"/>
        <v/>
      </c>
      <c r="M314" s="369"/>
      <c r="N314" s="370" t="str">
        <f t="shared" si="110"/>
        <v/>
      </c>
      <c r="O314" s="371" t="str">
        <f t="shared" si="111"/>
        <v/>
      </c>
      <c r="P314" s="371" t="str">
        <f t="shared" si="117"/>
        <v/>
      </c>
      <c r="Q314" s="372" t="str">
        <f t="shared" ref="Q314:Q325" si="140">IF($E314="","",P314*O314)</f>
        <v/>
      </c>
      <c r="R314" s="373" t="str">
        <f t="shared" si="118"/>
        <v/>
      </c>
      <c r="S314" s="372" t="str">
        <f t="shared" si="119"/>
        <v/>
      </c>
      <c r="T314" s="372" t="str">
        <f t="shared" si="112"/>
        <v/>
      </c>
      <c r="U314" s="374" t="str">
        <f t="shared" si="113"/>
        <v/>
      </c>
      <c r="V314" s="375" t="str">
        <f t="shared" si="120"/>
        <v/>
      </c>
      <c r="Y314" s="133"/>
    </row>
    <row r="315" spans="1:25" s="127" customFormat="1" ht="12" customHeight="1">
      <c r="A315" s="121">
        <v>243</v>
      </c>
      <c r="B315" s="122"/>
      <c r="C315" s="403"/>
      <c r="D315" s="123"/>
      <c r="E315" s="124"/>
      <c r="F315" s="124"/>
      <c r="G315" s="363" t="str">
        <f t="shared" si="137"/>
        <v/>
      </c>
      <c r="H315" s="376" t="str">
        <f t="shared" si="138"/>
        <v/>
      </c>
      <c r="I315" s="365" t="str">
        <f t="shared" si="139"/>
        <v/>
      </c>
      <c r="J315" s="366" t="str">
        <f t="shared" si="114"/>
        <v/>
      </c>
      <c r="K315" s="367" t="str">
        <f t="shared" si="115"/>
        <v/>
      </c>
      <c r="L315" s="368" t="str">
        <f t="shared" si="116"/>
        <v/>
      </c>
      <c r="M315" s="369"/>
      <c r="N315" s="370" t="str">
        <f t="shared" si="110"/>
        <v/>
      </c>
      <c r="O315" s="371" t="str">
        <f t="shared" si="111"/>
        <v/>
      </c>
      <c r="P315" s="371" t="str">
        <f t="shared" si="117"/>
        <v/>
      </c>
      <c r="Q315" s="372" t="str">
        <f t="shared" si="140"/>
        <v/>
      </c>
      <c r="R315" s="373" t="str">
        <f t="shared" si="118"/>
        <v/>
      </c>
      <c r="S315" s="372" t="str">
        <f t="shared" si="119"/>
        <v/>
      </c>
      <c r="T315" s="372" t="str">
        <f t="shared" si="112"/>
        <v/>
      </c>
      <c r="U315" s="374" t="str">
        <f t="shared" si="113"/>
        <v/>
      </c>
      <c r="V315" s="375" t="str">
        <f t="shared" si="120"/>
        <v/>
      </c>
      <c r="Y315" s="133"/>
    </row>
    <row r="316" spans="1:25" s="127" customFormat="1" ht="12" customHeight="1">
      <c r="A316" s="121">
        <v>244</v>
      </c>
      <c r="B316" s="122"/>
      <c r="C316" s="403"/>
      <c r="D316" s="123"/>
      <c r="E316" s="124"/>
      <c r="F316" s="124"/>
      <c r="G316" s="363" t="str">
        <f t="shared" si="137"/>
        <v/>
      </c>
      <c r="H316" s="376" t="str">
        <f t="shared" si="138"/>
        <v/>
      </c>
      <c r="I316" s="365" t="str">
        <f t="shared" si="139"/>
        <v/>
      </c>
      <c r="J316" s="366" t="str">
        <f t="shared" si="114"/>
        <v/>
      </c>
      <c r="K316" s="367" t="str">
        <f t="shared" si="115"/>
        <v/>
      </c>
      <c r="L316" s="368" t="str">
        <f t="shared" si="116"/>
        <v/>
      </c>
      <c r="M316" s="369"/>
      <c r="N316" s="370" t="str">
        <f t="shared" si="110"/>
        <v/>
      </c>
      <c r="O316" s="371" t="str">
        <f t="shared" si="111"/>
        <v/>
      </c>
      <c r="P316" s="371" t="str">
        <f t="shared" si="117"/>
        <v/>
      </c>
      <c r="Q316" s="372" t="str">
        <f t="shared" si="140"/>
        <v/>
      </c>
      <c r="R316" s="373" t="str">
        <f t="shared" si="118"/>
        <v/>
      </c>
      <c r="S316" s="372" t="str">
        <f t="shared" si="119"/>
        <v/>
      </c>
      <c r="T316" s="372" t="str">
        <f t="shared" si="112"/>
        <v/>
      </c>
      <c r="U316" s="374" t="str">
        <f t="shared" si="113"/>
        <v/>
      </c>
      <c r="V316" s="375" t="str">
        <f t="shared" si="120"/>
        <v/>
      </c>
      <c r="Y316" s="133"/>
    </row>
    <row r="317" spans="1:25" s="127" customFormat="1" ht="12" customHeight="1">
      <c r="A317" s="121">
        <v>245</v>
      </c>
      <c r="B317" s="122"/>
      <c r="C317" s="403"/>
      <c r="D317" s="123"/>
      <c r="E317" s="124"/>
      <c r="F317" s="124"/>
      <c r="G317" s="363" t="str">
        <f t="shared" si="137"/>
        <v/>
      </c>
      <c r="H317" s="376" t="str">
        <f t="shared" si="138"/>
        <v/>
      </c>
      <c r="I317" s="365" t="str">
        <f t="shared" si="139"/>
        <v/>
      </c>
      <c r="J317" s="366" t="str">
        <f t="shared" si="114"/>
        <v/>
      </c>
      <c r="K317" s="367" t="str">
        <f t="shared" si="115"/>
        <v/>
      </c>
      <c r="L317" s="368" t="str">
        <f t="shared" si="116"/>
        <v/>
      </c>
      <c r="M317" s="369"/>
      <c r="N317" s="370" t="str">
        <f t="shared" si="110"/>
        <v/>
      </c>
      <c r="O317" s="371" t="str">
        <f t="shared" si="111"/>
        <v/>
      </c>
      <c r="P317" s="371" t="str">
        <f t="shared" si="117"/>
        <v/>
      </c>
      <c r="Q317" s="372" t="str">
        <f t="shared" si="140"/>
        <v/>
      </c>
      <c r="R317" s="373" t="str">
        <f t="shared" si="118"/>
        <v/>
      </c>
      <c r="S317" s="372" t="str">
        <f t="shared" si="119"/>
        <v/>
      </c>
      <c r="T317" s="372" t="str">
        <f t="shared" si="112"/>
        <v/>
      </c>
      <c r="U317" s="374" t="str">
        <f t="shared" si="113"/>
        <v/>
      </c>
      <c r="V317" s="375" t="str">
        <f t="shared" si="120"/>
        <v/>
      </c>
      <c r="Y317" s="133"/>
    </row>
    <row r="318" spans="1:25" s="127" customFormat="1" ht="12" customHeight="1">
      <c r="A318" s="121">
        <v>246</v>
      </c>
      <c r="B318" s="122"/>
      <c r="C318" s="403"/>
      <c r="D318" s="123"/>
      <c r="E318" s="124"/>
      <c r="F318" s="124"/>
      <c r="G318" s="363" t="str">
        <f t="shared" si="137"/>
        <v/>
      </c>
      <c r="H318" s="376" t="str">
        <f t="shared" si="138"/>
        <v/>
      </c>
      <c r="I318" s="365" t="str">
        <f t="shared" si="139"/>
        <v/>
      </c>
      <c r="J318" s="366" t="str">
        <f t="shared" si="114"/>
        <v/>
      </c>
      <c r="K318" s="367" t="str">
        <f t="shared" si="115"/>
        <v/>
      </c>
      <c r="L318" s="368" t="str">
        <f t="shared" si="116"/>
        <v/>
      </c>
      <c r="M318" s="369"/>
      <c r="N318" s="370" t="str">
        <f t="shared" si="110"/>
        <v/>
      </c>
      <c r="O318" s="371" t="str">
        <f t="shared" si="111"/>
        <v/>
      </c>
      <c r="P318" s="371" t="str">
        <f t="shared" si="117"/>
        <v/>
      </c>
      <c r="Q318" s="372" t="str">
        <f t="shared" si="140"/>
        <v/>
      </c>
      <c r="R318" s="373" t="str">
        <f t="shared" si="118"/>
        <v/>
      </c>
      <c r="S318" s="372" t="str">
        <f t="shared" si="119"/>
        <v/>
      </c>
      <c r="T318" s="372" t="str">
        <f t="shared" si="112"/>
        <v/>
      </c>
      <c r="U318" s="374" t="str">
        <f t="shared" si="113"/>
        <v/>
      </c>
      <c r="V318" s="375" t="str">
        <f t="shared" si="120"/>
        <v/>
      </c>
      <c r="Y318" s="133"/>
    </row>
    <row r="319" spans="1:25" s="127" customFormat="1" ht="12" customHeight="1">
      <c r="A319" s="121">
        <v>247</v>
      </c>
      <c r="B319" s="122"/>
      <c r="C319" s="403"/>
      <c r="D319" s="123"/>
      <c r="E319" s="124"/>
      <c r="F319" s="124"/>
      <c r="G319" s="363" t="str">
        <f t="shared" si="137"/>
        <v/>
      </c>
      <c r="H319" s="376" t="str">
        <f t="shared" si="138"/>
        <v/>
      </c>
      <c r="I319" s="365" t="str">
        <f t="shared" si="139"/>
        <v/>
      </c>
      <c r="J319" s="366" t="str">
        <f t="shared" si="114"/>
        <v/>
      </c>
      <c r="K319" s="367" t="str">
        <f t="shared" si="115"/>
        <v/>
      </c>
      <c r="L319" s="368" t="str">
        <f t="shared" si="116"/>
        <v/>
      </c>
      <c r="M319" s="369"/>
      <c r="N319" s="370" t="str">
        <f t="shared" si="110"/>
        <v/>
      </c>
      <c r="O319" s="371" t="str">
        <f t="shared" si="111"/>
        <v/>
      </c>
      <c r="P319" s="371" t="str">
        <f t="shared" si="117"/>
        <v/>
      </c>
      <c r="Q319" s="372" t="str">
        <f t="shared" si="140"/>
        <v/>
      </c>
      <c r="R319" s="373" t="str">
        <f t="shared" si="118"/>
        <v/>
      </c>
      <c r="S319" s="372" t="str">
        <f t="shared" si="119"/>
        <v/>
      </c>
      <c r="T319" s="372" t="str">
        <f t="shared" si="112"/>
        <v/>
      </c>
      <c r="U319" s="374" t="str">
        <f t="shared" si="113"/>
        <v/>
      </c>
      <c r="V319" s="375" t="str">
        <f t="shared" si="120"/>
        <v/>
      </c>
      <c r="Y319" s="133"/>
    </row>
    <row r="320" spans="1:25" s="127" customFormat="1" ht="12" customHeight="1">
      <c r="A320" s="121">
        <v>248</v>
      </c>
      <c r="B320" s="122"/>
      <c r="C320" s="403"/>
      <c r="D320" s="123"/>
      <c r="E320" s="124"/>
      <c r="F320" s="124"/>
      <c r="G320" s="363" t="str">
        <f t="shared" si="137"/>
        <v/>
      </c>
      <c r="H320" s="376" t="str">
        <f t="shared" si="138"/>
        <v/>
      </c>
      <c r="I320" s="365" t="str">
        <f t="shared" si="139"/>
        <v/>
      </c>
      <c r="J320" s="366" t="str">
        <f t="shared" si="114"/>
        <v/>
      </c>
      <c r="K320" s="367" t="str">
        <f t="shared" si="115"/>
        <v/>
      </c>
      <c r="L320" s="368" t="str">
        <f t="shared" si="116"/>
        <v/>
      </c>
      <c r="M320" s="369"/>
      <c r="N320" s="370" t="str">
        <f t="shared" si="110"/>
        <v/>
      </c>
      <c r="O320" s="371" t="str">
        <f t="shared" si="111"/>
        <v/>
      </c>
      <c r="P320" s="371" t="str">
        <f t="shared" si="117"/>
        <v/>
      </c>
      <c r="Q320" s="372" t="str">
        <f t="shared" si="140"/>
        <v/>
      </c>
      <c r="R320" s="373" t="str">
        <f t="shared" si="118"/>
        <v/>
      </c>
      <c r="S320" s="372" t="str">
        <f t="shared" si="119"/>
        <v/>
      </c>
      <c r="T320" s="372" t="str">
        <f t="shared" si="112"/>
        <v/>
      </c>
      <c r="U320" s="374" t="str">
        <f t="shared" si="113"/>
        <v/>
      </c>
      <c r="V320" s="375" t="str">
        <f t="shared" si="120"/>
        <v/>
      </c>
      <c r="Y320" s="133"/>
    </row>
    <row r="321" spans="1:25" s="127" customFormat="1" ht="12" customHeight="1">
      <c r="A321" s="121">
        <v>249</v>
      </c>
      <c r="B321" s="122"/>
      <c r="C321" s="403"/>
      <c r="D321" s="123"/>
      <c r="E321" s="124"/>
      <c r="F321" s="124"/>
      <c r="G321" s="363" t="str">
        <f t="shared" si="137"/>
        <v/>
      </c>
      <c r="H321" s="376" t="str">
        <f t="shared" si="138"/>
        <v/>
      </c>
      <c r="I321" s="365" t="str">
        <f t="shared" si="139"/>
        <v/>
      </c>
      <c r="J321" s="366" t="str">
        <f t="shared" si="114"/>
        <v/>
      </c>
      <c r="K321" s="367" t="str">
        <f t="shared" si="115"/>
        <v/>
      </c>
      <c r="L321" s="368" t="str">
        <f t="shared" si="116"/>
        <v/>
      </c>
      <c r="M321" s="369"/>
      <c r="N321" s="370" t="str">
        <f t="shared" si="110"/>
        <v/>
      </c>
      <c r="O321" s="371" t="str">
        <f t="shared" si="111"/>
        <v/>
      </c>
      <c r="P321" s="371" t="str">
        <f t="shared" si="117"/>
        <v/>
      </c>
      <c r="Q321" s="372" t="str">
        <f t="shared" si="140"/>
        <v/>
      </c>
      <c r="R321" s="373" t="str">
        <f t="shared" si="118"/>
        <v/>
      </c>
      <c r="S321" s="372" t="str">
        <f t="shared" si="119"/>
        <v/>
      </c>
      <c r="T321" s="372" t="str">
        <f t="shared" si="112"/>
        <v/>
      </c>
      <c r="U321" s="374" t="str">
        <f t="shared" si="113"/>
        <v/>
      </c>
      <c r="V321" s="375" t="str">
        <f t="shared" si="120"/>
        <v/>
      </c>
      <c r="Y321" s="133"/>
    </row>
    <row r="322" spans="1:25" s="127" customFormat="1" ht="12" customHeight="1">
      <c r="A322" s="121">
        <v>250</v>
      </c>
      <c r="B322" s="122"/>
      <c r="C322" s="403"/>
      <c r="D322" s="123"/>
      <c r="E322" s="124"/>
      <c r="F322" s="124"/>
      <c r="G322" s="363" t="str">
        <f t="shared" si="137"/>
        <v/>
      </c>
      <c r="H322" s="376" t="str">
        <f t="shared" si="138"/>
        <v/>
      </c>
      <c r="I322" s="365" t="str">
        <f t="shared" si="139"/>
        <v/>
      </c>
      <c r="J322" s="366" t="str">
        <f t="shared" si="114"/>
        <v/>
      </c>
      <c r="K322" s="367" t="str">
        <f t="shared" si="115"/>
        <v/>
      </c>
      <c r="L322" s="368" t="str">
        <f t="shared" si="116"/>
        <v/>
      </c>
      <c r="M322" s="369"/>
      <c r="N322" s="370" t="str">
        <f t="shared" si="110"/>
        <v/>
      </c>
      <c r="O322" s="371" t="str">
        <f t="shared" si="111"/>
        <v/>
      </c>
      <c r="P322" s="371" t="str">
        <f t="shared" si="117"/>
        <v/>
      </c>
      <c r="Q322" s="372" t="str">
        <f t="shared" si="140"/>
        <v/>
      </c>
      <c r="R322" s="373" t="str">
        <f t="shared" si="118"/>
        <v/>
      </c>
      <c r="S322" s="372" t="str">
        <f t="shared" si="119"/>
        <v/>
      </c>
      <c r="T322" s="372" t="str">
        <f t="shared" si="112"/>
        <v/>
      </c>
      <c r="U322" s="374" t="str">
        <f t="shared" si="113"/>
        <v/>
      </c>
      <c r="V322" s="375" t="str">
        <f t="shared" si="120"/>
        <v/>
      </c>
      <c r="Y322" s="133"/>
    </row>
    <row r="323" spans="1:25" s="127" customFormat="1" ht="12" customHeight="1">
      <c r="A323" s="121">
        <v>251</v>
      </c>
      <c r="B323" s="122"/>
      <c r="C323" s="403"/>
      <c r="D323" s="123"/>
      <c r="E323" s="124"/>
      <c r="F323" s="124"/>
      <c r="G323" s="363" t="str">
        <f t="shared" si="137"/>
        <v/>
      </c>
      <c r="H323" s="376" t="str">
        <f t="shared" si="138"/>
        <v/>
      </c>
      <c r="I323" s="365" t="str">
        <f t="shared" si="139"/>
        <v/>
      </c>
      <c r="J323" s="366" t="str">
        <f t="shared" si="114"/>
        <v/>
      </c>
      <c r="K323" s="367" t="str">
        <f t="shared" si="115"/>
        <v/>
      </c>
      <c r="L323" s="368" t="str">
        <f t="shared" si="116"/>
        <v/>
      </c>
      <c r="M323" s="369"/>
      <c r="N323" s="370" t="str">
        <f t="shared" si="110"/>
        <v/>
      </c>
      <c r="O323" s="371" t="str">
        <f t="shared" si="111"/>
        <v/>
      </c>
      <c r="P323" s="371" t="str">
        <f t="shared" si="117"/>
        <v/>
      </c>
      <c r="Q323" s="372" t="str">
        <f t="shared" si="140"/>
        <v/>
      </c>
      <c r="R323" s="373" t="str">
        <f t="shared" si="118"/>
        <v/>
      </c>
      <c r="S323" s="372" t="str">
        <f t="shared" si="119"/>
        <v/>
      </c>
      <c r="T323" s="372" t="str">
        <f t="shared" si="112"/>
        <v/>
      </c>
      <c r="U323" s="374" t="str">
        <f t="shared" si="113"/>
        <v/>
      </c>
      <c r="V323" s="375" t="str">
        <f t="shared" si="120"/>
        <v/>
      </c>
      <c r="Y323" s="133"/>
    </row>
    <row r="324" spans="1:25" s="127" customFormat="1" ht="12" customHeight="1">
      <c r="A324" s="121">
        <v>252</v>
      </c>
      <c r="B324" s="122"/>
      <c r="C324" s="403"/>
      <c r="D324" s="123"/>
      <c r="E324" s="124"/>
      <c r="F324" s="124"/>
      <c r="G324" s="363" t="str">
        <f t="shared" si="137"/>
        <v/>
      </c>
      <c r="H324" s="376" t="str">
        <f t="shared" si="138"/>
        <v/>
      </c>
      <c r="I324" s="365" t="str">
        <f t="shared" si="139"/>
        <v/>
      </c>
      <c r="J324" s="366" t="str">
        <f t="shared" si="114"/>
        <v/>
      </c>
      <c r="K324" s="367" t="str">
        <f t="shared" si="115"/>
        <v/>
      </c>
      <c r="L324" s="368" t="str">
        <f t="shared" si="116"/>
        <v/>
      </c>
      <c r="M324" s="369"/>
      <c r="N324" s="370" t="str">
        <f t="shared" si="110"/>
        <v/>
      </c>
      <c r="O324" s="371" t="str">
        <f t="shared" si="111"/>
        <v/>
      </c>
      <c r="P324" s="371" t="str">
        <f t="shared" si="117"/>
        <v/>
      </c>
      <c r="Q324" s="372" t="str">
        <f t="shared" si="140"/>
        <v/>
      </c>
      <c r="R324" s="373" t="str">
        <f t="shared" si="118"/>
        <v/>
      </c>
      <c r="S324" s="372" t="str">
        <f t="shared" si="119"/>
        <v/>
      </c>
      <c r="T324" s="372" t="str">
        <f t="shared" si="112"/>
        <v/>
      </c>
      <c r="U324" s="374" t="str">
        <f t="shared" si="113"/>
        <v/>
      </c>
      <c r="V324" s="375" t="str">
        <f t="shared" si="120"/>
        <v/>
      </c>
      <c r="Y324" s="133"/>
    </row>
    <row r="325" spans="1:25" s="127" customFormat="1" ht="12" customHeight="1">
      <c r="A325" s="121">
        <v>253</v>
      </c>
      <c r="B325" s="122"/>
      <c r="C325" s="403"/>
      <c r="D325" s="123"/>
      <c r="E325" s="124"/>
      <c r="F325" s="124"/>
      <c r="G325" s="363" t="str">
        <f t="shared" si="137"/>
        <v/>
      </c>
      <c r="H325" s="376" t="str">
        <f t="shared" si="138"/>
        <v/>
      </c>
      <c r="I325" s="365" t="str">
        <f t="shared" si="139"/>
        <v/>
      </c>
      <c r="J325" s="366" t="str">
        <f t="shared" si="114"/>
        <v/>
      </c>
      <c r="K325" s="367" t="str">
        <f t="shared" si="115"/>
        <v/>
      </c>
      <c r="L325" s="368" t="str">
        <f t="shared" si="116"/>
        <v/>
      </c>
      <c r="M325" s="369"/>
      <c r="N325" s="370" t="str">
        <f t="shared" si="110"/>
        <v/>
      </c>
      <c r="O325" s="371" t="str">
        <f t="shared" si="111"/>
        <v/>
      </c>
      <c r="P325" s="371" t="str">
        <f t="shared" si="117"/>
        <v/>
      </c>
      <c r="Q325" s="372" t="str">
        <f t="shared" si="140"/>
        <v/>
      </c>
      <c r="R325" s="373" t="str">
        <f t="shared" si="118"/>
        <v/>
      </c>
      <c r="S325" s="372" t="str">
        <f t="shared" si="119"/>
        <v/>
      </c>
      <c r="T325" s="372" t="str">
        <f t="shared" si="112"/>
        <v/>
      </c>
      <c r="U325" s="374" t="str">
        <f t="shared" si="113"/>
        <v/>
      </c>
      <c r="V325" s="375" t="str">
        <f t="shared" si="120"/>
        <v/>
      </c>
      <c r="Y325" s="133"/>
    </row>
    <row r="326" spans="1:25" s="127" customFormat="1" ht="12" customHeight="1">
      <c r="A326" s="121">
        <v>254</v>
      </c>
      <c r="B326" s="122"/>
      <c r="C326" s="403"/>
      <c r="D326" s="123"/>
      <c r="E326" s="124"/>
      <c r="F326" s="124"/>
      <c r="G326" s="363" t="str">
        <f t="shared" ref="G326:G335" si="141">IF(OR(ISBLANK($C326),ISBLANK($C$68)),"",IF($C326&gt;$C$68,"",DATEDIF($C326,$C$68,"Y")))</f>
        <v/>
      </c>
      <c r="H326" s="376" t="str">
        <f t="shared" ref="H326:H335" si="142">IF(D326=1,"男",IF(D326=2,"女",""))</f>
        <v/>
      </c>
      <c r="I326" s="365" t="str">
        <f t="shared" ref="I326:I335" si="143">G326&amp;H326</f>
        <v/>
      </c>
      <c r="J326" s="366" t="str">
        <f t="shared" si="114"/>
        <v/>
      </c>
      <c r="K326" s="367" t="str">
        <f t="shared" si="115"/>
        <v/>
      </c>
      <c r="L326" s="368" t="str">
        <f t="shared" si="116"/>
        <v/>
      </c>
      <c r="M326" s="369"/>
      <c r="N326" s="370" t="str">
        <f t="shared" si="110"/>
        <v/>
      </c>
      <c r="O326" s="371" t="str">
        <f t="shared" si="111"/>
        <v/>
      </c>
      <c r="P326" s="371" t="str">
        <f t="shared" si="117"/>
        <v/>
      </c>
      <c r="Q326" s="372" t="str">
        <f t="shared" ref="Q326:Q335" si="144">IF($E326="","",P326*O326)</f>
        <v/>
      </c>
      <c r="R326" s="373" t="str">
        <f t="shared" si="118"/>
        <v/>
      </c>
      <c r="S326" s="372" t="str">
        <f t="shared" si="119"/>
        <v/>
      </c>
      <c r="T326" s="372" t="str">
        <f t="shared" si="112"/>
        <v/>
      </c>
      <c r="U326" s="374" t="str">
        <f t="shared" si="113"/>
        <v/>
      </c>
      <c r="V326" s="375" t="str">
        <f t="shared" si="120"/>
        <v/>
      </c>
      <c r="Y326" s="133"/>
    </row>
    <row r="327" spans="1:25" s="127" customFormat="1" ht="12" customHeight="1">
      <c r="A327" s="121">
        <v>255</v>
      </c>
      <c r="B327" s="122"/>
      <c r="C327" s="403"/>
      <c r="D327" s="123"/>
      <c r="E327" s="124"/>
      <c r="F327" s="124"/>
      <c r="G327" s="363" t="str">
        <f t="shared" si="141"/>
        <v/>
      </c>
      <c r="H327" s="376" t="str">
        <f t="shared" si="142"/>
        <v/>
      </c>
      <c r="I327" s="365" t="str">
        <f t="shared" si="143"/>
        <v/>
      </c>
      <c r="J327" s="366" t="str">
        <f t="shared" si="114"/>
        <v/>
      </c>
      <c r="K327" s="367" t="str">
        <f t="shared" si="115"/>
        <v/>
      </c>
      <c r="L327" s="368" t="str">
        <f t="shared" si="116"/>
        <v/>
      </c>
      <c r="M327" s="369"/>
      <c r="N327" s="370" t="str">
        <f t="shared" si="110"/>
        <v/>
      </c>
      <c r="O327" s="371" t="str">
        <f t="shared" si="111"/>
        <v/>
      </c>
      <c r="P327" s="371" t="str">
        <f t="shared" si="117"/>
        <v/>
      </c>
      <c r="Q327" s="372" t="str">
        <f t="shared" si="144"/>
        <v/>
      </c>
      <c r="R327" s="373" t="str">
        <f t="shared" si="118"/>
        <v/>
      </c>
      <c r="S327" s="372" t="str">
        <f t="shared" si="119"/>
        <v/>
      </c>
      <c r="T327" s="372" t="str">
        <f t="shared" si="112"/>
        <v/>
      </c>
      <c r="U327" s="374" t="str">
        <f t="shared" si="113"/>
        <v/>
      </c>
      <c r="V327" s="375" t="str">
        <f t="shared" si="120"/>
        <v/>
      </c>
      <c r="Y327" s="133"/>
    </row>
    <row r="328" spans="1:25" s="127" customFormat="1" ht="12" customHeight="1">
      <c r="A328" s="121">
        <v>256</v>
      </c>
      <c r="B328" s="122"/>
      <c r="C328" s="403"/>
      <c r="D328" s="123"/>
      <c r="E328" s="124"/>
      <c r="F328" s="124"/>
      <c r="G328" s="363" t="str">
        <f t="shared" si="141"/>
        <v/>
      </c>
      <c r="H328" s="376" t="str">
        <f t="shared" si="142"/>
        <v/>
      </c>
      <c r="I328" s="365" t="str">
        <f t="shared" si="143"/>
        <v/>
      </c>
      <c r="J328" s="366" t="str">
        <f t="shared" si="114"/>
        <v/>
      </c>
      <c r="K328" s="367" t="str">
        <f t="shared" si="115"/>
        <v/>
      </c>
      <c r="L328" s="368" t="str">
        <f t="shared" si="116"/>
        <v/>
      </c>
      <c r="M328" s="369"/>
      <c r="N328" s="370" t="str">
        <f t="shared" si="110"/>
        <v/>
      </c>
      <c r="O328" s="371" t="str">
        <f t="shared" si="111"/>
        <v/>
      </c>
      <c r="P328" s="371" t="str">
        <f t="shared" si="117"/>
        <v/>
      </c>
      <c r="Q328" s="372" t="str">
        <f t="shared" si="144"/>
        <v/>
      </c>
      <c r="R328" s="373" t="str">
        <f t="shared" si="118"/>
        <v/>
      </c>
      <c r="S328" s="372" t="str">
        <f t="shared" si="119"/>
        <v/>
      </c>
      <c r="T328" s="372" t="str">
        <f t="shared" si="112"/>
        <v/>
      </c>
      <c r="U328" s="374" t="str">
        <f t="shared" si="113"/>
        <v/>
      </c>
      <c r="V328" s="375" t="str">
        <f t="shared" si="120"/>
        <v/>
      </c>
      <c r="Y328" s="133"/>
    </row>
    <row r="329" spans="1:25" s="127" customFormat="1" ht="12" customHeight="1">
      <c r="A329" s="121">
        <v>257</v>
      </c>
      <c r="B329" s="122"/>
      <c r="C329" s="403"/>
      <c r="D329" s="123"/>
      <c r="E329" s="124"/>
      <c r="F329" s="124"/>
      <c r="G329" s="363" t="str">
        <f t="shared" si="141"/>
        <v/>
      </c>
      <c r="H329" s="376" t="str">
        <f t="shared" si="142"/>
        <v/>
      </c>
      <c r="I329" s="365" t="str">
        <f t="shared" si="143"/>
        <v/>
      </c>
      <c r="J329" s="366" t="str">
        <f t="shared" si="114"/>
        <v/>
      </c>
      <c r="K329" s="367" t="str">
        <f t="shared" si="115"/>
        <v/>
      </c>
      <c r="L329" s="368" t="str">
        <f t="shared" si="116"/>
        <v/>
      </c>
      <c r="M329" s="369"/>
      <c r="N329" s="370" t="str">
        <f t="shared" ref="N329:N392" si="145">IF(F329="","",(F329-O329)/O329*100)</f>
        <v/>
      </c>
      <c r="O329" s="371" t="str">
        <f t="shared" ref="O329:O392" si="146">IF(E329="","",(J329*E329-K329))</f>
        <v/>
      </c>
      <c r="P329" s="371" t="str">
        <f t="shared" si="117"/>
        <v/>
      </c>
      <c r="Q329" s="372" t="str">
        <f t="shared" si="144"/>
        <v/>
      </c>
      <c r="R329" s="373" t="str">
        <f t="shared" si="118"/>
        <v/>
      </c>
      <c r="S329" s="372" t="str">
        <f t="shared" si="119"/>
        <v/>
      </c>
      <c r="T329" s="372" t="str">
        <f t="shared" ref="T329:T392" si="147">IF(E329="","",(Q329*R329+S329))</f>
        <v/>
      </c>
      <c r="U329" s="374" t="str">
        <f t="shared" ref="U329:U392" si="148">IF(E329="","",(T329*33%))</f>
        <v/>
      </c>
      <c r="V329" s="375" t="str">
        <f t="shared" si="120"/>
        <v/>
      </c>
      <c r="Y329" s="133"/>
    </row>
    <row r="330" spans="1:25" s="127" customFormat="1" ht="12" customHeight="1">
      <c r="A330" s="121">
        <v>258</v>
      </c>
      <c r="B330" s="122"/>
      <c r="C330" s="403"/>
      <c r="D330" s="123"/>
      <c r="E330" s="124"/>
      <c r="F330" s="124"/>
      <c r="G330" s="363" t="str">
        <f t="shared" si="141"/>
        <v/>
      </c>
      <c r="H330" s="376" t="str">
        <f t="shared" si="142"/>
        <v/>
      </c>
      <c r="I330" s="365" t="str">
        <f t="shared" si="143"/>
        <v/>
      </c>
      <c r="J330" s="366" t="str">
        <f t="shared" ref="J330:J393" si="149">IF(E330="","",VLOOKUP(I330,$W$28:$Y$53,2,FALSE))</f>
        <v/>
      </c>
      <c r="K330" s="367" t="str">
        <f t="shared" ref="K330:K393" si="150">IF(E330="","",VLOOKUP(I330,$W$28:$Y$53,3,FALSE))</f>
        <v/>
      </c>
      <c r="L330" s="368" t="str">
        <f t="shared" ref="L330:L393" si="151">IF(ISNUMBER(N330),VLOOKUP(N330,$M$57:$R$62,4,TRUE),"")</f>
        <v/>
      </c>
      <c r="M330" s="369"/>
      <c r="N330" s="370" t="str">
        <f t="shared" si="145"/>
        <v/>
      </c>
      <c r="O330" s="371" t="str">
        <f t="shared" si="146"/>
        <v/>
      </c>
      <c r="P330" s="371" t="str">
        <f t="shared" ref="P330:P393" si="152">IF($E330="","",VLOOKUP($I330,$N$27:$Q$53,2,FALSE))</f>
        <v/>
      </c>
      <c r="Q330" s="372" t="str">
        <f t="shared" si="144"/>
        <v/>
      </c>
      <c r="R330" s="373" t="str">
        <f t="shared" ref="R330:R393" si="153">IF(E330="","",VLOOKUP(I330,$N$27:$V$53,9,FALSE))</f>
        <v/>
      </c>
      <c r="S330" s="372" t="str">
        <f t="shared" ref="S330:S393" si="154">IF($E330="","",VLOOKUP($I330,$N$27:$R$53,5,FALSE))</f>
        <v/>
      </c>
      <c r="T330" s="372" t="str">
        <f t="shared" si="147"/>
        <v/>
      </c>
      <c r="U330" s="374" t="str">
        <f t="shared" si="148"/>
        <v/>
      </c>
      <c r="V330" s="375" t="str">
        <f t="shared" ref="V330:V393" si="155">IF(E330="","",(IF(AND(U330&lt;=$R$7,U330&gt;=$T$7),U330,IF(U330="","　","個別対応"))))</f>
        <v/>
      </c>
      <c r="Y330" s="133"/>
    </row>
    <row r="331" spans="1:25" s="127" customFormat="1" ht="12" customHeight="1">
      <c r="A331" s="121">
        <v>259</v>
      </c>
      <c r="B331" s="122"/>
      <c r="C331" s="403"/>
      <c r="D331" s="123"/>
      <c r="E331" s="124"/>
      <c r="F331" s="124"/>
      <c r="G331" s="363" t="str">
        <f t="shared" si="141"/>
        <v/>
      </c>
      <c r="H331" s="376" t="str">
        <f t="shared" si="142"/>
        <v/>
      </c>
      <c r="I331" s="365" t="str">
        <f t="shared" si="143"/>
        <v/>
      </c>
      <c r="J331" s="366" t="str">
        <f t="shared" si="149"/>
        <v/>
      </c>
      <c r="K331" s="367" t="str">
        <f t="shared" si="150"/>
        <v/>
      </c>
      <c r="L331" s="368" t="str">
        <f t="shared" si="151"/>
        <v/>
      </c>
      <c r="M331" s="369"/>
      <c r="N331" s="370" t="str">
        <f t="shared" si="145"/>
        <v/>
      </c>
      <c r="O331" s="371" t="str">
        <f t="shared" si="146"/>
        <v/>
      </c>
      <c r="P331" s="371" t="str">
        <f t="shared" si="152"/>
        <v/>
      </c>
      <c r="Q331" s="372" t="str">
        <f t="shared" si="144"/>
        <v/>
      </c>
      <c r="R331" s="373" t="str">
        <f t="shared" si="153"/>
        <v/>
      </c>
      <c r="S331" s="372" t="str">
        <f t="shared" si="154"/>
        <v/>
      </c>
      <c r="T331" s="372" t="str">
        <f t="shared" si="147"/>
        <v/>
      </c>
      <c r="U331" s="374" t="str">
        <f t="shared" si="148"/>
        <v/>
      </c>
      <c r="V331" s="375" t="str">
        <f t="shared" si="155"/>
        <v/>
      </c>
      <c r="Y331" s="133"/>
    </row>
    <row r="332" spans="1:25" s="127" customFormat="1" ht="12" customHeight="1">
      <c r="A332" s="121">
        <v>260</v>
      </c>
      <c r="B332" s="122"/>
      <c r="C332" s="403"/>
      <c r="D332" s="123"/>
      <c r="E332" s="124"/>
      <c r="F332" s="124"/>
      <c r="G332" s="363" t="str">
        <f t="shared" si="141"/>
        <v/>
      </c>
      <c r="H332" s="376" t="str">
        <f t="shared" si="142"/>
        <v/>
      </c>
      <c r="I332" s="365" t="str">
        <f t="shared" si="143"/>
        <v/>
      </c>
      <c r="J332" s="366" t="str">
        <f t="shared" si="149"/>
        <v/>
      </c>
      <c r="K332" s="367" t="str">
        <f t="shared" si="150"/>
        <v/>
      </c>
      <c r="L332" s="368" t="str">
        <f t="shared" si="151"/>
        <v/>
      </c>
      <c r="M332" s="369"/>
      <c r="N332" s="370" t="str">
        <f t="shared" si="145"/>
        <v/>
      </c>
      <c r="O332" s="371" t="str">
        <f t="shared" si="146"/>
        <v/>
      </c>
      <c r="P332" s="371" t="str">
        <f t="shared" si="152"/>
        <v/>
      </c>
      <c r="Q332" s="372" t="str">
        <f t="shared" si="144"/>
        <v/>
      </c>
      <c r="R332" s="373" t="str">
        <f t="shared" si="153"/>
        <v/>
      </c>
      <c r="S332" s="372" t="str">
        <f t="shared" si="154"/>
        <v/>
      </c>
      <c r="T332" s="372" t="str">
        <f t="shared" si="147"/>
        <v/>
      </c>
      <c r="U332" s="374" t="str">
        <f t="shared" si="148"/>
        <v/>
      </c>
      <c r="V332" s="375" t="str">
        <f t="shared" si="155"/>
        <v/>
      </c>
      <c r="Y332" s="133"/>
    </row>
    <row r="333" spans="1:25" s="127" customFormat="1" ht="12" customHeight="1">
      <c r="A333" s="121">
        <v>261</v>
      </c>
      <c r="B333" s="122"/>
      <c r="C333" s="403"/>
      <c r="D333" s="123"/>
      <c r="E333" s="124"/>
      <c r="F333" s="124"/>
      <c r="G333" s="363" t="str">
        <f t="shared" si="141"/>
        <v/>
      </c>
      <c r="H333" s="376" t="str">
        <f t="shared" si="142"/>
        <v/>
      </c>
      <c r="I333" s="365" t="str">
        <f t="shared" si="143"/>
        <v/>
      </c>
      <c r="J333" s="366" t="str">
        <f t="shared" si="149"/>
        <v/>
      </c>
      <c r="K333" s="367" t="str">
        <f t="shared" si="150"/>
        <v/>
      </c>
      <c r="L333" s="368" t="str">
        <f t="shared" si="151"/>
        <v/>
      </c>
      <c r="M333" s="369"/>
      <c r="N333" s="370" t="str">
        <f t="shared" si="145"/>
        <v/>
      </c>
      <c r="O333" s="371" t="str">
        <f t="shared" si="146"/>
        <v/>
      </c>
      <c r="P333" s="371" t="str">
        <f t="shared" si="152"/>
        <v/>
      </c>
      <c r="Q333" s="372" t="str">
        <f t="shared" si="144"/>
        <v/>
      </c>
      <c r="R333" s="373" t="str">
        <f t="shared" si="153"/>
        <v/>
      </c>
      <c r="S333" s="372" t="str">
        <f t="shared" si="154"/>
        <v/>
      </c>
      <c r="T333" s="372" t="str">
        <f t="shared" si="147"/>
        <v/>
      </c>
      <c r="U333" s="374" t="str">
        <f t="shared" si="148"/>
        <v/>
      </c>
      <c r="V333" s="375" t="str">
        <f t="shared" si="155"/>
        <v/>
      </c>
      <c r="Y333" s="133"/>
    </row>
    <row r="334" spans="1:25" s="127" customFormat="1" ht="12" customHeight="1">
      <c r="A334" s="121">
        <v>262</v>
      </c>
      <c r="B334" s="122"/>
      <c r="C334" s="403"/>
      <c r="D334" s="123"/>
      <c r="E334" s="124"/>
      <c r="F334" s="124"/>
      <c r="G334" s="363" t="str">
        <f t="shared" si="141"/>
        <v/>
      </c>
      <c r="H334" s="376" t="str">
        <f t="shared" si="142"/>
        <v/>
      </c>
      <c r="I334" s="365" t="str">
        <f t="shared" si="143"/>
        <v/>
      </c>
      <c r="J334" s="366" t="str">
        <f t="shared" si="149"/>
        <v/>
      </c>
      <c r="K334" s="367" t="str">
        <f t="shared" si="150"/>
        <v/>
      </c>
      <c r="L334" s="368" t="str">
        <f t="shared" si="151"/>
        <v/>
      </c>
      <c r="M334" s="369"/>
      <c r="N334" s="370" t="str">
        <f t="shared" si="145"/>
        <v/>
      </c>
      <c r="O334" s="371" t="str">
        <f t="shared" si="146"/>
        <v/>
      </c>
      <c r="P334" s="371" t="str">
        <f t="shared" si="152"/>
        <v/>
      </c>
      <c r="Q334" s="372" t="str">
        <f t="shared" si="144"/>
        <v/>
      </c>
      <c r="R334" s="373" t="str">
        <f t="shared" si="153"/>
        <v/>
      </c>
      <c r="S334" s="372" t="str">
        <f t="shared" si="154"/>
        <v/>
      </c>
      <c r="T334" s="372" t="str">
        <f t="shared" si="147"/>
        <v/>
      </c>
      <c r="U334" s="374" t="str">
        <f t="shared" si="148"/>
        <v/>
      </c>
      <c r="V334" s="375" t="str">
        <f t="shared" si="155"/>
        <v/>
      </c>
      <c r="Y334" s="133"/>
    </row>
    <row r="335" spans="1:25" s="127" customFormat="1" ht="12" customHeight="1">
      <c r="A335" s="121">
        <v>263</v>
      </c>
      <c r="B335" s="122"/>
      <c r="C335" s="403"/>
      <c r="D335" s="123"/>
      <c r="E335" s="124"/>
      <c r="F335" s="124"/>
      <c r="G335" s="363" t="str">
        <f t="shared" si="141"/>
        <v/>
      </c>
      <c r="H335" s="376" t="str">
        <f t="shared" si="142"/>
        <v/>
      </c>
      <c r="I335" s="365" t="str">
        <f t="shared" si="143"/>
        <v/>
      </c>
      <c r="J335" s="366" t="str">
        <f t="shared" si="149"/>
        <v/>
      </c>
      <c r="K335" s="367" t="str">
        <f t="shared" si="150"/>
        <v/>
      </c>
      <c r="L335" s="368" t="str">
        <f t="shared" si="151"/>
        <v/>
      </c>
      <c r="M335" s="369"/>
      <c r="N335" s="370" t="str">
        <f t="shared" si="145"/>
        <v/>
      </c>
      <c r="O335" s="371" t="str">
        <f t="shared" si="146"/>
        <v/>
      </c>
      <c r="P335" s="371" t="str">
        <f t="shared" si="152"/>
        <v/>
      </c>
      <c r="Q335" s="372" t="str">
        <f t="shared" si="144"/>
        <v/>
      </c>
      <c r="R335" s="373" t="str">
        <f t="shared" si="153"/>
        <v/>
      </c>
      <c r="S335" s="372" t="str">
        <f t="shared" si="154"/>
        <v/>
      </c>
      <c r="T335" s="372" t="str">
        <f t="shared" si="147"/>
        <v/>
      </c>
      <c r="U335" s="374" t="str">
        <f t="shared" si="148"/>
        <v/>
      </c>
      <c r="V335" s="375" t="str">
        <f t="shared" si="155"/>
        <v/>
      </c>
      <c r="Y335" s="133"/>
    </row>
    <row r="336" spans="1:25" s="127" customFormat="1" ht="12" customHeight="1">
      <c r="A336" s="121">
        <v>264</v>
      </c>
      <c r="B336" s="122"/>
      <c r="C336" s="403"/>
      <c r="D336" s="123"/>
      <c r="E336" s="124"/>
      <c r="F336" s="124"/>
      <c r="G336" s="363" t="str">
        <f t="shared" ref="G336:G345" si="156">IF(OR(ISBLANK($C336),ISBLANK($C$68)),"",IF($C336&gt;$C$68,"",DATEDIF($C336,$C$68,"Y")))</f>
        <v/>
      </c>
      <c r="H336" s="376" t="str">
        <f t="shared" ref="H336:H345" si="157">IF(D336=1,"男",IF(D336=2,"女",""))</f>
        <v/>
      </c>
      <c r="I336" s="365" t="str">
        <f t="shared" ref="I336:I345" si="158">G336&amp;H336</f>
        <v/>
      </c>
      <c r="J336" s="366" t="str">
        <f t="shared" si="149"/>
        <v/>
      </c>
      <c r="K336" s="367" t="str">
        <f t="shared" si="150"/>
        <v/>
      </c>
      <c r="L336" s="368" t="str">
        <f t="shared" si="151"/>
        <v/>
      </c>
      <c r="M336" s="369"/>
      <c r="N336" s="370" t="str">
        <f t="shared" si="145"/>
        <v/>
      </c>
      <c r="O336" s="371" t="str">
        <f t="shared" si="146"/>
        <v/>
      </c>
      <c r="P336" s="371" t="str">
        <f t="shared" si="152"/>
        <v/>
      </c>
      <c r="Q336" s="372" t="str">
        <f t="shared" ref="Q336:Q345" si="159">IF($E336="","",P336*O336)</f>
        <v/>
      </c>
      <c r="R336" s="373" t="str">
        <f t="shared" si="153"/>
        <v/>
      </c>
      <c r="S336" s="372" t="str">
        <f t="shared" si="154"/>
        <v/>
      </c>
      <c r="T336" s="372" t="str">
        <f t="shared" si="147"/>
        <v/>
      </c>
      <c r="U336" s="374" t="str">
        <f t="shared" si="148"/>
        <v/>
      </c>
      <c r="V336" s="375" t="str">
        <f t="shared" si="155"/>
        <v/>
      </c>
      <c r="Y336" s="133"/>
    </row>
    <row r="337" spans="1:25" s="127" customFormat="1" ht="12" customHeight="1">
      <c r="A337" s="121">
        <v>265</v>
      </c>
      <c r="B337" s="122"/>
      <c r="C337" s="403"/>
      <c r="D337" s="123"/>
      <c r="E337" s="124"/>
      <c r="F337" s="124"/>
      <c r="G337" s="363" t="str">
        <f t="shared" si="156"/>
        <v/>
      </c>
      <c r="H337" s="376" t="str">
        <f t="shared" si="157"/>
        <v/>
      </c>
      <c r="I337" s="365" t="str">
        <f t="shared" si="158"/>
        <v/>
      </c>
      <c r="J337" s="366" t="str">
        <f t="shared" si="149"/>
        <v/>
      </c>
      <c r="K337" s="367" t="str">
        <f t="shared" si="150"/>
        <v/>
      </c>
      <c r="L337" s="368" t="str">
        <f t="shared" si="151"/>
        <v/>
      </c>
      <c r="M337" s="369"/>
      <c r="N337" s="370" t="str">
        <f t="shared" si="145"/>
        <v/>
      </c>
      <c r="O337" s="371" t="str">
        <f t="shared" si="146"/>
        <v/>
      </c>
      <c r="P337" s="371" t="str">
        <f t="shared" si="152"/>
        <v/>
      </c>
      <c r="Q337" s="372" t="str">
        <f t="shared" si="159"/>
        <v/>
      </c>
      <c r="R337" s="373" t="str">
        <f t="shared" si="153"/>
        <v/>
      </c>
      <c r="S337" s="372" t="str">
        <f t="shared" si="154"/>
        <v/>
      </c>
      <c r="T337" s="372" t="str">
        <f t="shared" si="147"/>
        <v/>
      </c>
      <c r="U337" s="374" t="str">
        <f t="shared" si="148"/>
        <v/>
      </c>
      <c r="V337" s="375" t="str">
        <f t="shared" si="155"/>
        <v/>
      </c>
      <c r="Y337" s="133"/>
    </row>
    <row r="338" spans="1:25" s="127" customFormat="1" ht="12" customHeight="1">
      <c r="A338" s="121">
        <v>266</v>
      </c>
      <c r="B338" s="122"/>
      <c r="C338" s="403"/>
      <c r="D338" s="123"/>
      <c r="E338" s="124"/>
      <c r="F338" s="124"/>
      <c r="G338" s="363" t="str">
        <f t="shared" si="156"/>
        <v/>
      </c>
      <c r="H338" s="376" t="str">
        <f t="shared" si="157"/>
        <v/>
      </c>
      <c r="I338" s="365" t="str">
        <f t="shared" si="158"/>
        <v/>
      </c>
      <c r="J338" s="366" t="str">
        <f t="shared" si="149"/>
        <v/>
      </c>
      <c r="K338" s="367" t="str">
        <f t="shared" si="150"/>
        <v/>
      </c>
      <c r="L338" s="368" t="str">
        <f t="shared" si="151"/>
        <v/>
      </c>
      <c r="M338" s="369"/>
      <c r="N338" s="370" t="str">
        <f t="shared" si="145"/>
        <v/>
      </c>
      <c r="O338" s="371" t="str">
        <f t="shared" si="146"/>
        <v/>
      </c>
      <c r="P338" s="371" t="str">
        <f t="shared" si="152"/>
        <v/>
      </c>
      <c r="Q338" s="372" t="str">
        <f t="shared" si="159"/>
        <v/>
      </c>
      <c r="R338" s="373" t="str">
        <f t="shared" si="153"/>
        <v/>
      </c>
      <c r="S338" s="372" t="str">
        <f t="shared" si="154"/>
        <v/>
      </c>
      <c r="T338" s="372" t="str">
        <f t="shared" si="147"/>
        <v/>
      </c>
      <c r="U338" s="374" t="str">
        <f t="shared" si="148"/>
        <v/>
      </c>
      <c r="V338" s="375" t="str">
        <f t="shared" si="155"/>
        <v/>
      </c>
      <c r="Y338" s="133"/>
    </row>
    <row r="339" spans="1:25" s="127" customFormat="1" ht="12" customHeight="1">
      <c r="A339" s="121">
        <v>267</v>
      </c>
      <c r="B339" s="122"/>
      <c r="C339" s="403"/>
      <c r="D339" s="123"/>
      <c r="E339" s="124"/>
      <c r="F339" s="124"/>
      <c r="G339" s="363" t="str">
        <f t="shared" si="156"/>
        <v/>
      </c>
      <c r="H339" s="376" t="str">
        <f t="shared" si="157"/>
        <v/>
      </c>
      <c r="I339" s="365" t="str">
        <f t="shared" si="158"/>
        <v/>
      </c>
      <c r="J339" s="366" t="str">
        <f t="shared" si="149"/>
        <v/>
      </c>
      <c r="K339" s="367" t="str">
        <f t="shared" si="150"/>
        <v/>
      </c>
      <c r="L339" s="368" t="str">
        <f t="shared" si="151"/>
        <v/>
      </c>
      <c r="M339" s="369"/>
      <c r="N339" s="370" t="str">
        <f t="shared" si="145"/>
        <v/>
      </c>
      <c r="O339" s="371" t="str">
        <f t="shared" si="146"/>
        <v/>
      </c>
      <c r="P339" s="371" t="str">
        <f t="shared" si="152"/>
        <v/>
      </c>
      <c r="Q339" s="372" t="str">
        <f t="shared" si="159"/>
        <v/>
      </c>
      <c r="R339" s="373" t="str">
        <f t="shared" si="153"/>
        <v/>
      </c>
      <c r="S339" s="372" t="str">
        <f t="shared" si="154"/>
        <v/>
      </c>
      <c r="T339" s="372" t="str">
        <f t="shared" si="147"/>
        <v/>
      </c>
      <c r="U339" s="374" t="str">
        <f t="shared" si="148"/>
        <v/>
      </c>
      <c r="V339" s="375" t="str">
        <f t="shared" si="155"/>
        <v/>
      </c>
      <c r="Y339" s="133"/>
    </row>
    <row r="340" spans="1:25" s="127" customFormat="1" ht="12" customHeight="1">
      <c r="A340" s="121">
        <v>268</v>
      </c>
      <c r="B340" s="122"/>
      <c r="C340" s="403"/>
      <c r="D340" s="123"/>
      <c r="E340" s="124"/>
      <c r="F340" s="124"/>
      <c r="G340" s="363" t="str">
        <f t="shared" si="156"/>
        <v/>
      </c>
      <c r="H340" s="376" t="str">
        <f t="shared" si="157"/>
        <v/>
      </c>
      <c r="I340" s="365" t="str">
        <f t="shared" si="158"/>
        <v/>
      </c>
      <c r="J340" s="366" t="str">
        <f t="shared" si="149"/>
        <v/>
      </c>
      <c r="K340" s="367" t="str">
        <f t="shared" si="150"/>
        <v/>
      </c>
      <c r="L340" s="368" t="str">
        <f t="shared" si="151"/>
        <v/>
      </c>
      <c r="M340" s="369"/>
      <c r="N340" s="370" t="str">
        <f t="shared" si="145"/>
        <v/>
      </c>
      <c r="O340" s="371" t="str">
        <f t="shared" si="146"/>
        <v/>
      </c>
      <c r="P340" s="371" t="str">
        <f t="shared" si="152"/>
        <v/>
      </c>
      <c r="Q340" s="372" t="str">
        <f t="shared" si="159"/>
        <v/>
      </c>
      <c r="R340" s="373" t="str">
        <f t="shared" si="153"/>
        <v/>
      </c>
      <c r="S340" s="372" t="str">
        <f t="shared" si="154"/>
        <v/>
      </c>
      <c r="T340" s="372" t="str">
        <f t="shared" si="147"/>
        <v/>
      </c>
      <c r="U340" s="374" t="str">
        <f t="shared" si="148"/>
        <v/>
      </c>
      <c r="V340" s="375" t="str">
        <f t="shared" si="155"/>
        <v/>
      </c>
      <c r="Y340" s="133"/>
    </row>
    <row r="341" spans="1:25" s="127" customFormat="1" ht="12" customHeight="1">
      <c r="A341" s="121">
        <v>269</v>
      </c>
      <c r="B341" s="122"/>
      <c r="C341" s="403"/>
      <c r="D341" s="123"/>
      <c r="E341" s="124"/>
      <c r="F341" s="124"/>
      <c r="G341" s="363" t="str">
        <f t="shared" si="156"/>
        <v/>
      </c>
      <c r="H341" s="376" t="str">
        <f t="shared" si="157"/>
        <v/>
      </c>
      <c r="I341" s="365" t="str">
        <f t="shared" si="158"/>
        <v/>
      </c>
      <c r="J341" s="366" t="str">
        <f t="shared" si="149"/>
        <v/>
      </c>
      <c r="K341" s="367" t="str">
        <f t="shared" si="150"/>
        <v/>
      </c>
      <c r="L341" s="368" t="str">
        <f t="shared" si="151"/>
        <v/>
      </c>
      <c r="M341" s="369"/>
      <c r="N341" s="370" t="str">
        <f t="shared" si="145"/>
        <v/>
      </c>
      <c r="O341" s="371" t="str">
        <f t="shared" si="146"/>
        <v/>
      </c>
      <c r="P341" s="371" t="str">
        <f t="shared" si="152"/>
        <v/>
      </c>
      <c r="Q341" s="372" t="str">
        <f t="shared" si="159"/>
        <v/>
      </c>
      <c r="R341" s="373" t="str">
        <f t="shared" si="153"/>
        <v/>
      </c>
      <c r="S341" s="372" t="str">
        <f t="shared" si="154"/>
        <v/>
      </c>
      <c r="T341" s="372" t="str">
        <f t="shared" si="147"/>
        <v/>
      </c>
      <c r="U341" s="374" t="str">
        <f t="shared" si="148"/>
        <v/>
      </c>
      <c r="V341" s="375" t="str">
        <f t="shared" si="155"/>
        <v/>
      </c>
      <c r="Y341" s="133"/>
    </row>
    <row r="342" spans="1:25" s="127" customFormat="1" ht="12" customHeight="1">
      <c r="A342" s="121">
        <v>270</v>
      </c>
      <c r="B342" s="122"/>
      <c r="C342" s="403"/>
      <c r="D342" s="123"/>
      <c r="E342" s="124"/>
      <c r="F342" s="124"/>
      <c r="G342" s="363" t="str">
        <f t="shared" si="156"/>
        <v/>
      </c>
      <c r="H342" s="376" t="str">
        <f t="shared" si="157"/>
        <v/>
      </c>
      <c r="I342" s="365" t="str">
        <f t="shared" si="158"/>
        <v/>
      </c>
      <c r="J342" s="366" t="str">
        <f t="shared" si="149"/>
        <v/>
      </c>
      <c r="K342" s="367" t="str">
        <f t="shared" si="150"/>
        <v/>
      </c>
      <c r="L342" s="368" t="str">
        <f t="shared" si="151"/>
        <v/>
      </c>
      <c r="M342" s="369"/>
      <c r="N342" s="370" t="str">
        <f t="shared" si="145"/>
        <v/>
      </c>
      <c r="O342" s="371" t="str">
        <f t="shared" si="146"/>
        <v/>
      </c>
      <c r="P342" s="371" t="str">
        <f t="shared" si="152"/>
        <v/>
      </c>
      <c r="Q342" s="372" t="str">
        <f t="shared" si="159"/>
        <v/>
      </c>
      <c r="R342" s="373" t="str">
        <f t="shared" si="153"/>
        <v/>
      </c>
      <c r="S342" s="372" t="str">
        <f t="shared" si="154"/>
        <v/>
      </c>
      <c r="T342" s="372" t="str">
        <f t="shared" si="147"/>
        <v/>
      </c>
      <c r="U342" s="374" t="str">
        <f t="shared" si="148"/>
        <v/>
      </c>
      <c r="V342" s="375" t="str">
        <f t="shared" si="155"/>
        <v/>
      </c>
      <c r="Y342" s="133"/>
    </row>
    <row r="343" spans="1:25" s="127" customFormat="1" ht="12" customHeight="1">
      <c r="A343" s="121">
        <v>271</v>
      </c>
      <c r="B343" s="122"/>
      <c r="C343" s="403"/>
      <c r="D343" s="123"/>
      <c r="E343" s="124"/>
      <c r="F343" s="124"/>
      <c r="G343" s="363" t="str">
        <f t="shared" si="156"/>
        <v/>
      </c>
      <c r="H343" s="376" t="str">
        <f t="shared" si="157"/>
        <v/>
      </c>
      <c r="I343" s="365" t="str">
        <f t="shared" si="158"/>
        <v/>
      </c>
      <c r="J343" s="366" t="str">
        <f t="shared" si="149"/>
        <v/>
      </c>
      <c r="K343" s="367" t="str">
        <f t="shared" si="150"/>
        <v/>
      </c>
      <c r="L343" s="368" t="str">
        <f t="shared" si="151"/>
        <v/>
      </c>
      <c r="M343" s="369"/>
      <c r="N343" s="370" t="str">
        <f t="shared" si="145"/>
        <v/>
      </c>
      <c r="O343" s="371" t="str">
        <f t="shared" si="146"/>
        <v/>
      </c>
      <c r="P343" s="371" t="str">
        <f t="shared" si="152"/>
        <v/>
      </c>
      <c r="Q343" s="372" t="str">
        <f t="shared" si="159"/>
        <v/>
      </c>
      <c r="R343" s="373" t="str">
        <f t="shared" si="153"/>
        <v/>
      </c>
      <c r="S343" s="372" t="str">
        <f t="shared" si="154"/>
        <v/>
      </c>
      <c r="T343" s="372" t="str">
        <f t="shared" si="147"/>
        <v/>
      </c>
      <c r="U343" s="374" t="str">
        <f t="shared" si="148"/>
        <v/>
      </c>
      <c r="V343" s="375" t="str">
        <f t="shared" si="155"/>
        <v/>
      </c>
      <c r="Y343" s="133"/>
    </row>
    <row r="344" spans="1:25" s="127" customFormat="1" ht="12" customHeight="1">
      <c r="A344" s="121">
        <v>272</v>
      </c>
      <c r="B344" s="122"/>
      <c r="C344" s="403"/>
      <c r="D344" s="123"/>
      <c r="E344" s="124"/>
      <c r="F344" s="124"/>
      <c r="G344" s="363" t="str">
        <f t="shared" si="156"/>
        <v/>
      </c>
      <c r="H344" s="376" t="str">
        <f t="shared" si="157"/>
        <v/>
      </c>
      <c r="I344" s="365" t="str">
        <f t="shared" si="158"/>
        <v/>
      </c>
      <c r="J344" s="366" t="str">
        <f t="shared" si="149"/>
        <v/>
      </c>
      <c r="K344" s="367" t="str">
        <f t="shared" si="150"/>
        <v/>
      </c>
      <c r="L344" s="368" t="str">
        <f t="shared" si="151"/>
        <v/>
      </c>
      <c r="M344" s="369"/>
      <c r="N344" s="370" t="str">
        <f t="shared" si="145"/>
        <v/>
      </c>
      <c r="O344" s="371" t="str">
        <f t="shared" si="146"/>
        <v/>
      </c>
      <c r="P344" s="371" t="str">
        <f t="shared" si="152"/>
        <v/>
      </c>
      <c r="Q344" s="372" t="str">
        <f t="shared" si="159"/>
        <v/>
      </c>
      <c r="R344" s="373" t="str">
        <f t="shared" si="153"/>
        <v/>
      </c>
      <c r="S344" s="372" t="str">
        <f t="shared" si="154"/>
        <v/>
      </c>
      <c r="T344" s="372" t="str">
        <f t="shared" si="147"/>
        <v/>
      </c>
      <c r="U344" s="374" t="str">
        <f t="shared" si="148"/>
        <v/>
      </c>
      <c r="V344" s="375" t="str">
        <f t="shared" si="155"/>
        <v/>
      </c>
      <c r="Y344" s="133"/>
    </row>
    <row r="345" spans="1:25" s="127" customFormat="1" ht="12" customHeight="1">
      <c r="A345" s="121">
        <v>273</v>
      </c>
      <c r="B345" s="122"/>
      <c r="C345" s="403"/>
      <c r="D345" s="123"/>
      <c r="E345" s="124"/>
      <c r="F345" s="124"/>
      <c r="G345" s="363" t="str">
        <f t="shared" si="156"/>
        <v/>
      </c>
      <c r="H345" s="376" t="str">
        <f t="shared" si="157"/>
        <v/>
      </c>
      <c r="I345" s="365" t="str">
        <f t="shared" si="158"/>
        <v/>
      </c>
      <c r="J345" s="366" t="str">
        <f t="shared" si="149"/>
        <v/>
      </c>
      <c r="K345" s="367" t="str">
        <f t="shared" si="150"/>
        <v/>
      </c>
      <c r="L345" s="368" t="str">
        <f t="shared" si="151"/>
        <v/>
      </c>
      <c r="M345" s="369"/>
      <c r="N345" s="370" t="str">
        <f t="shared" si="145"/>
        <v/>
      </c>
      <c r="O345" s="371" t="str">
        <f t="shared" si="146"/>
        <v/>
      </c>
      <c r="P345" s="371" t="str">
        <f t="shared" si="152"/>
        <v/>
      </c>
      <c r="Q345" s="372" t="str">
        <f t="shared" si="159"/>
        <v/>
      </c>
      <c r="R345" s="373" t="str">
        <f t="shared" si="153"/>
        <v/>
      </c>
      <c r="S345" s="372" t="str">
        <f t="shared" si="154"/>
        <v/>
      </c>
      <c r="T345" s="372" t="str">
        <f t="shared" si="147"/>
        <v/>
      </c>
      <c r="U345" s="374" t="str">
        <f t="shared" si="148"/>
        <v/>
      </c>
      <c r="V345" s="375" t="str">
        <f t="shared" si="155"/>
        <v/>
      </c>
      <c r="Y345" s="133"/>
    </row>
    <row r="346" spans="1:25" s="127" customFormat="1" ht="12" customHeight="1">
      <c r="A346" s="121">
        <v>274</v>
      </c>
      <c r="B346" s="122"/>
      <c r="C346" s="403"/>
      <c r="D346" s="123"/>
      <c r="E346" s="124"/>
      <c r="F346" s="124"/>
      <c r="G346" s="363" t="str">
        <f t="shared" ref="G346:G357" si="160">IF(OR(ISBLANK($C346),ISBLANK($C$68)),"",IF($C346&gt;$C$68,"",DATEDIF($C346,$C$68,"Y")))</f>
        <v/>
      </c>
      <c r="H346" s="376" t="str">
        <f t="shared" ref="H346:H357" si="161">IF(D346=1,"男",IF(D346=2,"女",""))</f>
        <v/>
      </c>
      <c r="I346" s="365" t="str">
        <f t="shared" ref="I346:I357" si="162">G346&amp;H346</f>
        <v/>
      </c>
      <c r="J346" s="366" t="str">
        <f t="shared" si="149"/>
        <v/>
      </c>
      <c r="K346" s="367" t="str">
        <f t="shared" si="150"/>
        <v/>
      </c>
      <c r="L346" s="368" t="str">
        <f t="shared" si="151"/>
        <v/>
      </c>
      <c r="M346" s="369"/>
      <c r="N346" s="370" t="str">
        <f t="shared" si="145"/>
        <v/>
      </c>
      <c r="O346" s="371" t="str">
        <f t="shared" si="146"/>
        <v/>
      </c>
      <c r="P346" s="371" t="str">
        <f t="shared" si="152"/>
        <v/>
      </c>
      <c r="Q346" s="372" t="str">
        <f t="shared" ref="Q346:Q357" si="163">IF($E346="","",P346*O346)</f>
        <v/>
      </c>
      <c r="R346" s="373" t="str">
        <f t="shared" si="153"/>
        <v/>
      </c>
      <c r="S346" s="372" t="str">
        <f t="shared" si="154"/>
        <v/>
      </c>
      <c r="T346" s="372" t="str">
        <f t="shared" si="147"/>
        <v/>
      </c>
      <c r="U346" s="374" t="str">
        <f t="shared" si="148"/>
        <v/>
      </c>
      <c r="V346" s="375" t="str">
        <f t="shared" si="155"/>
        <v/>
      </c>
      <c r="Y346" s="133"/>
    </row>
    <row r="347" spans="1:25" s="127" customFormat="1" ht="12" customHeight="1">
      <c r="A347" s="121">
        <v>275</v>
      </c>
      <c r="B347" s="122"/>
      <c r="C347" s="403"/>
      <c r="D347" s="123"/>
      <c r="E347" s="124"/>
      <c r="F347" s="124"/>
      <c r="G347" s="363" t="str">
        <f t="shared" si="160"/>
        <v/>
      </c>
      <c r="H347" s="376" t="str">
        <f t="shared" si="161"/>
        <v/>
      </c>
      <c r="I347" s="365" t="str">
        <f t="shared" si="162"/>
        <v/>
      </c>
      <c r="J347" s="366" t="str">
        <f t="shared" si="149"/>
        <v/>
      </c>
      <c r="K347" s="367" t="str">
        <f t="shared" si="150"/>
        <v/>
      </c>
      <c r="L347" s="368" t="str">
        <f t="shared" si="151"/>
        <v/>
      </c>
      <c r="M347" s="369"/>
      <c r="N347" s="370" t="str">
        <f t="shared" si="145"/>
        <v/>
      </c>
      <c r="O347" s="371" t="str">
        <f t="shared" si="146"/>
        <v/>
      </c>
      <c r="P347" s="371" t="str">
        <f t="shared" si="152"/>
        <v/>
      </c>
      <c r="Q347" s="372" t="str">
        <f t="shared" si="163"/>
        <v/>
      </c>
      <c r="R347" s="373" t="str">
        <f t="shared" si="153"/>
        <v/>
      </c>
      <c r="S347" s="372" t="str">
        <f t="shared" si="154"/>
        <v/>
      </c>
      <c r="T347" s="372" t="str">
        <f t="shared" si="147"/>
        <v/>
      </c>
      <c r="U347" s="374" t="str">
        <f t="shared" si="148"/>
        <v/>
      </c>
      <c r="V347" s="375" t="str">
        <f t="shared" si="155"/>
        <v/>
      </c>
      <c r="Y347" s="133"/>
    </row>
    <row r="348" spans="1:25" s="127" customFormat="1" ht="12" customHeight="1">
      <c r="A348" s="121">
        <v>276</v>
      </c>
      <c r="B348" s="122"/>
      <c r="C348" s="403"/>
      <c r="D348" s="123"/>
      <c r="E348" s="124"/>
      <c r="F348" s="124"/>
      <c r="G348" s="363" t="str">
        <f t="shared" si="160"/>
        <v/>
      </c>
      <c r="H348" s="376" t="str">
        <f t="shared" si="161"/>
        <v/>
      </c>
      <c r="I348" s="365" t="str">
        <f t="shared" si="162"/>
        <v/>
      </c>
      <c r="J348" s="366" t="str">
        <f t="shared" si="149"/>
        <v/>
      </c>
      <c r="K348" s="367" t="str">
        <f t="shared" si="150"/>
        <v/>
      </c>
      <c r="L348" s="368" t="str">
        <f t="shared" si="151"/>
        <v/>
      </c>
      <c r="M348" s="369"/>
      <c r="N348" s="370" t="str">
        <f t="shared" si="145"/>
        <v/>
      </c>
      <c r="O348" s="371" t="str">
        <f t="shared" si="146"/>
        <v/>
      </c>
      <c r="P348" s="371" t="str">
        <f t="shared" si="152"/>
        <v/>
      </c>
      <c r="Q348" s="372" t="str">
        <f t="shared" si="163"/>
        <v/>
      </c>
      <c r="R348" s="373" t="str">
        <f t="shared" si="153"/>
        <v/>
      </c>
      <c r="S348" s="372" t="str">
        <f t="shared" si="154"/>
        <v/>
      </c>
      <c r="T348" s="372" t="str">
        <f t="shared" si="147"/>
        <v/>
      </c>
      <c r="U348" s="374" t="str">
        <f t="shared" si="148"/>
        <v/>
      </c>
      <c r="V348" s="375" t="str">
        <f t="shared" si="155"/>
        <v/>
      </c>
      <c r="Y348" s="133"/>
    </row>
    <row r="349" spans="1:25" s="127" customFormat="1" ht="12" customHeight="1">
      <c r="A349" s="121">
        <v>277</v>
      </c>
      <c r="B349" s="122"/>
      <c r="C349" s="403"/>
      <c r="D349" s="123"/>
      <c r="E349" s="124"/>
      <c r="F349" s="124"/>
      <c r="G349" s="363" t="str">
        <f t="shared" si="160"/>
        <v/>
      </c>
      <c r="H349" s="376" t="str">
        <f t="shared" si="161"/>
        <v/>
      </c>
      <c r="I349" s="365" t="str">
        <f t="shared" si="162"/>
        <v/>
      </c>
      <c r="J349" s="366" t="str">
        <f t="shared" si="149"/>
        <v/>
      </c>
      <c r="K349" s="367" t="str">
        <f t="shared" si="150"/>
        <v/>
      </c>
      <c r="L349" s="368" t="str">
        <f t="shared" si="151"/>
        <v/>
      </c>
      <c r="M349" s="369"/>
      <c r="N349" s="370" t="str">
        <f t="shared" si="145"/>
        <v/>
      </c>
      <c r="O349" s="371" t="str">
        <f t="shared" si="146"/>
        <v/>
      </c>
      <c r="P349" s="371" t="str">
        <f t="shared" si="152"/>
        <v/>
      </c>
      <c r="Q349" s="372" t="str">
        <f t="shared" si="163"/>
        <v/>
      </c>
      <c r="R349" s="373" t="str">
        <f t="shared" si="153"/>
        <v/>
      </c>
      <c r="S349" s="372" t="str">
        <f t="shared" si="154"/>
        <v/>
      </c>
      <c r="T349" s="372" t="str">
        <f t="shared" si="147"/>
        <v/>
      </c>
      <c r="U349" s="374" t="str">
        <f t="shared" si="148"/>
        <v/>
      </c>
      <c r="V349" s="375" t="str">
        <f t="shared" si="155"/>
        <v/>
      </c>
      <c r="Y349" s="133"/>
    </row>
    <row r="350" spans="1:25" s="127" customFormat="1" ht="12" customHeight="1">
      <c r="A350" s="121">
        <v>278</v>
      </c>
      <c r="B350" s="122"/>
      <c r="C350" s="403"/>
      <c r="D350" s="123"/>
      <c r="E350" s="124"/>
      <c r="F350" s="124"/>
      <c r="G350" s="363" t="str">
        <f t="shared" si="160"/>
        <v/>
      </c>
      <c r="H350" s="376" t="str">
        <f t="shared" si="161"/>
        <v/>
      </c>
      <c r="I350" s="365" t="str">
        <f t="shared" si="162"/>
        <v/>
      </c>
      <c r="J350" s="366" t="str">
        <f t="shared" si="149"/>
        <v/>
      </c>
      <c r="K350" s="367" t="str">
        <f t="shared" si="150"/>
        <v/>
      </c>
      <c r="L350" s="368" t="str">
        <f t="shared" si="151"/>
        <v/>
      </c>
      <c r="M350" s="369"/>
      <c r="N350" s="370" t="str">
        <f t="shared" si="145"/>
        <v/>
      </c>
      <c r="O350" s="371" t="str">
        <f t="shared" si="146"/>
        <v/>
      </c>
      <c r="P350" s="371" t="str">
        <f t="shared" si="152"/>
        <v/>
      </c>
      <c r="Q350" s="372" t="str">
        <f t="shared" si="163"/>
        <v/>
      </c>
      <c r="R350" s="373" t="str">
        <f t="shared" si="153"/>
        <v/>
      </c>
      <c r="S350" s="372" t="str">
        <f t="shared" si="154"/>
        <v/>
      </c>
      <c r="T350" s="372" t="str">
        <f t="shared" si="147"/>
        <v/>
      </c>
      <c r="U350" s="374" t="str">
        <f t="shared" si="148"/>
        <v/>
      </c>
      <c r="V350" s="375" t="str">
        <f t="shared" si="155"/>
        <v/>
      </c>
      <c r="Y350" s="133"/>
    </row>
    <row r="351" spans="1:25" s="127" customFormat="1" ht="12" customHeight="1">
      <c r="A351" s="121">
        <v>279</v>
      </c>
      <c r="B351" s="122"/>
      <c r="C351" s="403"/>
      <c r="D351" s="123"/>
      <c r="E351" s="124"/>
      <c r="F351" s="124"/>
      <c r="G351" s="363" t="str">
        <f t="shared" si="160"/>
        <v/>
      </c>
      <c r="H351" s="376" t="str">
        <f t="shared" si="161"/>
        <v/>
      </c>
      <c r="I351" s="365" t="str">
        <f t="shared" si="162"/>
        <v/>
      </c>
      <c r="J351" s="366" t="str">
        <f t="shared" si="149"/>
        <v/>
      </c>
      <c r="K351" s="367" t="str">
        <f t="shared" si="150"/>
        <v/>
      </c>
      <c r="L351" s="368" t="str">
        <f t="shared" si="151"/>
        <v/>
      </c>
      <c r="M351" s="369"/>
      <c r="N351" s="370" t="str">
        <f t="shared" si="145"/>
        <v/>
      </c>
      <c r="O351" s="371" t="str">
        <f t="shared" si="146"/>
        <v/>
      </c>
      <c r="P351" s="371" t="str">
        <f t="shared" si="152"/>
        <v/>
      </c>
      <c r="Q351" s="372" t="str">
        <f t="shared" si="163"/>
        <v/>
      </c>
      <c r="R351" s="373" t="str">
        <f t="shared" si="153"/>
        <v/>
      </c>
      <c r="S351" s="372" t="str">
        <f t="shared" si="154"/>
        <v/>
      </c>
      <c r="T351" s="372" t="str">
        <f t="shared" si="147"/>
        <v/>
      </c>
      <c r="U351" s="374" t="str">
        <f t="shared" si="148"/>
        <v/>
      </c>
      <c r="V351" s="375" t="str">
        <f t="shared" si="155"/>
        <v/>
      </c>
      <c r="Y351" s="133"/>
    </row>
    <row r="352" spans="1:25" s="127" customFormat="1" ht="12" customHeight="1">
      <c r="A352" s="121">
        <v>280</v>
      </c>
      <c r="B352" s="122"/>
      <c r="C352" s="403"/>
      <c r="D352" s="123"/>
      <c r="E352" s="124"/>
      <c r="F352" s="124"/>
      <c r="G352" s="363" t="str">
        <f t="shared" si="160"/>
        <v/>
      </c>
      <c r="H352" s="376" t="str">
        <f t="shared" si="161"/>
        <v/>
      </c>
      <c r="I352" s="365" t="str">
        <f t="shared" si="162"/>
        <v/>
      </c>
      <c r="J352" s="366" t="str">
        <f t="shared" si="149"/>
        <v/>
      </c>
      <c r="K352" s="367" t="str">
        <f t="shared" si="150"/>
        <v/>
      </c>
      <c r="L352" s="368" t="str">
        <f t="shared" si="151"/>
        <v/>
      </c>
      <c r="M352" s="369"/>
      <c r="N352" s="370" t="str">
        <f t="shared" si="145"/>
        <v/>
      </c>
      <c r="O352" s="371" t="str">
        <f t="shared" si="146"/>
        <v/>
      </c>
      <c r="P352" s="371" t="str">
        <f t="shared" si="152"/>
        <v/>
      </c>
      <c r="Q352" s="372" t="str">
        <f t="shared" si="163"/>
        <v/>
      </c>
      <c r="R352" s="373" t="str">
        <f t="shared" si="153"/>
        <v/>
      </c>
      <c r="S352" s="372" t="str">
        <f t="shared" si="154"/>
        <v/>
      </c>
      <c r="T352" s="372" t="str">
        <f t="shared" si="147"/>
        <v/>
      </c>
      <c r="U352" s="374" t="str">
        <f t="shared" si="148"/>
        <v/>
      </c>
      <c r="V352" s="375" t="str">
        <f t="shared" si="155"/>
        <v/>
      </c>
      <c r="Y352" s="133"/>
    </row>
    <row r="353" spans="1:25" s="127" customFormat="1" ht="12" customHeight="1">
      <c r="A353" s="121">
        <v>281</v>
      </c>
      <c r="B353" s="122"/>
      <c r="C353" s="403"/>
      <c r="D353" s="123"/>
      <c r="E353" s="124"/>
      <c r="F353" s="124"/>
      <c r="G353" s="363" t="str">
        <f t="shared" si="160"/>
        <v/>
      </c>
      <c r="H353" s="376" t="str">
        <f t="shared" si="161"/>
        <v/>
      </c>
      <c r="I353" s="365" t="str">
        <f t="shared" si="162"/>
        <v/>
      </c>
      <c r="J353" s="366" t="str">
        <f t="shared" si="149"/>
        <v/>
      </c>
      <c r="K353" s="367" t="str">
        <f t="shared" si="150"/>
        <v/>
      </c>
      <c r="L353" s="368" t="str">
        <f t="shared" si="151"/>
        <v/>
      </c>
      <c r="M353" s="369"/>
      <c r="N353" s="370" t="str">
        <f t="shared" si="145"/>
        <v/>
      </c>
      <c r="O353" s="371" t="str">
        <f t="shared" si="146"/>
        <v/>
      </c>
      <c r="P353" s="371" t="str">
        <f t="shared" si="152"/>
        <v/>
      </c>
      <c r="Q353" s="372" t="str">
        <f t="shared" si="163"/>
        <v/>
      </c>
      <c r="R353" s="373" t="str">
        <f t="shared" si="153"/>
        <v/>
      </c>
      <c r="S353" s="372" t="str">
        <f t="shared" si="154"/>
        <v/>
      </c>
      <c r="T353" s="372" t="str">
        <f t="shared" si="147"/>
        <v/>
      </c>
      <c r="U353" s="374" t="str">
        <f t="shared" si="148"/>
        <v/>
      </c>
      <c r="V353" s="375" t="str">
        <f t="shared" si="155"/>
        <v/>
      </c>
      <c r="Y353" s="133"/>
    </row>
    <row r="354" spans="1:25" s="127" customFormat="1" ht="12" customHeight="1">
      <c r="A354" s="121">
        <v>282</v>
      </c>
      <c r="B354" s="122"/>
      <c r="C354" s="403"/>
      <c r="D354" s="123"/>
      <c r="E354" s="124"/>
      <c r="F354" s="124"/>
      <c r="G354" s="363" t="str">
        <f t="shared" si="160"/>
        <v/>
      </c>
      <c r="H354" s="376" t="str">
        <f t="shared" si="161"/>
        <v/>
      </c>
      <c r="I354" s="365" t="str">
        <f t="shared" si="162"/>
        <v/>
      </c>
      <c r="J354" s="366" t="str">
        <f t="shared" si="149"/>
        <v/>
      </c>
      <c r="K354" s="367" t="str">
        <f t="shared" si="150"/>
        <v/>
      </c>
      <c r="L354" s="368" t="str">
        <f t="shared" si="151"/>
        <v/>
      </c>
      <c r="M354" s="369"/>
      <c r="N354" s="370" t="str">
        <f t="shared" si="145"/>
        <v/>
      </c>
      <c r="O354" s="371" t="str">
        <f t="shared" si="146"/>
        <v/>
      </c>
      <c r="P354" s="371" t="str">
        <f t="shared" si="152"/>
        <v/>
      </c>
      <c r="Q354" s="372" t="str">
        <f t="shared" si="163"/>
        <v/>
      </c>
      <c r="R354" s="373" t="str">
        <f t="shared" si="153"/>
        <v/>
      </c>
      <c r="S354" s="372" t="str">
        <f t="shared" si="154"/>
        <v/>
      </c>
      <c r="T354" s="372" t="str">
        <f t="shared" si="147"/>
        <v/>
      </c>
      <c r="U354" s="374" t="str">
        <f t="shared" si="148"/>
        <v/>
      </c>
      <c r="V354" s="375" t="str">
        <f t="shared" si="155"/>
        <v/>
      </c>
      <c r="Y354" s="133"/>
    </row>
    <row r="355" spans="1:25" s="127" customFormat="1" ht="12" customHeight="1">
      <c r="A355" s="121">
        <v>283</v>
      </c>
      <c r="B355" s="122"/>
      <c r="C355" s="403"/>
      <c r="D355" s="123"/>
      <c r="E355" s="124"/>
      <c r="F355" s="124"/>
      <c r="G355" s="363" t="str">
        <f t="shared" si="160"/>
        <v/>
      </c>
      <c r="H355" s="376" t="str">
        <f t="shared" si="161"/>
        <v/>
      </c>
      <c r="I355" s="365" t="str">
        <f t="shared" si="162"/>
        <v/>
      </c>
      <c r="J355" s="366" t="str">
        <f t="shared" si="149"/>
        <v/>
      </c>
      <c r="K355" s="367" t="str">
        <f t="shared" si="150"/>
        <v/>
      </c>
      <c r="L355" s="368" t="str">
        <f t="shared" si="151"/>
        <v/>
      </c>
      <c r="M355" s="369"/>
      <c r="N355" s="370" t="str">
        <f t="shared" si="145"/>
        <v/>
      </c>
      <c r="O355" s="371" t="str">
        <f t="shared" si="146"/>
        <v/>
      </c>
      <c r="P355" s="371" t="str">
        <f t="shared" si="152"/>
        <v/>
      </c>
      <c r="Q355" s="372" t="str">
        <f t="shared" si="163"/>
        <v/>
      </c>
      <c r="R355" s="373" t="str">
        <f t="shared" si="153"/>
        <v/>
      </c>
      <c r="S355" s="372" t="str">
        <f t="shared" si="154"/>
        <v/>
      </c>
      <c r="T355" s="372" t="str">
        <f t="shared" si="147"/>
        <v/>
      </c>
      <c r="U355" s="374" t="str">
        <f t="shared" si="148"/>
        <v/>
      </c>
      <c r="V355" s="375" t="str">
        <f t="shared" si="155"/>
        <v/>
      </c>
      <c r="Y355" s="133"/>
    </row>
    <row r="356" spans="1:25" s="127" customFormat="1" ht="12" customHeight="1">
      <c r="A356" s="121">
        <v>284</v>
      </c>
      <c r="B356" s="122"/>
      <c r="C356" s="403"/>
      <c r="D356" s="123"/>
      <c r="E356" s="124"/>
      <c r="F356" s="124"/>
      <c r="G356" s="363" t="str">
        <f t="shared" si="160"/>
        <v/>
      </c>
      <c r="H356" s="376" t="str">
        <f t="shared" si="161"/>
        <v/>
      </c>
      <c r="I356" s="365" t="str">
        <f t="shared" si="162"/>
        <v/>
      </c>
      <c r="J356" s="366" t="str">
        <f t="shared" si="149"/>
        <v/>
      </c>
      <c r="K356" s="367" t="str">
        <f t="shared" si="150"/>
        <v/>
      </c>
      <c r="L356" s="368" t="str">
        <f t="shared" si="151"/>
        <v/>
      </c>
      <c r="M356" s="369"/>
      <c r="N356" s="370" t="str">
        <f t="shared" si="145"/>
        <v/>
      </c>
      <c r="O356" s="371" t="str">
        <f t="shared" si="146"/>
        <v/>
      </c>
      <c r="P356" s="371" t="str">
        <f t="shared" si="152"/>
        <v/>
      </c>
      <c r="Q356" s="372" t="str">
        <f t="shared" si="163"/>
        <v/>
      </c>
      <c r="R356" s="373" t="str">
        <f t="shared" si="153"/>
        <v/>
      </c>
      <c r="S356" s="372" t="str">
        <f t="shared" si="154"/>
        <v/>
      </c>
      <c r="T356" s="372" t="str">
        <f t="shared" si="147"/>
        <v/>
      </c>
      <c r="U356" s="374" t="str">
        <f t="shared" si="148"/>
        <v/>
      </c>
      <c r="V356" s="375" t="str">
        <f t="shared" si="155"/>
        <v/>
      </c>
      <c r="Y356" s="133"/>
    </row>
    <row r="357" spans="1:25" s="127" customFormat="1" ht="12" customHeight="1">
      <c r="A357" s="121">
        <v>285</v>
      </c>
      <c r="B357" s="122"/>
      <c r="C357" s="403"/>
      <c r="D357" s="123"/>
      <c r="E357" s="124"/>
      <c r="F357" s="124"/>
      <c r="G357" s="363" t="str">
        <f t="shared" si="160"/>
        <v/>
      </c>
      <c r="H357" s="376" t="str">
        <f t="shared" si="161"/>
        <v/>
      </c>
      <c r="I357" s="365" t="str">
        <f t="shared" si="162"/>
        <v/>
      </c>
      <c r="J357" s="366" t="str">
        <f t="shared" si="149"/>
        <v/>
      </c>
      <c r="K357" s="367" t="str">
        <f t="shared" si="150"/>
        <v/>
      </c>
      <c r="L357" s="368" t="str">
        <f t="shared" si="151"/>
        <v/>
      </c>
      <c r="M357" s="369"/>
      <c r="N357" s="370" t="str">
        <f t="shared" si="145"/>
        <v/>
      </c>
      <c r="O357" s="371" t="str">
        <f t="shared" si="146"/>
        <v/>
      </c>
      <c r="P357" s="371" t="str">
        <f t="shared" si="152"/>
        <v/>
      </c>
      <c r="Q357" s="372" t="str">
        <f t="shared" si="163"/>
        <v/>
      </c>
      <c r="R357" s="373" t="str">
        <f t="shared" si="153"/>
        <v/>
      </c>
      <c r="S357" s="372" t="str">
        <f t="shared" si="154"/>
        <v/>
      </c>
      <c r="T357" s="372" t="str">
        <f t="shared" si="147"/>
        <v/>
      </c>
      <c r="U357" s="374" t="str">
        <f t="shared" si="148"/>
        <v/>
      </c>
      <c r="V357" s="375" t="str">
        <f t="shared" si="155"/>
        <v/>
      </c>
      <c r="Y357" s="133"/>
    </row>
    <row r="358" spans="1:25" s="127" customFormat="1" ht="12" customHeight="1">
      <c r="A358" s="121">
        <v>286</v>
      </c>
      <c r="B358" s="122"/>
      <c r="C358" s="403"/>
      <c r="D358" s="123"/>
      <c r="E358" s="124"/>
      <c r="F358" s="124"/>
      <c r="G358" s="363" t="str">
        <f t="shared" ref="G358:G367" si="164">IF(OR(ISBLANK($C358),ISBLANK($C$68)),"",IF($C358&gt;$C$68,"",DATEDIF($C358,$C$68,"Y")))</f>
        <v/>
      </c>
      <c r="H358" s="376" t="str">
        <f t="shared" ref="H358:H367" si="165">IF(D358=1,"男",IF(D358=2,"女",""))</f>
        <v/>
      </c>
      <c r="I358" s="365" t="str">
        <f t="shared" ref="I358:I367" si="166">G358&amp;H358</f>
        <v/>
      </c>
      <c r="J358" s="366" t="str">
        <f t="shared" si="149"/>
        <v/>
      </c>
      <c r="K358" s="367" t="str">
        <f t="shared" si="150"/>
        <v/>
      </c>
      <c r="L358" s="368" t="str">
        <f t="shared" si="151"/>
        <v/>
      </c>
      <c r="M358" s="369"/>
      <c r="N358" s="370" t="str">
        <f t="shared" si="145"/>
        <v/>
      </c>
      <c r="O358" s="371" t="str">
        <f t="shared" si="146"/>
        <v/>
      </c>
      <c r="P358" s="371" t="str">
        <f t="shared" si="152"/>
        <v/>
      </c>
      <c r="Q358" s="372" t="str">
        <f t="shared" ref="Q358:Q367" si="167">IF($E358="","",P358*O358)</f>
        <v/>
      </c>
      <c r="R358" s="373" t="str">
        <f t="shared" si="153"/>
        <v/>
      </c>
      <c r="S358" s="372" t="str">
        <f t="shared" si="154"/>
        <v/>
      </c>
      <c r="T358" s="372" t="str">
        <f t="shared" si="147"/>
        <v/>
      </c>
      <c r="U358" s="374" t="str">
        <f t="shared" si="148"/>
        <v/>
      </c>
      <c r="V358" s="375" t="str">
        <f t="shared" si="155"/>
        <v/>
      </c>
      <c r="Y358" s="133"/>
    </row>
    <row r="359" spans="1:25" s="127" customFormat="1" ht="12" customHeight="1">
      <c r="A359" s="121">
        <v>287</v>
      </c>
      <c r="B359" s="122"/>
      <c r="C359" s="403"/>
      <c r="D359" s="123"/>
      <c r="E359" s="124"/>
      <c r="F359" s="124"/>
      <c r="G359" s="363" t="str">
        <f t="shared" si="164"/>
        <v/>
      </c>
      <c r="H359" s="376" t="str">
        <f t="shared" si="165"/>
        <v/>
      </c>
      <c r="I359" s="365" t="str">
        <f t="shared" si="166"/>
        <v/>
      </c>
      <c r="J359" s="366" t="str">
        <f t="shared" si="149"/>
        <v/>
      </c>
      <c r="K359" s="367" t="str">
        <f t="shared" si="150"/>
        <v/>
      </c>
      <c r="L359" s="368" t="str">
        <f t="shared" si="151"/>
        <v/>
      </c>
      <c r="M359" s="369"/>
      <c r="N359" s="370" t="str">
        <f t="shared" si="145"/>
        <v/>
      </c>
      <c r="O359" s="371" t="str">
        <f t="shared" si="146"/>
        <v/>
      </c>
      <c r="P359" s="371" t="str">
        <f t="shared" si="152"/>
        <v/>
      </c>
      <c r="Q359" s="372" t="str">
        <f t="shared" si="167"/>
        <v/>
      </c>
      <c r="R359" s="373" t="str">
        <f t="shared" si="153"/>
        <v/>
      </c>
      <c r="S359" s="372" t="str">
        <f t="shared" si="154"/>
        <v/>
      </c>
      <c r="T359" s="372" t="str">
        <f t="shared" si="147"/>
        <v/>
      </c>
      <c r="U359" s="374" t="str">
        <f t="shared" si="148"/>
        <v/>
      </c>
      <c r="V359" s="375" t="str">
        <f t="shared" si="155"/>
        <v/>
      </c>
      <c r="Y359" s="133"/>
    </row>
    <row r="360" spans="1:25" s="127" customFormat="1" ht="12" customHeight="1">
      <c r="A360" s="121">
        <v>288</v>
      </c>
      <c r="B360" s="122"/>
      <c r="C360" s="403"/>
      <c r="D360" s="123"/>
      <c r="E360" s="124"/>
      <c r="F360" s="124"/>
      <c r="G360" s="363" t="str">
        <f t="shared" si="164"/>
        <v/>
      </c>
      <c r="H360" s="376" t="str">
        <f t="shared" si="165"/>
        <v/>
      </c>
      <c r="I360" s="365" t="str">
        <f t="shared" si="166"/>
        <v/>
      </c>
      <c r="J360" s="366" t="str">
        <f t="shared" si="149"/>
        <v/>
      </c>
      <c r="K360" s="367" t="str">
        <f t="shared" si="150"/>
        <v/>
      </c>
      <c r="L360" s="368" t="str">
        <f t="shared" si="151"/>
        <v/>
      </c>
      <c r="M360" s="369"/>
      <c r="N360" s="370" t="str">
        <f t="shared" si="145"/>
        <v/>
      </c>
      <c r="O360" s="371" t="str">
        <f t="shared" si="146"/>
        <v/>
      </c>
      <c r="P360" s="371" t="str">
        <f t="shared" si="152"/>
        <v/>
      </c>
      <c r="Q360" s="372" t="str">
        <f t="shared" si="167"/>
        <v/>
      </c>
      <c r="R360" s="373" t="str">
        <f t="shared" si="153"/>
        <v/>
      </c>
      <c r="S360" s="372" t="str">
        <f t="shared" si="154"/>
        <v/>
      </c>
      <c r="T360" s="372" t="str">
        <f t="shared" si="147"/>
        <v/>
      </c>
      <c r="U360" s="374" t="str">
        <f t="shared" si="148"/>
        <v/>
      </c>
      <c r="V360" s="375" t="str">
        <f t="shared" si="155"/>
        <v/>
      </c>
      <c r="Y360" s="133"/>
    </row>
    <row r="361" spans="1:25" s="127" customFormat="1" ht="12" customHeight="1">
      <c r="A361" s="121">
        <v>289</v>
      </c>
      <c r="B361" s="122"/>
      <c r="C361" s="403"/>
      <c r="D361" s="123"/>
      <c r="E361" s="124"/>
      <c r="F361" s="124"/>
      <c r="G361" s="363" t="str">
        <f t="shared" si="164"/>
        <v/>
      </c>
      <c r="H361" s="376" t="str">
        <f t="shared" si="165"/>
        <v/>
      </c>
      <c r="I361" s="365" t="str">
        <f t="shared" si="166"/>
        <v/>
      </c>
      <c r="J361" s="366" t="str">
        <f t="shared" si="149"/>
        <v/>
      </c>
      <c r="K361" s="367" t="str">
        <f t="shared" si="150"/>
        <v/>
      </c>
      <c r="L361" s="368" t="str">
        <f t="shared" si="151"/>
        <v/>
      </c>
      <c r="M361" s="369"/>
      <c r="N361" s="370" t="str">
        <f t="shared" si="145"/>
        <v/>
      </c>
      <c r="O361" s="371" t="str">
        <f t="shared" si="146"/>
        <v/>
      </c>
      <c r="P361" s="371" t="str">
        <f t="shared" si="152"/>
        <v/>
      </c>
      <c r="Q361" s="372" t="str">
        <f t="shared" si="167"/>
        <v/>
      </c>
      <c r="R361" s="373" t="str">
        <f t="shared" si="153"/>
        <v/>
      </c>
      <c r="S361" s="372" t="str">
        <f t="shared" si="154"/>
        <v/>
      </c>
      <c r="T361" s="372" t="str">
        <f t="shared" si="147"/>
        <v/>
      </c>
      <c r="U361" s="374" t="str">
        <f t="shared" si="148"/>
        <v/>
      </c>
      <c r="V361" s="375" t="str">
        <f t="shared" si="155"/>
        <v/>
      </c>
      <c r="Y361" s="133"/>
    </row>
    <row r="362" spans="1:25" s="127" customFormat="1" ht="12" customHeight="1">
      <c r="A362" s="121">
        <v>290</v>
      </c>
      <c r="B362" s="122"/>
      <c r="C362" s="403"/>
      <c r="D362" s="123"/>
      <c r="E362" s="124"/>
      <c r="F362" s="124"/>
      <c r="G362" s="363" t="str">
        <f t="shared" si="164"/>
        <v/>
      </c>
      <c r="H362" s="376" t="str">
        <f t="shared" si="165"/>
        <v/>
      </c>
      <c r="I362" s="365" t="str">
        <f t="shared" si="166"/>
        <v/>
      </c>
      <c r="J362" s="366" t="str">
        <f t="shared" si="149"/>
        <v/>
      </c>
      <c r="K362" s="367" t="str">
        <f t="shared" si="150"/>
        <v/>
      </c>
      <c r="L362" s="368" t="str">
        <f t="shared" si="151"/>
        <v/>
      </c>
      <c r="M362" s="369"/>
      <c r="N362" s="370" t="str">
        <f t="shared" si="145"/>
        <v/>
      </c>
      <c r="O362" s="371" t="str">
        <f t="shared" si="146"/>
        <v/>
      </c>
      <c r="P362" s="371" t="str">
        <f t="shared" si="152"/>
        <v/>
      </c>
      <c r="Q362" s="372" t="str">
        <f t="shared" si="167"/>
        <v/>
      </c>
      <c r="R362" s="373" t="str">
        <f t="shared" si="153"/>
        <v/>
      </c>
      <c r="S362" s="372" t="str">
        <f t="shared" si="154"/>
        <v/>
      </c>
      <c r="T362" s="372" t="str">
        <f t="shared" si="147"/>
        <v/>
      </c>
      <c r="U362" s="374" t="str">
        <f t="shared" si="148"/>
        <v/>
      </c>
      <c r="V362" s="375" t="str">
        <f t="shared" si="155"/>
        <v/>
      </c>
      <c r="Y362" s="133"/>
    </row>
    <row r="363" spans="1:25" s="127" customFormat="1" ht="12" customHeight="1">
      <c r="A363" s="121">
        <v>291</v>
      </c>
      <c r="B363" s="122"/>
      <c r="C363" s="403"/>
      <c r="D363" s="123"/>
      <c r="E363" s="124"/>
      <c r="F363" s="124"/>
      <c r="G363" s="363" t="str">
        <f t="shared" si="164"/>
        <v/>
      </c>
      <c r="H363" s="376" t="str">
        <f t="shared" si="165"/>
        <v/>
      </c>
      <c r="I363" s="365" t="str">
        <f t="shared" si="166"/>
        <v/>
      </c>
      <c r="J363" s="366" t="str">
        <f t="shared" si="149"/>
        <v/>
      </c>
      <c r="K363" s="367" t="str">
        <f t="shared" si="150"/>
        <v/>
      </c>
      <c r="L363" s="368" t="str">
        <f t="shared" si="151"/>
        <v/>
      </c>
      <c r="M363" s="369"/>
      <c r="N363" s="370" t="str">
        <f t="shared" si="145"/>
        <v/>
      </c>
      <c r="O363" s="371" t="str">
        <f t="shared" si="146"/>
        <v/>
      </c>
      <c r="P363" s="371" t="str">
        <f t="shared" si="152"/>
        <v/>
      </c>
      <c r="Q363" s="372" t="str">
        <f t="shared" si="167"/>
        <v/>
      </c>
      <c r="R363" s="373" t="str">
        <f t="shared" si="153"/>
        <v/>
      </c>
      <c r="S363" s="372" t="str">
        <f t="shared" si="154"/>
        <v/>
      </c>
      <c r="T363" s="372" t="str">
        <f t="shared" si="147"/>
        <v/>
      </c>
      <c r="U363" s="374" t="str">
        <f t="shared" si="148"/>
        <v/>
      </c>
      <c r="V363" s="375" t="str">
        <f t="shared" si="155"/>
        <v/>
      </c>
      <c r="Y363" s="133"/>
    </row>
    <row r="364" spans="1:25" s="127" customFormat="1" ht="12" customHeight="1">
      <c r="A364" s="121">
        <v>292</v>
      </c>
      <c r="B364" s="122"/>
      <c r="C364" s="403"/>
      <c r="D364" s="123"/>
      <c r="E364" s="124"/>
      <c r="F364" s="124"/>
      <c r="G364" s="363" t="str">
        <f t="shared" si="164"/>
        <v/>
      </c>
      <c r="H364" s="376" t="str">
        <f t="shared" si="165"/>
        <v/>
      </c>
      <c r="I364" s="365" t="str">
        <f t="shared" si="166"/>
        <v/>
      </c>
      <c r="J364" s="366" t="str">
        <f t="shared" si="149"/>
        <v/>
      </c>
      <c r="K364" s="367" t="str">
        <f t="shared" si="150"/>
        <v/>
      </c>
      <c r="L364" s="368" t="str">
        <f t="shared" si="151"/>
        <v/>
      </c>
      <c r="M364" s="369"/>
      <c r="N364" s="370" t="str">
        <f t="shared" si="145"/>
        <v/>
      </c>
      <c r="O364" s="371" t="str">
        <f t="shared" si="146"/>
        <v/>
      </c>
      <c r="P364" s="371" t="str">
        <f t="shared" si="152"/>
        <v/>
      </c>
      <c r="Q364" s="372" t="str">
        <f t="shared" si="167"/>
        <v/>
      </c>
      <c r="R364" s="373" t="str">
        <f t="shared" si="153"/>
        <v/>
      </c>
      <c r="S364" s="372" t="str">
        <f t="shared" si="154"/>
        <v/>
      </c>
      <c r="T364" s="372" t="str">
        <f t="shared" si="147"/>
        <v/>
      </c>
      <c r="U364" s="374" t="str">
        <f t="shared" si="148"/>
        <v/>
      </c>
      <c r="V364" s="375" t="str">
        <f t="shared" si="155"/>
        <v/>
      </c>
      <c r="Y364" s="133"/>
    </row>
    <row r="365" spans="1:25" s="127" customFormat="1" ht="12" customHeight="1">
      <c r="A365" s="121">
        <v>293</v>
      </c>
      <c r="B365" s="122"/>
      <c r="C365" s="403"/>
      <c r="D365" s="123"/>
      <c r="E365" s="124"/>
      <c r="F365" s="124"/>
      <c r="G365" s="363" t="str">
        <f t="shared" si="164"/>
        <v/>
      </c>
      <c r="H365" s="376" t="str">
        <f t="shared" si="165"/>
        <v/>
      </c>
      <c r="I365" s="365" t="str">
        <f t="shared" si="166"/>
        <v/>
      </c>
      <c r="J365" s="366" t="str">
        <f t="shared" si="149"/>
        <v/>
      </c>
      <c r="K365" s="367" t="str">
        <f t="shared" si="150"/>
        <v/>
      </c>
      <c r="L365" s="368" t="str">
        <f t="shared" si="151"/>
        <v/>
      </c>
      <c r="M365" s="369"/>
      <c r="N365" s="370" t="str">
        <f t="shared" si="145"/>
        <v/>
      </c>
      <c r="O365" s="371" t="str">
        <f t="shared" si="146"/>
        <v/>
      </c>
      <c r="P365" s="371" t="str">
        <f t="shared" si="152"/>
        <v/>
      </c>
      <c r="Q365" s="372" t="str">
        <f t="shared" si="167"/>
        <v/>
      </c>
      <c r="R365" s="373" t="str">
        <f t="shared" si="153"/>
        <v/>
      </c>
      <c r="S365" s="372" t="str">
        <f t="shared" si="154"/>
        <v/>
      </c>
      <c r="T365" s="372" t="str">
        <f t="shared" si="147"/>
        <v/>
      </c>
      <c r="U365" s="374" t="str">
        <f t="shared" si="148"/>
        <v/>
      </c>
      <c r="V365" s="375" t="str">
        <f t="shared" si="155"/>
        <v/>
      </c>
      <c r="Y365" s="133"/>
    </row>
    <row r="366" spans="1:25" s="127" customFormat="1" ht="12" customHeight="1">
      <c r="A366" s="121">
        <v>294</v>
      </c>
      <c r="B366" s="122"/>
      <c r="C366" s="403"/>
      <c r="D366" s="123"/>
      <c r="E366" s="124"/>
      <c r="F366" s="124"/>
      <c r="G366" s="363" t="str">
        <f t="shared" si="164"/>
        <v/>
      </c>
      <c r="H366" s="376" t="str">
        <f t="shared" si="165"/>
        <v/>
      </c>
      <c r="I366" s="365" t="str">
        <f t="shared" si="166"/>
        <v/>
      </c>
      <c r="J366" s="366" t="str">
        <f t="shared" si="149"/>
        <v/>
      </c>
      <c r="K366" s="367" t="str">
        <f t="shared" si="150"/>
        <v/>
      </c>
      <c r="L366" s="368" t="str">
        <f t="shared" si="151"/>
        <v/>
      </c>
      <c r="M366" s="369"/>
      <c r="N366" s="370" t="str">
        <f t="shared" si="145"/>
        <v/>
      </c>
      <c r="O366" s="371" t="str">
        <f t="shared" si="146"/>
        <v/>
      </c>
      <c r="P366" s="371" t="str">
        <f t="shared" si="152"/>
        <v/>
      </c>
      <c r="Q366" s="372" t="str">
        <f t="shared" si="167"/>
        <v/>
      </c>
      <c r="R366" s="373" t="str">
        <f t="shared" si="153"/>
        <v/>
      </c>
      <c r="S366" s="372" t="str">
        <f t="shared" si="154"/>
        <v/>
      </c>
      <c r="T366" s="372" t="str">
        <f t="shared" si="147"/>
        <v/>
      </c>
      <c r="U366" s="374" t="str">
        <f t="shared" si="148"/>
        <v/>
      </c>
      <c r="V366" s="375" t="str">
        <f t="shared" si="155"/>
        <v/>
      </c>
      <c r="Y366" s="133"/>
    </row>
    <row r="367" spans="1:25" s="127" customFormat="1" ht="12" customHeight="1">
      <c r="A367" s="121">
        <v>295</v>
      </c>
      <c r="B367" s="122"/>
      <c r="C367" s="403"/>
      <c r="D367" s="123"/>
      <c r="E367" s="124"/>
      <c r="F367" s="124"/>
      <c r="G367" s="363" t="str">
        <f t="shared" si="164"/>
        <v/>
      </c>
      <c r="H367" s="376" t="str">
        <f t="shared" si="165"/>
        <v/>
      </c>
      <c r="I367" s="365" t="str">
        <f t="shared" si="166"/>
        <v/>
      </c>
      <c r="J367" s="366" t="str">
        <f t="shared" si="149"/>
        <v/>
      </c>
      <c r="K367" s="367" t="str">
        <f t="shared" si="150"/>
        <v/>
      </c>
      <c r="L367" s="368" t="str">
        <f t="shared" si="151"/>
        <v/>
      </c>
      <c r="M367" s="369"/>
      <c r="N367" s="370" t="str">
        <f t="shared" si="145"/>
        <v/>
      </c>
      <c r="O367" s="371" t="str">
        <f t="shared" si="146"/>
        <v/>
      </c>
      <c r="P367" s="371" t="str">
        <f t="shared" si="152"/>
        <v/>
      </c>
      <c r="Q367" s="372" t="str">
        <f t="shared" si="167"/>
        <v/>
      </c>
      <c r="R367" s="373" t="str">
        <f t="shared" si="153"/>
        <v/>
      </c>
      <c r="S367" s="372" t="str">
        <f t="shared" si="154"/>
        <v/>
      </c>
      <c r="T367" s="372" t="str">
        <f t="shared" si="147"/>
        <v/>
      </c>
      <c r="U367" s="374" t="str">
        <f t="shared" si="148"/>
        <v/>
      </c>
      <c r="V367" s="375" t="str">
        <f t="shared" si="155"/>
        <v/>
      </c>
      <c r="Y367" s="133"/>
    </row>
    <row r="368" spans="1:25" s="127" customFormat="1" ht="12" customHeight="1">
      <c r="A368" s="121">
        <v>296</v>
      </c>
      <c r="B368" s="122"/>
      <c r="C368" s="403"/>
      <c r="D368" s="123"/>
      <c r="E368" s="124"/>
      <c r="F368" s="124"/>
      <c r="G368" s="363" t="str">
        <f t="shared" ref="G368:G377" si="168">IF(OR(ISBLANK($C368),ISBLANK($C$68)),"",IF($C368&gt;$C$68,"",DATEDIF($C368,$C$68,"Y")))</f>
        <v/>
      </c>
      <c r="H368" s="376" t="str">
        <f t="shared" ref="H368:H377" si="169">IF(D368=1,"男",IF(D368=2,"女",""))</f>
        <v/>
      </c>
      <c r="I368" s="365" t="str">
        <f t="shared" ref="I368:I377" si="170">G368&amp;H368</f>
        <v/>
      </c>
      <c r="J368" s="366" t="str">
        <f t="shared" si="149"/>
        <v/>
      </c>
      <c r="K368" s="367" t="str">
        <f t="shared" si="150"/>
        <v/>
      </c>
      <c r="L368" s="368" t="str">
        <f t="shared" si="151"/>
        <v/>
      </c>
      <c r="M368" s="369"/>
      <c r="N368" s="370" t="str">
        <f t="shared" si="145"/>
        <v/>
      </c>
      <c r="O368" s="371" t="str">
        <f t="shared" si="146"/>
        <v/>
      </c>
      <c r="P368" s="371" t="str">
        <f t="shared" si="152"/>
        <v/>
      </c>
      <c r="Q368" s="372" t="str">
        <f t="shared" ref="Q368:Q377" si="171">IF($E368="","",P368*O368)</f>
        <v/>
      </c>
      <c r="R368" s="373" t="str">
        <f t="shared" si="153"/>
        <v/>
      </c>
      <c r="S368" s="372" t="str">
        <f t="shared" si="154"/>
        <v/>
      </c>
      <c r="T368" s="372" t="str">
        <f t="shared" si="147"/>
        <v/>
      </c>
      <c r="U368" s="374" t="str">
        <f t="shared" si="148"/>
        <v/>
      </c>
      <c r="V368" s="375" t="str">
        <f t="shared" si="155"/>
        <v/>
      </c>
      <c r="Y368" s="133"/>
    </row>
    <row r="369" spans="1:25" s="127" customFormat="1" ht="12" customHeight="1">
      <c r="A369" s="121">
        <v>297</v>
      </c>
      <c r="B369" s="122"/>
      <c r="C369" s="403"/>
      <c r="D369" s="123"/>
      <c r="E369" s="124"/>
      <c r="F369" s="124"/>
      <c r="G369" s="363" t="str">
        <f t="shared" si="168"/>
        <v/>
      </c>
      <c r="H369" s="376" t="str">
        <f t="shared" si="169"/>
        <v/>
      </c>
      <c r="I369" s="365" t="str">
        <f t="shared" si="170"/>
        <v/>
      </c>
      <c r="J369" s="366" t="str">
        <f t="shared" si="149"/>
        <v/>
      </c>
      <c r="K369" s="367" t="str">
        <f t="shared" si="150"/>
        <v/>
      </c>
      <c r="L369" s="368" t="str">
        <f t="shared" si="151"/>
        <v/>
      </c>
      <c r="M369" s="369"/>
      <c r="N369" s="370" t="str">
        <f t="shared" si="145"/>
        <v/>
      </c>
      <c r="O369" s="371" t="str">
        <f t="shared" si="146"/>
        <v/>
      </c>
      <c r="P369" s="371" t="str">
        <f t="shared" si="152"/>
        <v/>
      </c>
      <c r="Q369" s="372" t="str">
        <f t="shared" si="171"/>
        <v/>
      </c>
      <c r="R369" s="373" t="str">
        <f t="shared" si="153"/>
        <v/>
      </c>
      <c r="S369" s="372" t="str">
        <f t="shared" si="154"/>
        <v/>
      </c>
      <c r="T369" s="372" t="str">
        <f t="shared" si="147"/>
        <v/>
      </c>
      <c r="U369" s="374" t="str">
        <f t="shared" si="148"/>
        <v/>
      </c>
      <c r="V369" s="375" t="str">
        <f t="shared" si="155"/>
        <v/>
      </c>
      <c r="Y369" s="133"/>
    </row>
    <row r="370" spans="1:25" s="127" customFormat="1" ht="12" customHeight="1">
      <c r="A370" s="121">
        <v>298</v>
      </c>
      <c r="B370" s="122"/>
      <c r="C370" s="403"/>
      <c r="D370" s="123"/>
      <c r="E370" s="124"/>
      <c r="F370" s="124"/>
      <c r="G370" s="363" t="str">
        <f t="shared" si="168"/>
        <v/>
      </c>
      <c r="H370" s="376" t="str">
        <f t="shared" si="169"/>
        <v/>
      </c>
      <c r="I370" s="365" t="str">
        <f t="shared" si="170"/>
        <v/>
      </c>
      <c r="J370" s="366" t="str">
        <f t="shared" si="149"/>
        <v/>
      </c>
      <c r="K370" s="367" t="str">
        <f t="shared" si="150"/>
        <v/>
      </c>
      <c r="L370" s="368" t="str">
        <f t="shared" si="151"/>
        <v/>
      </c>
      <c r="M370" s="369"/>
      <c r="N370" s="370" t="str">
        <f t="shared" si="145"/>
        <v/>
      </c>
      <c r="O370" s="371" t="str">
        <f t="shared" si="146"/>
        <v/>
      </c>
      <c r="P370" s="371" t="str">
        <f t="shared" si="152"/>
        <v/>
      </c>
      <c r="Q370" s="372" t="str">
        <f t="shared" si="171"/>
        <v/>
      </c>
      <c r="R370" s="373" t="str">
        <f t="shared" si="153"/>
        <v/>
      </c>
      <c r="S370" s="372" t="str">
        <f t="shared" si="154"/>
        <v/>
      </c>
      <c r="T370" s="372" t="str">
        <f t="shared" si="147"/>
        <v/>
      </c>
      <c r="U370" s="374" t="str">
        <f t="shared" si="148"/>
        <v/>
      </c>
      <c r="V370" s="375" t="str">
        <f t="shared" si="155"/>
        <v/>
      </c>
      <c r="Y370" s="133"/>
    </row>
    <row r="371" spans="1:25" s="127" customFormat="1" ht="12" customHeight="1">
      <c r="A371" s="121">
        <v>299</v>
      </c>
      <c r="B371" s="122"/>
      <c r="C371" s="403"/>
      <c r="D371" s="123"/>
      <c r="E371" s="124"/>
      <c r="F371" s="124"/>
      <c r="G371" s="363" t="str">
        <f t="shared" si="168"/>
        <v/>
      </c>
      <c r="H371" s="376" t="str">
        <f t="shared" si="169"/>
        <v/>
      </c>
      <c r="I371" s="365" t="str">
        <f t="shared" si="170"/>
        <v/>
      </c>
      <c r="J371" s="366" t="str">
        <f t="shared" si="149"/>
        <v/>
      </c>
      <c r="K371" s="367" t="str">
        <f t="shared" si="150"/>
        <v/>
      </c>
      <c r="L371" s="368" t="str">
        <f t="shared" si="151"/>
        <v/>
      </c>
      <c r="M371" s="369"/>
      <c r="N371" s="370" t="str">
        <f t="shared" si="145"/>
        <v/>
      </c>
      <c r="O371" s="371" t="str">
        <f t="shared" si="146"/>
        <v/>
      </c>
      <c r="P371" s="371" t="str">
        <f t="shared" si="152"/>
        <v/>
      </c>
      <c r="Q371" s="372" t="str">
        <f t="shared" si="171"/>
        <v/>
      </c>
      <c r="R371" s="373" t="str">
        <f t="shared" si="153"/>
        <v/>
      </c>
      <c r="S371" s="372" t="str">
        <f t="shared" si="154"/>
        <v/>
      </c>
      <c r="T371" s="372" t="str">
        <f t="shared" si="147"/>
        <v/>
      </c>
      <c r="U371" s="374" t="str">
        <f t="shared" si="148"/>
        <v/>
      </c>
      <c r="V371" s="375" t="str">
        <f t="shared" si="155"/>
        <v/>
      </c>
      <c r="Y371" s="133"/>
    </row>
    <row r="372" spans="1:25" s="127" customFormat="1" ht="12" customHeight="1">
      <c r="A372" s="121">
        <v>300</v>
      </c>
      <c r="B372" s="122"/>
      <c r="C372" s="403"/>
      <c r="D372" s="123"/>
      <c r="E372" s="124"/>
      <c r="F372" s="124"/>
      <c r="G372" s="363" t="str">
        <f t="shared" si="168"/>
        <v/>
      </c>
      <c r="H372" s="376" t="str">
        <f t="shared" si="169"/>
        <v/>
      </c>
      <c r="I372" s="365" t="str">
        <f t="shared" si="170"/>
        <v/>
      </c>
      <c r="J372" s="366" t="str">
        <f t="shared" si="149"/>
        <v/>
      </c>
      <c r="K372" s="367" t="str">
        <f t="shared" si="150"/>
        <v/>
      </c>
      <c r="L372" s="368" t="str">
        <f t="shared" si="151"/>
        <v/>
      </c>
      <c r="M372" s="369"/>
      <c r="N372" s="370" t="str">
        <f t="shared" si="145"/>
        <v/>
      </c>
      <c r="O372" s="371" t="str">
        <f t="shared" si="146"/>
        <v/>
      </c>
      <c r="P372" s="371" t="str">
        <f t="shared" si="152"/>
        <v/>
      </c>
      <c r="Q372" s="372" t="str">
        <f t="shared" si="171"/>
        <v/>
      </c>
      <c r="R372" s="373" t="str">
        <f t="shared" si="153"/>
        <v/>
      </c>
      <c r="S372" s="372" t="str">
        <f t="shared" si="154"/>
        <v/>
      </c>
      <c r="T372" s="372" t="str">
        <f t="shared" si="147"/>
        <v/>
      </c>
      <c r="U372" s="374" t="str">
        <f t="shared" si="148"/>
        <v/>
      </c>
      <c r="V372" s="375" t="str">
        <f t="shared" si="155"/>
        <v/>
      </c>
      <c r="Y372" s="133"/>
    </row>
    <row r="373" spans="1:25" s="127" customFormat="1" ht="12" customHeight="1">
      <c r="A373" s="121">
        <v>301</v>
      </c>
      <c r="B373" s="122"/>
      <c r="C373" s="403"/>
      <c r="D373" s="123"/>
      <c r="E373" s="124"/>
      <c r="F373" s="124"/>
      <c r="G373" s="363" t="str">
        <f t="shared" si="168"/>
        <v/>
      </c>
      <c r="H373" s="376" t="str">
        <f t="shared" si="169"/>
        <v/>
      </c>
      <c r="I373" s="365" t="str">
        <f t="shared" si="170"/>
        <v/>
      </c>
      <c r="J373" s="366" t="str">
        <f t="shared" si="149"/>
        <v/>
      </c>
      <c r="K373" s="367" t="str">
        <f t="shared" si="150"/>
        <v/>
      </c>
      <c r="L373" s="368" t="str">
        <f t="shared" si="151"/>
        <v/>
      </c>
      <c r="M373" s="369"/>
      <c r="N373" s="370" t="str">
        <f t="shared" si="145"/>
        <v/>
      </c>
      <c r="O373" s="371" t="str">
        <f t="shared" si="146"/>
        <v/>
      </c>
      <c r="P373" s="371" t="str">
        <f t="shared" si="152"/>
        <v/>
      </c>
      <c r="Q373" s="372" t="str">
        <f t="shared" si="171"/>
        <v/>
      </c>
      <c r="R373" s="373" t="str">
        <f t="shared" si="153"/>
        <v/>
      </c>
      <c r="S373" s="372" t="str">
        <f t="shared" si="154"/>
        <v/>
      </c>
      <c r="T373" s="372" t="str">
        <f t="shared" si="147"/>
        <v/>
      </c>
      <c r="U373" s="374" t="str">
        <f t="shared" si="148"/>
        <v/>
      </c>
      <c r="V373" s="375" t="str">
        <f t="shared" si="155"/>
        <v/>
      </c>
      <c r="Y373" s="133"/>
    </row>
    <row r="374" spans="1:25" s="127" customFormat="1" ht="12" customHeight="1">
      <c r="A374" s="121">
        <v>302</v>
      </c>
      <c r="B374" s="122"/>
      <c r="C374" s="403"/>
      <c r="D374" s="123"/>
      <c r="E374" s="124"/>
      <c r="F374" s="124"/>
      <c r="G374" s="363" t="str">
        <f t="shared" si="168"/>
        <v/>
      </c>
      <c r="H374" s="376" t="str">
        <f t="shared" si="169"/>
        <v/>
      </c>
      <c r="I374" s="365" t="str">
        <f t="shared" si="170"/>
        <v/>
      </c>
      <c r="J374" s="366" t="str">
        <f t="shared" si="149"/>
        <v/>
      </c>
      <c r="K374" s="367" t="str">
        <f t="shared" si="150"/>
        <v/>
      </c>
      <c r="L374" s="368" t="str">
        <f t="shared" si="151"/>
        <v/>
      </c>
      <c r="M374" s="369"/>
      <c r="N374" s="370" t="str">
        <f t="shared" si="145"/>
        <v/>
      </c>
      <c r="O374" s="371" t="str">
        <f t="shared" si="146"/>
        <v/>
      </c>
      <c r="P374" s="371" t="str">
        <f t="shared" si="152"/>
        <v/>
      </c>
      <c r="Q374" s="372" t="str">
        <f t="shared" si="171"/>
        <v/>
      </c>
      <c r="R374" s="373" t="str">
        <f t="shared" si="153"/>
        <v/>
      </c>
      <c r="S374" s="372" t="str">
        <f t="shared" si="154"/>
        <v/>
      </c>
      <c r="T374" s="372" t="str">
        <f t="shared" si="147"/>
        <v/>
      </c>
      <c r="U374" s="374" t="str">
        <f t="shared" si="148"/>
        <v/>
      </c>
      <c r="V374" s="375" t="str">
        <f t="shared" si="155"/>
        <v/>
      </c>
      <c r="Y374" s="133"/>
    </row>
    <row r="375" spans="1:25" s="127" customFormat="1" ht="12" customHeight="1">
      <c r="A375" s="121">
        <v>303</v>
      </c>
      <c r="B375" s="122"/>
      <c r="C375" s="403"/>
      <c r="D375" s="123"/>
      <c r="E375" s="124"/>
      <c r="F375" s="124"/>
      <c r="G375" s="363" t="str">
        <f t="shared" si="168"/>
        <v/>
      </c>
      <c r="H375" s="376" t="str">
        <f t="shared" si="169"/>
        <v/>
      </c>
      <c r="I375" s="365" t="str">
        <f t="shared" si="170"/>
        <v/>
      </c>
      <c r="J375" s="366" t="str">
        <f t="shared" si="149"/>
        <v/>
      </c>
      <c r="K375" s="367" t="str">
        <f t="shared" si="150"/>
        <v/>
      </c>
      <c r="L375" s="368" t="str">
        <f t="shared" si="151"/>
        <v/>
      </c>
      <c r="M375" s="369"/>
      <c r="N375" s="370" t="str">
        <f t="shared" si="145"/>
        <v/>
      </c>
      <c r="O375" s="371" t="str">
        <f t="shared" si="146"/>
        <v/>
      </c>
      <c r="P375" s="371" t="str">
        <f t="shared" si="152"/>
        <v/>
      </c>
      <c r="Q375" s="372" t="str">
        <f t="shared" si="171"/>
        <v/>
      </c>
      <c r="R375" s="373" t="str">
        <f t="shared" si="153"/>
        <v/>
      </c>
      <c r="S375" s="372" t="str">
        <f t="shared" si="154"/>
        <v/>
      </c>
      <c r="T375" s="372" t="str">
        <f t="shared" si="147"/>
        <v/>
      </c>
      <c r="U375" s="374" t="str">
        <f t="shared" si="148"/>
        <v/>
      </c>
      <c r="V375" s="375" t="str">
        <f t="shared" si="155"/>
        <v/>
      </c>
      <c r="Y375" s="133"/>
    </row>
    <row r="376" spans="1:25" s="127" customFormat="1" ht="12" customHeight="1">
      <c r="A376" s="121">
        <v>304</v>
      </c>
      <c r="B376" s="122"/>
      <c r="C376" s="403"/>
      <c r="D376" s="123"/>
      <c r="E376" s="124"/>
      <c r="F376" s="124"/>
      <c r="G376" s="363" t="str">
        <f t="shared" si="168"/>
        <v/>
      </c>
      <c r="H376" s="376" t="str">
        <f t="shared" si="169"/>
        <v/>
      </c>
      <c r="I376" s="365" t="str">
        <f t="shared" si="170"/>
        <v/>
      </c>
      <c r="J376" s="366" t="str">
        <f t="shared" si="149"/>
        <v/>
      </c>
      <c r="K376" s="367" t="str">
        <f t="shared" si="150"/>
        <v/>
      </c>
      <c r="L376" s="368" t="str">
        <f t="shared" si="151"/>
        <v/>
      </c>
      <c r="M376" s="369"/>
      <c r="N376" s="370" t="str">
        <f t="shared" si="145"/>
        <v/>
      </c>
      <c r="O376" s="371" t="str">
        <f t="shared" si="146"/>
        <v/>
      </c>
      <c r="P376" s="371" t="str">
        <f t="shared" si="152"/>
        <v/>
      </c>
      <c r="Q376" s="372" t="str">
        <f t="shared" si="171"/>
        <v/>
      </c>
      <c r="R376" s="373" t="str">
        <f t="shared" si="153"/>
        <v/>
      </c>
      <c r="S376" s="372" t="str">
        <f t="shared" si="154"/>
        <v/>
      </c>
      <c r="T376" s="372" t="str">
        <f t="shared" si="147"/>
        <v/>
      </c>
      <c r="U376" s="374" t="str">
        <f t="shared" si="148"/>
        <v/>
      </c>
      <c r="V376" s="375" t="str">
        <f t="shared" si="155"/>
        <v/>
      </c>
      <c r="Y376" s="133"/>
    </row>
    <row r="377" spans="1:25" s="127" customFormat="1" ht="12" customHeight="1">
      <c r="A377" s="121">
        <v>305</v>
      </c>
      <c r="B377" s="122"/>
      <c r="C377" s="403"/>
      <c r="D377" s="123"/>
      <c r="E377" s="124"/>
      <c r="F377" s="124"/>
      <c r="G377" s="363" t="str">
        <f t="shared" si="168"/>
        <v/>
      </c>
      <c r="H377" s="376" t="str">
        <f t="shared" si="169"/>
        <v/>
      </c>
      <c r="I377" s="365" t="str">
        <f t="shared" si="170"/>
        <v/>
      </c>
      <c r="J377" s="366" t="str">
        <f t="shared" si="149"/>
        <v/>
      </c>
      <c r="K377" s="367" t="str">
        <f t="shared" si="150"/>
        <v/>
      </c>
      <c r="L377" s="368" t="str">
        <f t="shared" si="151"/>
        <v/>
      </c>
      <c r="M377" s="369"/>
      <c r="N377" s="370" t="str">
        <f t="shared" si="145"/>
        <v/>
      </c>
      <c r="O377" s="371" t="str">
        <f t="shared" si="146"/>
        <v/>
      </c>
      <c r="P377" s="371" t="str">
        <f t="shared" si="152"/>
        <v/>
      </c>
      <c r="Q377" s="372" t="str">
        <f t="shared" si="171"/>
        <v/>
      </c>
      <c r="R377" s="373" t="str">
        <f t="shared" si="153"/>
        <v/>
      </c>
      <c r="S377" s="372" t="str">
        <f t="shared" si="154"/>
        <v/>
      </c>
      <c r="T377" s="372" t="str">
        <f t="shared" si="147"/>
        <v/>
      </c>
      <c r="U377" s="374" t="str">
        <f t="shared" si="148"/>
        <v/>
      </c>
      <c r="V377" s="375" t="str">
        <f t="shared" si="155"/>
        <v/>
      </c>
      <c r="Y377" s="133"/>
    </row>
    <row r="378" spans="1:25" s="127" customFormat="1" ht="12" customHeight="1">
      <c r="A378" s="121">
        <v>306</v>
      </c>
      <c r="B378" s="122"/>
      <c r="C378" s="403"/>
      <c r="D378" s="123"/>
      <c r="E378" s="124"/>
      <c r="F378" s="124"/>
      <c r="G378" s="363" t="str">
        <f t="shared" ref="G378:G389" si="172">IF(OR(ISBLANK($C378),ISBLANK($C$68)),"",IF($C378&gt;$C$68,"",DATEDIF($C378,$C$68,"Y")))</f>
        <v/>
      </c>
      <c r="H378" s="376" t="str">
        <f t="shared" ref="H378:H389" si="173">IF(D378=1,"男",IF(D378=2,"女",""))</f>
        <v/>
      </c>
      <c r="I378" s="365" t="str">
        <f t="shared" ref="I378:I389" si="174">G378&amp;H378</f>
        <v/>
      </c>
      <c r="J378" s="366" t="str">
        <f t="shared" si="149"/>
        <v/>
      </c>
      <c r="K378" s="367" t="str">
        <f t="shared" si="150"/>
        <v/>
      </c>
      <c r="L378" s="368" t="str">
        <f t="shared" si="151"/>
        <v/>
      </c>
      <c r="M378" s="369"/>
      <c r="N378" s="370" t="str">
        <f t="shared" si="145"/>
        <v/>
      </c>
      <c r="O378" s="371" t="str">
        <f t="shared" si="146"/>
        <v/>
      </c>
      <c r="P378" s="371" t="str">
        <f t="shared" si="152"/>
        <v/>
      </c>
      <c r="Q378" s="372" t="str">
        <f t="shared" ref="Q378:Q389" si="175">IF($E378="","",P378*O378)</f>
        <v/>
      </c>
      <c r="R378" s="373" t="str">
        <f t="shared" si="153"/>
        <v/>
      </c>
      <c r="S378" s="372" t="str">
        <f t="shared" si="154"/>
        <v/>
      </c>
      <c r="T378" s="372" t="str">
        <f t="shared" si="147"/>
        <v/>
      </c>
      <c r="U378" s="374" t="str">
        <f t="shared" si="148"/>
        <v/>
      </c>
      <c r="V378" s="375" t="str">
        <f t="shared" si="155"/>
        <v/>
      </c>
      <c r="Y378" s="133"/>
    </row>
    <row r="379" spans="1:25" s="127" customFormat="1" ht="12" customHeight="1">
      <c r="A379" s="121">
        <v>307</v>
      </c>
      <c r="B379" s="122"/>
      <c r="C379" s="403"/>
      <c r="D379" s="123"/>
      <c r="E379" s="124"/>
      <c r="F379" s="124"/>
      <c r="G379" s="363" t="str">
        <f t="shared" si="172"/>
        <v/>
      </c>
      <c r="H379" s="376" t="str">
        <f t="shared" si="173"/>
        <v/>
      </c>
      <c r="I379" s="365" t="str">
        <f t="shared" si="174"/>
        <v/>
      </c>
      <c r="J379" s="366" t="str">
        <f t="shared" si="149"/>
        <v/>
      </c>
      <c r="K379" s="367" t="str">
        <f t="shared" si="150"/>
        <v/>
      </c>
      <c r="L379" s="368" t="str">
        <f t="shared" si="151"/>
        <v/>
      </c>
      <c r="M379" s="369"/>
      <c r="N379" s="370" t="str">
        <f t="shared" si="145"/>
        <v/>
      </c>
      <c r="O379" s="371" t="str">
        <f t="shared" si="146"/>
        <v/>
      </c>
      <c r="P379" s="371" t="str">
        <f t="shared" si="152"/>
        <v/>
      </c>
      <c r="Q379" s="372" t="str">
        <f t="shared" si="175"/>
        <v/>
      </c>
      <c r="R379" s="373" t="str">
        <f t="shared" si="153"/>
        <v/>
      </c>
      <c r="S379" s="372" t="str">
        <f t="shared" si="154"/>
        <v/>
      </c>
      <c r="T379" s="372" t="str">
        <f t="shared" si="147"/>
        <v/>
      </c>
      <c r="U379" s="374" t="str">
        <f t="shared" si="148"/>
        <v/>
      </c>
      <c r="V379" s="375" t="str">
        <f t="shared" si="155"/>
        <v/>
      </c>
      <c r="Y379" s="133"/>
    </row>
    <row r="380" spans="1:25" s="127" customFormat="1" ht="12" customHeight="1">
      <c r="A380" s="121">
        <v>308</v>
      </c>
      <c r="B380" s="122"/>
      <c r="C380" s="403"/>
      <c r="D380" s="123"/>
      <c r="E380" s="124"/>
      <c r="F380" s="124"/>
      <c r="G380" s="363" t="str">
        <f t="shared" si="172"/>
        <v/>
      </c>
      <c r="H380" s="376" t="str">
        <f t="shared" si="173"/>
        <v/>
      </c>
      <c r="I380" s="365" t="str">
        <f t="shared" si="174"/>
        <v/>
      </c>
      <c r="J380" s="366" t="str">
        <f t="shared" si="149"/>
        <v/>
      </c>
      <c r="K380" s="367" t="str">
        <f t="shared" si="150"/>
        <v/>
      </c>
      <c r="L380" s="368" t="str">
        <f t="shared" si="151"/>
        <v/>
      </c>
      <c r="M380" s="369"/>
      <c r="N380" s="370" t="str">
        <f t="shared" si="145"/>
        <v/>
      </c>
      <c r="O380" s="371" t="str">
        <f t="shared" si="146"/>
        <v/>
      </c>
      <c r="P380" s="371" t="str">
        <f t="shared" si="152"/>
        <v/>
      </c>
      <c r="Q380" s="372" t="str">
        <f t="shared" si="175"/>
        <v/>
      </c>
      <c r="R380" s="373" t="str">
        <f t="shared" si="153"/>
        <v/>
      </c>
      <c r="S380" s="372" t="str">
        <f t="shared" si="154"/>
        <v/>
      </c>
      <c r="T380" s="372" t="str">
        <f t="shared" si="147"/>
        <v/>
      </c>
      <c r="U380" s="374" t="str">
        <f t="shared" si="148"/>
        <v/>
      </c>
      <c r="V380" s="375" t="str">
        <f t="shared" si="155"/>
        <v/>
      </c>
      <c r="Y380" s="133"/>
    </row>
    <row r="381" spans="1:25" s="127" customFormat="1" ht="12" customHeight="1">
      <c r="A381" s="121">
        <v>309</v>
      </c>
      <c r="B381" s="122"/>
      <c r="C381" s="403"/>
      <c r="D381" s="123"/>
      <c r="E381" s="124"/>
      <c r="F381" s="124"/>
      <c r="G381" s="363" t="str">
        <f t="shared" si="172"/>
        <v/>
      </c>
      <c r="H381" s="376" t="str">
        <f t="shared" si="173"/>
        <v/>
      </c>
      <c r="I381" s="365" t="str">
        <f t="shared" si="174"/>
        <v/>
      </c>
      <c r="J381" s="366" t="str">
        <f t="shared" si="149"/>
        <v/>
      </c>
      <c r="K381" s="367" t="str">
        <f t="shared" si="150"/>
        <v/>
      </c>
      <c r="L381" s="368" t="str">
        <f t="shared" si="151"/>
        <v/>
      </c>
      <c r="M381" s="369"/>
      <c r="N381" s="370" t="str">
        <f t="shared" si="145"/>
        <v/>
      </c>
      <c r="O381" s="371" t="str">
        <f t="shared" si="146"/>
        <v/>
      </c>
      <c r="P381" s="371" t="str">
        <f t="shared" si="152"/>
        <v/>
      </c>
      <c r="Q381" s="372" t="str">
        <f t="shared" si="175"/>
        <v/>
      </c>
      <c r="R381" s="373" t="str">
        <f t="shared" si="153"/>
        <v/>
      </c>
      <c r="S381" s="372" t="str">
        <f t="shared" si="154"/>
        <v/>
      </c>
      <c r="T381" s="372" t="str">
        <f t="shared" si="147"/>
        <v/>
      </c>
      <c r="U381" s="374" t="str">
        <f t="shared" si="148"/>
        <v/>
      </c>
      <c r="V381" s="375" t="str">
        <f t="shared" si="155"/>
        <v/>
      </c>
      <c r="Y381" s="133"/>
    </row>
    <row r="382" spans="1:25" s="127" customFormat="1" ht="12" customHeight="1">
      <c r="A382" s="121">
        <v>310</v>
      </c>
      <c r="B382" s="122"/>
      <c r="C382" s="403"/>
      <c r="D382" s="123"/>
      <c r="E382" s="124"/>
      <c r="F382" s="124"/>
      <c r="G382" s="363" t="str">
        <f t="shared" si="172"/>
        <v/>
      </c>
      <c r="H382" s="376" t="str">
        <f t="shared" si="173"/>
        <v/>
      </c>
      <c r="I382" s="365" t="str">
        <f t="shared" si="174"/>
        <v/>
      </c>
      <c r="J382" s="366" t="str">
        <f t="shared" si="149"/>
        <v/>
      </c>
      <c r="K382" s="367" t="str">
        <f t="shared" si="150"/>
        <v/>
      </c>
      <c r="L382" s="368" t="str">
        <f t="shared" si="151"/>
        <v/>
      </c>
      <c r="M382" s="369"/>
      <c r="N382" s="370" t="str">
        <f t="shared" si="145"/>
        <v/>
      </c>
      <c r="O382" s="371" t="str">
        <f t="shared" si="146"/>
        <v/>
      </c>
      <c r="P382" s="371" t="str">
        <f t="shared" si="152"/>
        <v/>
      </c>
      <c r="Q382" s="372" t="str">
        <f t="shared" si="175"/>
        <v/>
      </c>
      <c r="R382" s="373" t="str">
        <f t="shared" si="153"/>
        <v/>
      </c>
      <c r="S382" s="372" t="str">
        <f t="shared" si="154"/>
        <v/>
      </c>
      <c r="T382" s="372" t="str">
        <f t="shared" si="147"/>
        <v/>
      </c>
      <c r="U382" s="374" t="str">
        <f t="shared" si="148"/>
        <v/>
      </c>
      <c r="V382" s="375" t="str">
        <f t="shared" si="155"/>
        <v/>
      </c>
      <c r="Y382" s="133"/>
    </row>
    <row r="383" spans="1:25" s="127" customFormat="1" ht="12" customHeight="1">
      <c r="A383" s="121">
        <v>311</v>
      </c>
      <c r="B383" s="122"/>
      <c r="C383" s="403"/>
      <c r="D383" s="123"/>
      <c r="E383" s="124"/>
      <c r="F383" s="124"/>
      <c r="G383" s="363" t="str">
        <f t="shared" si="172"/>
        <v/>
      </c>
      <c r="H383" s="376" t="str">
        <f t="shared" si="173"/>
        <v/>
      </c>
      <c r="I383" s="365" t="str">
        <f t="shared" si="174"/>
        <v/>
      </c>
      <c r="J383" s="366" t="str">
        <f t="shared" si="149"/>
        <v/>
      </c>
      <c r="K383" s="367" t="str">
        <f t="shared" si="150"/>
        <v/>
      </c>
      <c r="L383" s="368" t="str">
        <f t="shared" si="151"/>
        <v/>
      </c>
      <c r="M383" s="369"/>
      <c r="N383" s="370" t="str">
        <f t="shared" si="145"/>
        <v/>
      </c>
      <c r="O383" s="371" t="str">
        <f t="shared" si="146"/>
        <v/>
      </c>
      <c r="P383" s="371" t="str">
        <f t="shared" si="152"/>
        <v/>
      </c>
      <c r="Q383" s="372" t="str">
        <f t="shared" si="175"/>
        <v/>
      </c>
      <c r="R383" s="373" t="str">
        <f t="shared" si="153"/>
        <v/>
      </c>
      <c r="S383" s="372" t="str">
        <f t="shared" si="154"/>
        <v/>
      </c>
      <c r="T383" s="372" t="str">
        <f t="shared" si="147"/>
        <v/>
      </c>
      <c r="U383" s="374" t="str">
        <f t="shared" si="148"/>
        <v/>
      </c>
      <c r="V383" s="375" t="str">
        <f t="shared" si="155"/>
        <v/>
      </c>
      <c r="Y383" s="133"/>
    </row>
    <row r="384" spans="1:25" s="127" customFormat="1" ht="12" customHeight="1">
      <c r="A384" s="121">
        <v>312</v>
      </c>
      <c r="B384" s="122"/>
      <c r="C384" s="403"/>
      <c r="D384" s="123"/>
      <c r="E384" s="124"/>
      <c r="F384" s="124"/>
      <c r="G384" s="363" t="str">
        <f t="shared" si="172"/>
        <v/>
      </c>
      <c r="H384" s="376" t="str">
        <f t="shared" si="173"/>
        <v/>
      </c>
      <c r="I384" s="365" t="str">
        <f t="shared" si="174"/>
        <v/>
      </c>
      <c r="J384" s="366" t="str">
        <f t="shared" si="149"/>
        <v/>
      </c>
      <c r="K384" s="367" t="str">
        <f t="shared" si="150"/>
        <v/>
      </c>
      <c r="L384" s="368" t="str">
        <f t="shared" si="151"/>
        <v/>
      </c>
      <c r="M384" s="369"/>
      <c r="N384" s="370" t="str">
        <f t="shared" si="145"/>
        <v/>
      </c>
      <c r="O384" s="371" t="str">
        <f t="shared" si="146"/>
        <v/>
      </c>
      <c r="P384" s="371" t="str">
        <f t="shared" si="152"/>
        <v/>
      </c>
      <c r="Q384" s="372" t="str">
        <f t="shared" si="175"/>
        <v/>
      </c>
      <c r="R384" s="373" t="str">
        <f t="shared" si="153"/>
        <v/>
      </c>
      <c r="S384" s="372" t="str">
        <f t="shared" si="154"/>
        <v/>
      </c>
      <c r="T384" s="372" t="str">
        <f t="shared" si="147"/>
        <v/>
      </c>
      <c r="U384" s="374" t="str">
        <f t="shared" si="148"/>
        <v/>
      </c>
      <c r="V384" s="375" t="str">
        <f t="shared" si="155"/>
        <v/>
      </c>
      <c r="Y384" s="133"/>
    </row>
    <row r="385" spans="1:25" s="127" customFormat="1" ht="12" customHeight="1">
      <c r="A385" s="121">
        <v>313</v>
      </c>
      <c r="B385" s="122"/>
      <c r="C385" s="403"/>
      <c r="D385" s="123"/>
      <c r="E385" s="124"/>
      <c r="F385" s="124"/>
      <c r="G385" s="363" t="str">
        <f t="shared" si="172"/>
        <v/>
      </c>
      <c r="H385" s="376" t="str">
        <f t="shared" si="173"/>
        <v/>
      </c>
      <c r="I385" s="365" t="str">
        <f t="shared" si="174"/>
        <v/>
      </c>
      <c r="J385" s="366" t="str">
        <f t="shared" si="149"/>
        <v/>
      </c>
      <c r="K385" s="367" t="str">
        <f t="shared" si="150"/>
        <v/>
      </c>
      <c r="L385" s="368" t="str">
        <f t="shared" si="151"/>
        <v/>
      </c>
      <c r="M385" s="369"/>
      <c r="N385" s="370" t="str">
        <f t="shared" si="145"/>
        <v/>
      </c>
      <c r="O385" s="371" t="str">
        <f t="shared" si="146"/>
        <v/>
      </c>
      <c r="P385" s="371" t="str">
        <f t="shared" si="152"/>
        <v/>
      </c>
      <c r="Q385" s="372" t="str">
        <f t="shared" si="175"/>
        <v/>
      </c>
      <c r="R385" s="373" t="str">
        <f t="shared" si="153"/>
        <v/>
      </c>
      <c r="S385" s="372" t="str">
        <f t="shared" si="154"/>
        <v/>
      </c>
      <c r="T385" s="372" t="str">
        <f t="shared" si="147"/>
        <v/>
      </c>
      <c r="U385" s="374" t="str">
        <f t="shared" si="148"/>
        <v/>
      </c>
      <c r="V385" s="375" t="str">
        <f t="shared" si="155"/>
        <v/>
      </c>
      <c r="Y385" s="133"/>
    </row>
    <row r="386" spans="1:25" s="127" customFormat="1" ht="12" customHeight="1">
      <c r="A386" s="121">
        <v>314</v>
      </c>
      <c r="B386" s="122"/>
      <c r="C386" s="403"/>
      <c r="D386" s="123"/>
      <c r="E386" s="124"/>
      <c r="F386" s="124"/>
      <c r="G386" s="363" t="str">
        <f t="shared" si="172"/>
        <v/>
      </c>
      <c r="H386" s="376" t="str">
        <f t="shared" si="173"/>
        <v/>
      </c>
      <c r="I386" s="365" t="str">
        <f t="shared" si="174"/>
        <v/>
      </c>
      <c r="J386" s="366" t="str">
        <f t="shared" si="149"/>
        <v/>
      </c>
      <c r="K386" s="367" t="str">
        <f t="shared" si="150"/>
        <v/>
      </c>
      <c r="L386" s="368" t="str">
        <f t="shared" si="151"/>
        <v/>
      </c>
      <c r="M386" s="369"/>
      <c r="N386" s="370" t="str">
        <f t="shared" si="145"/>
        <v/>
      </c>
      <c r="O386" s="371" t="str">
        <f t="shared" si="146"/>
        <v/>
      </c>
      <c r="P386" s="371" t="str">
        <f t="shared" si="152"/>
        <v/>
      </c>
      <c r="Q386" s="372" t="str">
        <f t="shared" si="175"/>
        <v/>
      </c>
      <c r="R386" s="373" t="str">
        <f t="shared" si="153"/>
        <v/>
      </c>
      <c r="S386" s="372" t="str">
        <f t="shared" si="154"/>
        <v/>
      </c>
      <c r="T386" s="372" t="str">
        <f t="shared" si="147"/>
        <v/>
      </c>
      <c r="U386" s="374" t="str">
        <f t="shared" si="148"/>
        <v/>
      </c>
      <c r="V386" s="375" t="str">
        <f t="shared" si="155"/>
        <v/>
      </c>
      <c r="Y386" s="133"/>
    </row>
    <row r="387" spans="1:25" s="127" customFormat="1" ht="12" customHeight="1">
      <c r="A387" s="121">
        <v>315</v>
      </c>
      <c r="B387" s="122"/>
      <c r="C387" s="403"/>
      <c r="D387" s="123"/>
      <c r="E387" s="124"/>
      <c r="F387" s="124"/>
      <c r="G387" s="363" t="str">
        <f t="shared" si="172"/>
        <v/>
      </c>
      <c r="H387" s="376" t="str">
        <f t="shared" si="173"/>
        <v/>
      </c>
      <c r="I387" s="365" t="str">
        <f t="shared" si="174"/>
        <v/>
      </c>
      <c r="J387" s="366" t="str">
        <f t="shared" si="149"/>
        <v/>
      </c>
      <c r="K387" s="367" t="str">
        <f t="shared" si="150"/>
        <v/>
      </c>
      <c r="L387" s="368" t="str">
        <f t="shared" si="151"/>
        <v/>
      </c>
      <c r="M387" s="369"/>
      <c r="N387" s="370" t="str">
        <f t="shared" si="145"/>
        <v/>
      </c>
      <c r="O387" s="371" t="str">
        <f t="shared" si="146"/>
        <v/>
      </c>
      <c r="P387" s="371" t="str">
        <f t="shared" si="152"/>
        <v/>
      </c>
      <c r="Q387" s="372" t="str">
        <f t="shared" si="175"/>
        <v/>
      </c>
      <c r="R387" s="373" t="str">
        <f t="shared" si="153"/>
        <v/>
      </c>
      <c r="S387" s="372" t="str">
        <f t="shared" si="154"/>
        <v/>
      </c>
      <c r="T387" s="372" t="str">
        <f t="shared" si="147"/>
        <v/>
      </c>
      <c r="U387" s="374" t="str">
        <f t="shared" si="148"/>
        <v/>
      </c>
      <c r="V387" s="375" t="str">
        <f t="shared" si="155"/>
        <v/>
      </c>
      <c r="Y387" s="133"/>
    </row>
    <row r="388" spans="1:25" s="127" customFormat="1" ht="12" customHeight="1">
      <c r="A388" s="121">
        <v>316</v>
      </c>
      <c r="B388" s="122"/>
      <c r="C388" s="403"/>
      <c r="D388" s="123"/>
      <c r="E388" s="124"/>
      <c r="F388" s="124"/>
      <c r="G388" s="363" t="str">
        <f t="shared" si="172"/>
        <v/>
      </c>
      <c r="H388" s="376" t="str">
        <f t="shared" si="173"/>
        <v/>
      </c>
      <c r="I388" s="365" t="str">
        <f t="shared" si="174"/>
        <v/>
      </c>
      <c r="J388" s="366" t="str">
        <f t="shared" si="149"/>
        <v/>
      </c>
      <c r="K388" s="367" t="str">
        <f t="shared" si="150"/>
        <v/>
      </c>
      <c r="L388" s="368" t="str">
        <f t="shared" si="151"/>
        <v/>
      </c>
      <c r="M388" s="369"/>
      <c r="N388" s="370" t="str">
        <f t="shared" si="145"/>
        <v/>
      </c>
      <c r="O388" s="371" t="str">
        <f t="shared" si="146"/>
        <v/>
      </c>
      <c r="P388" s="371" t="str">
        <f t="shared" si="152"/>
        <v/>
      </c>
      <c r="Q388" s="372" t="str">
        <f t="shared" si="175"/>
        <v/>
      </c>
      <c r="R388" s="373" t="str">
        <f t="shared" si="153"/>
        <v/>
      </c>
      <c r="S388" s="372" t="str">
        <f t="shared" si="154"/>
        <v/>
      </c>
      <c r="T388" s="372" t="str">
        <f t="shared" si="147"/>
        <v/>
      </c>
      <c r="U388" s="374" t="str">
        <f t="shared" si="148"/>
        <v/>
      </c>
      <c r="V388" s="375" t="str">
        <f t="shared" si="155"/>
        <v/>
      </c>
      <c r="Y388" s="133"/>
    </row>
    <row r="389" spans="1:25" s="127" customFormat="1" ht="12" customHeight="1">
      <c r="A389" s="121">
        <v>317</v>
      </c>
      <c r="B389" s="122"/>
      <c r="C389" s="403"/>
      <c r="D389" s="123"/>
      <c r="E389" s="124"/>
      <c r="F389" s="124"/>
      <c r="G389" s="363" t="str">
        <f t="shared" si="172"/>
        <v/>
      </c>
      <c r="H389" s="376" t="str">
        <f t="shared" si="173"/>
        <v/>
      </c>
      <c r="I389" s="365" t="str">
        <f t="shared" si="174"/>
        <v/>
      </c>
      <c r="J389" s="366" t="str">
        <f t="shared" si="149"/>
        <v/>
      </c>
      <c r="K389" s="367" t="str">
        <f t="shared" si="150"/>
        <v/>
      </c>
      <c r="L389" s="368" t="str">
        <f t="shared" si="151"/>
        <v/>
      </c>
      <c r="M389" s="369"/>
      <c r="N389" s="370" t="str">
        <f t="shared" si="145"/>
        <v/>
      </c>
      <c r="O389" s="371" t="str">
        <f t="shared" si="146"/>
        <v/>
      </c>
      <c r="P389" s="371" t="str">
        <f t="shared" si="152"/>
        <v/>
      </c>
      <c r="Q389" s="372" t="str">
        <f t="shared" si="175"/>
        <v/>
      </c>
      <c r="R389" s="373" t="str">
        <f t="shared" si="153"/>
        <v/>
      </c>
      <c r="S389" s="372" t="str">
        <f t="shared" si="154"/>
        <v/>
      </c>
      <c r="T389" s="372" t="str">
        <f t="shared" si="147"/>
        <v/>
      </c>
      <c r="U389" s="374" t="str">
        <f t="shared" si="148"/>
        <v/>
      </c>
      <c r="V389" s="375" t="str">
        <f t="shared" si="155"/>
        <v/>
      </c>
      <c r="Y389" s="133"/>
    </row>
    <row r="390" spans="1:25" s="127" customFormat="1" ht="12" customHeight="1">
      <c r="A390" s="121">
        <v>318</v>
      </c>
      <c r="B390" s="122"/>
      <c r="C390" s="403"/>
      <c r="D390" s="123"/>
      <c r="E390" s="124"/>
      <c r="F390" s="124"/>
      <c r="G390" s="363" t="str">
        <f t="shared" ref="G390:G399" si="176">IF(OR(ISBLANK($C390),ISBLANK($C$68)),"",IF($C390&gt;$C$68,"",DATEDIF($C390,$C$68,"Y")))</f>
        <v/>
      </c>
      <c r="H390" s="376" t="str">
        <f t="shared" ref="H390:H399" si="177">IF(D390=1,"男",IF(D390=2,"女",""))</f>
        <v/>
      </c>
      <c r="I390" s="365" t="str">
        <f t="shared" ref="I390:I399" si="178">G390&amp;H390</f>
        <v/>
      </c>
      <c r="J390" s="366" t="str">
        <f t="shared" si="149"/>
        <v/>
      </c>
      <c r="K390" s="367" t="str">
        <f t="shared" si="150"/>
        <v/>
      </c>
      <c r="L390" s="368" t="str">
        <f t="shared" si="151"/>
        <v/>
      </c>
      <c r="M390" s="369"/>
      <c r="N390" s="370" t="str">
        <f t="shared" si="145"/>
        <v/>
      </c>
      <c r="O390" s="371" t="str">
        <f t="shared" si="146"/>
        <v/>
      </c>
      <c r="P390" s="371" t="str">
        <f t="shared" si="152"/>
        <v/>
      </c>
      <c r="Q390" s="372" t="str">
        <f t="shared" ref="Q390:Q399" si="179">IF($E390="","",P390*O390)</f>
        <v/>
      </c>
      <c r="R390" s="373" t="str">
        <f t="shared" si="153"/>
        <v/>
      </c>
      <c r="S390" s="372" t="str">
        <f t="shared" si="154"/>
        <v/>
      </c>
      <c r="T390" s="372" t="str">
        <f t="shared" si="147"/>
        <v/>
      </c>
      <c r="U390" s="374" t="str">
        <f t="shared" si="148"/>
        <v/>
      </c>
      <c r="V390" s="375" t="str">
        <f t="shared" si="155"/>
        <v/>
      </c>
      <c r="Y390" s="133"/>
    </row>
    <row r="391" spans="1:25" s="127" customFormat="1" ht="12" customHeight="1">
      <c r="A391" s="121">
        <v>319</v>
      </c>
      <c r="B391" s="122"/>
      <c r="C391" s="403"/>
      <c r="D391" s="123"/>
      <c r="E391" s="124"/>
      <c r="F391" s="124"/>
      <c r="G391" s="363" t="str">
        <f t="shared" si="176"/>
        <v/>
      </c>
      <c r="H391" s="376" t="str">
        <f t="shared" si="177"/>
        <v/>
      </c>
      <c r="I391" s="365" t="str">
        <f t="shared" si="178"/>
        <v/>
      </c>
      <c r="J391" s="366" t="str">
        <f t="shared" si="149"/>
        <v/>
      </c>
      <c r="K391" s="367" t="str">
        <f t="shared" si="150"/>
        <v/>
      </c>
      <c r="L391" s="368" t="str">
        <f t="shared" si="151"/>
        <v/>
      </c>
      <c r="M391" s="369"/>
      <c r="N391" s="370" t="str">
        <f t="shared" si="145"/>
        <v/>
      </c>
      <c r="O391" s="371" t="str">
        <f t="shared" si="146"/>
        <v/>
      </c>
      <c r="P391" s="371" t="str">
        <f t="shared" si="152"/>
        <v/>
      </c>
      <c r="Q391" s="372" t="str">
        <f t="shared" si="179"/>
        <v/>
      </c>
      <c r="R391" s="373" t="str">
        <f t="shared" si="153"/>
        <v/>
      </c>
      <c r="S391" s="372" t="str">
        <f t="shared" si="154"/>
        <v/>
      </c>
      <c r="T391" s="372" t="str">
        <f t="shared" si="147"/>
        <v/>
      </c>
      <c r="U391" s="374" t="str">
        <f t="shared" si="148"/>
        <v/>
      </c>
      <c r="V391" s="375" t="str">
        <f t="shared" si="155"/>
        <v/>
      </c>
      <c r="Y391" s="133"/>
    </row>
    <row r="392" spans="1:25" s="127" customFormat="1" ht="12" customHeight="1">
      <c r="A392" s="121">
        <v>320</v>
      </c>
      <c r="B392" s="122"/>
      <c r="C392" s="403"/>
      <c r="D392" s="123"/>
      <c r="E392" s="124"/>
      <c r="F392" s="124"/>
      <c r="G392" s="363" t="str">
        <f t="shared" si="176"/>
        <v/>
      </c>
      <c r="H392" s="376" t="str">
        <f t="shared" si="177"/>
        <v/>
      </c>
      <c r="I392" s="365" t="str">
        <f t="shared" si="178"/>
        <v/>
      </c>
      <c r="J392" s="366" t="str">
        <f t="shared" si="149"/>
        <v/>
      </c>
      <c r="K392" s="367" t="str">
        <f t="shared" si="150"/>
        <v/>
      </c>
      <c r="L392" s="368" t="str">
        <f t="shared" si="151"/>
        <v/>
      </c>
      <c r="M392" s="369"/>
      <c r="N392" s="370" t="str">
        <f t="shared" si="145"/>
        <v/>
      </c>
      <c r="O392" s="371" t="str">
        <f t="shared" si="146"/>
        <v/>
      </c>
      <c r="P392" s="371" t="str">
        <f t="shared" si="152"/>
        <v/>
      </c>
      <c r="Q392" s="372" t="str">
        <f t="shared" si="179"/>
        <v/>
      </c>
      <c r="R392" s="373" t="str">
        <f t="shared" si="153"/>
        <v/>
      </c>
      <c r="S392" s="372" t="str">
        <f t="shared" si="154"/>
        <v/>
      </c>
      <c r="T392" s="372" t="str">
        <f t="shared" si="147"/>
        <v/>
      </c>
      <c r="U392" s="374" t="str">
        <f t="shared" si="148"/>
        <v/>
      </c>
      <c r="V392" s="375" t="str">
        <f t="shared" si="155"/>
        <v/>
      </c>
      <c r="Y392" s="133"/>
    </row>
    <row r="393" spans="1:25" s="127" customFormat="1" ht="12" customHeight="1">
      <c r="A393" s="121">
        <v>321</v>
      </c>
      <c r="B393" s="122"/>
      <c r="C393" s="403"/>
      <c r="D393" s="123"/>
      <c r="E393" s="124"/>
      <c r="F393" s="124"/>
      <c r="G393" s="363" t="str">
        <f t="shared" si="176"/>
        <v/>
      </c>
      <c r="H393" s="376" t="str">
        <f t="shared" si="177"/>
        <v/>
      </c>
      <c r="I393" s="365" t="str">
        <f t="shared" si="178"/>
        <v/>
      </c>
      <c r="J393" s="366" t="str">
        <f t="shared" si="149"/>
        <v/>
      </c>
      <c r="K393" s="367" t="str">
        <f t="shared" si="150"/>
        <v/>
      </c>
      <c r="L393" s="368" t="str">
        <f t="shared" si="151"/>
        <v/>
      </c>
      <c r="M393" s="369"/>
      <c r="N393" s="370" t="str">
        <f t="shared" ref="N393:N456" si="180">IF(F393="","",(F393-O393)/O393*100)</f>
        <v/>
      </c>
      <c r="O393" s="371" t="str">
        <f t="shared" ref="O393:O456" si="181">IF(E393="","",(J393*E393-K393))</f>
        <v/>
      </c>
      <c r="P393" s="371" t="str">
        <f t="shared" si="152"/>
        <v/>
      </c>
      <c r="Q393" s="372" t="str">
        <f t="shared" si="179"/>
        <v/>
      </c>
      <c r="R393" s="373" t="str">
        <f t="shared" si="153"/>
        <v/>
      </c>
      <c r="S393" s="372" t="str">
        <f t="shared" si="154"/>
        <v/>
      </c>
      <c r="T393" s="372" t="str">
        <f t="shared" ref="T393:T456" si="182">IF(E393="","",(Q393*R393+S393))</f>
        <v/>
      </c>
      <c r="U393" s="374" t="str">
        <f t="shared" ref="U393:U456" si="183">IF(E393="","",(T393*33%))</f>
        <v/>
      </c>
      <c r="V393" s="375" t="str">
        <f t="shared" si="155"/>
        <v/>
      </c>
      <c r="Y393" s="133"/>
    </row>
    <row r="394" spans="1:25" s="127" customFormat="1" ht="12" customHeight="1">
      <c r="A394" s="121">
        <v>322</v>
      </c>
      <c r="B394" s="122"/>
      <c r="C394" s="403"/>
      <c r="D394" s="123"/>
      <c r="E394" s="124"/>
      <c r="F394" s="124"/>
      <c r="G394" s="363" t="str">
        <f t="shared" si="176"/>
        <v/>
      </c>
      <c r="H394" s="376" t="str">
        <f t="shared" si="177"/>
        <v/>
      </c>
      <c r="I394" s="365" t="str">
        <f t="shared" si="178"/>
        <v/>
      </c>
      <c r="J394" s="366" t="str">
        <f t="shared" ref="J394:J457" si="184">IF(E394="","",VLOOKUP(I394,$W$28:$Y$53,2,FALSE))</f>
        <v/>
      </c>
      <c r="K394" s="367" t="str">
        <f t="shared" ref="K394:K457" si="185">IF(E394="","",VLOOKUP(I394,$W$28:$Y$53,3,FALSE))</f>
        <v/>
      </c>
      <c r="L394" s="368" t="str">
        <f t="shared" ref="L394:L457" si="186">IF(ISNUMBER(N394),VLOOKUP(N394,$M$57:$R$62,4,TRUE),"")</f>
        <v/>
      </c>
      <c r="M394" s="369"/>
      <c r="N394" s="370" t="str">
        <f t="shared" si="180"/>
        <v/>
      </c>
      <c r="O394" s="371" t="str">
        <f t="shared" si="181"/>
        <v/>
      </c>
      <c r="P394" s="371" t="str">
        <f t="shared" ref="P394:P457" si="187">IF($E394="","",VLOOKUP($I394,$N$27:$Q$53,2,FALSE))</f>
        <v/>
      </c>
      <c r="Q394" s="372" t="str">
        <f t="shared" si="179"/>
        <v/>
      </c>
      <c r="R394" s="373" t="str">
        <f t="shared" ref="R394:R457" si="188">IF(E394="","",VLOOKUP(I394,$N$27:$V$53,9,FALSE))</f>
        <v/>
      </c>
      <c r="S394" s="372" t="str">
        <f t="shared" ref="S394:S457" si="189">IF($E394="","",VLOOKUP($I394,$N$27:$R$53,5,FALSE))</f>
        <v/>
      </c>
      <c r="T394" s="372" t="str">
        <f t="shared" si="182"/>
        <v/>
      </c>
      <c r="U394" s="374" t="str">
        <f t="shared" si="183"/>
        <v/>
      </c>
      <c r="V394" s="375" t="str">
        <f t="shared" ref="V394:V457" si="190">IF(E394="","",(IF(AND(U394&lt;=$R$7,U394&gt;=$T$7),U394,IF(U394="","　","個別対応"))))</f>
        <v/>
      </c>
      <c r="Y394" s="133"/>
    </row>
    <row r="395" spans="1:25" s="127" customFormat="1" ht="12" customHeight="1">
      <c r="A395" s="121">
        <v>323</v>
      </c>
      <c r="B395" s="122"/>
      <c r="C395" s="403"/>
      <c r="D395" s="123"/>
      <c r="E395" s="124"/>
      <c r="F395" s="124"/>
      <c r="G395" s="363" t="str">
        <f t="shared" si="176"/>
        <v/>
      </c>
      <c r="H395" s="376" t="str">
        <f t="shared" si="177"/>
        <v/>
      </c>
      <c r="I395" s="365" t="str">
        <f t="shared" si="178"/>
        <v/>
      </c>
      <c r="J395" s="366" t="str">
        <f t="shared" si="184"/>
        <v/>
      </c>
      <c r="K395" s="367" t="str">
        <f t="shared" si="185"/>
        <v/>
      </c>
      <c r="L395" s="368" t="str">
        <f t="shared" si="186"/>
        <v/>
      </c>
      <c r="M395" s="369"/>
      <c r="N395" s="370" t="str">
        <f t="shared" si="180"/>
        <v/>
      </c>
      <c r="O395" s="371" t="str">
        <f t="shared" si="181"/>
        <v/>
      </c>
      <c r="P395" s="371" t="str">
        <f t="shared" si="187"/>
        <v/>
      </c>
      <c r="Q395" s="372" t="str">
        <f t="shared" si="179"/>
        <v/>
      </c>
      <c r="R395" s="373" t="str">
        <f t="shared" si="188"/>
        <v/>
      </c>
      <c r="S395" s="372" t="str">
        <f t="shared" si="189"/>
        <v/>
      </c>
      <c r="T395" s="372" t="str">
        <f t="shared" si="182"/>
        <v/>
      </c>
      <c r="U395" s="374" t="str">
        <f t="shared" si="183"/>
        <v/>
      </c>
      <c r="V395" s="375" t="str">
        <f t="shared" si="190"/>
        <v/>
      </c>
      <c r="Y395" s="133"/>
    </row>
    <row r="396" spans="1:25" s="127" customFormat="1" ht="12" customHeight="1">
      <c r="A396" s="121">
        <v>324</v>
      </c>
      <c r="B396" s="122"/>
      <c r="C396" s="403"/>
      <c r="D396" s="123"/>
      <c r="E396" s="124"/>
      <c r="F396" s="124"/>
      <c r="G396" s="363" t="str">
        <f t="shared" si="176"/>
        <v/>
      </c>
      <c r="H396" s="376" t="str">
        <f t="shared" si="177"/>
        <v/>
      </c>
      <c r="I396" s="365" t="str">
        <f t="shared" si="178"/>
        <v/>
      </c>
      <c r="J396" s="366" t="str">
        <f t="shared" si="184"/>
        <v/>
      </c>
      <c r="K396" s="367" t="str">
        <f t="shared" si="185"/>
        <v/>
      </c>
      <c r="L396" s="368" t="str">
        <f t="shared" si="186"/>
        <v/>
      </c>
      <c r="M396" s="369"/>
      <c r="N396" s="370" t="str">
        <f t="shared" si="180"/>
        <v/>
      </c>
      <c r="O396" s="371" t="str">
        <f t="shared" si="181"/>
        <v/>
      </c>
      <c r="P396" s="371" t="str">
        <f t="shared" si="187"/>
        <v/>
      </c>
      <c r="Q396" s="372" t="str">
        <f t="shared" si="179"/>
        <v/>
      </c>
      <c r="R396" s="373" t="str">
        <f t="shared" si="188"/>
        <v/>
      </c>
      <c r="S396" s="372" t="str">
        <f t="shared" si="189"/>
        <v/>
      </c>
      <c r="T396" s="372" t="str">
        <f t="shared" si="182"/>
        <v/>
      </c>
      <c r="U396" s="374" t="str">
        <f t="shared" si="183"/>
        <v/>
      </c>
      <c r="V396" s="375" t="str">
        <f t="shared" si="190"/>
        <v/>
      </c>
      <c r="Y396" s="133"/>
    </row>
    <row r="397" spans="1:25" s="127" customFormat="1" ht="12" customHeight="1">
      <c r="A397" s="121">
        <v>325</v>
      </c>
      <c r="B397" s="122"/>
      <c r="C397" s="403"/>
      <c r="D397" s="123"/>
      <c r="E397" s="124"/>
      <c r="F397" s="124"/>
      <c r="G397" s="363" t="str">
        <f t="shared" si="176"/>
        <v/>
      </c>
      <c r="H397" s="376" t="str">
        <f t="shared" si="177"/>
        <v/>
      </c>
      <c r="I397" s="365" t="str">
        <f t="shared" si="178"/>
        <v/>
      </c>
      <c r="J397" s="366" t="str">
        <f t="shared" si="184"/>
        <v/>
      </c>
      <c r="K397" s="367" t="str">
        <f t="shared" si="185"/>
        <v/>
      </c>
      <c r="L397" s="368" t="str">
        <f t="shared" si="186"/>
        <v/>
      </c>
      <c r="M397" s="369"/>
      <c r="N397" s="370" t="str">
        <f t="shared" si="180"/>
        <v/>
      </c>
      <c r="O397" s="371" t="str">
        <f t="shared" si="181"/>
        <v/>
      </c>
      <c r="P397" s="371" t="str">
        <f t="shared" si="187"/>
        <v/>
      </c>
      <c r="Q397" s="372" t="str">
        <f t="shared" si="179"/>
        <v/>
      </c>
      <c r="R397" s="373" t="str">
        <f t="shared" si="188"/>
        <v/>
      </c>
      <c r="S397" s="372" t="str">
        <f t="shared" si="189"/>
        <v/>
      </c>
      <c r="T397" s="372" t="str">
        <f t="shared" si="182"/>
        <v/>
      </c>
      <c r="U397" s="374" t="str">
        <f t="shared" si="183"/>
        <v/>
      </c>
      <c r="V397" s="375" t="str">
        <f t="shared" si="190"/>
        <v/>
      </c>
      <c r="Y397" s="133"/>
    </row>
    <row r="398" spans="1:25" s="127" customFormat="1" ht="12" customHeight="1">
      <c r="A398" s="121">
        <v>326</v>
      </c>
      <c r="B398" s="122"/>
      <c r="C398" s="403"/>
      <c r="D398" s="123"/>
      <c r="E398" s="124"/>
      <c r="F398" s="124"/>
      <c r="G398" s="363" t="str">
        <f t="shared" si="176"/>
        <v/>
      </c>
      <c r="H398" s="376" t="str">
        <f t="shared" si="177"/>
        <v/>
      </c>
      <c r="I398" s="365" t="str">
        <f t="shared" si="178"/>
        <v/>
      </c>
      <c r="J398" s="366" t="str">
        <f t="shared" si="184"/>
        <v/>
      </c>
      <c r="K398" s="367" t="str">
        <f t="shared" si="185"/>
        <v/>
      </c>
      <c r="L398" s="368" t="str">
        <f t="shared" si="186"/>
        <v/>
      </c>
      <c r="M398" s="369"/>
      <c r="N398" s="370" t="str">
        <f t="shared" si="180"/>
        <v/>
      </c>
      <c r="O398" s="371" t="str">
        <f t="shared" si="181"/>
        <v/>
      </c>
      <c r="P398" s="371" t="str">
        <f t="shared" si="187"/>
        <v/>
      </c>
      <c r="Q398" s="372" t="str">
        <f t="shared" si="179"/>
        <v/>
      </c>
      <c r="R398" s="373" t="str">
        <f t="shared" si="188"/>
        <v/>
      </c>
      <c r="S398" s="372" t="str">
        <f t="shared" si="189"/>
        <v/>
      </c>
      <c r="T398" s="372" t="str">
        <f t="shared" si="182"/>
        <v/>
      </c>
      <c r="U398" s="374" t="str">
        <f t="shared" si="183"/>
        <v/>
      </c>
      <c r="V398" s="375" t="str">
        <f t="shared" si="190"/>
        <v/>
      </c>
      <c r="Y398" s="133"/>
    </row>
    <row r="399" spans="1:25" s="127" customFormat="1" ht="12" customHeight="1">
      <c r="A399" s="121">
        <v>327</v>
      </c>
      <c r="B399" s="122"/>
      <c r="C399" s="403"/>
      <c r="D399" s="123"/>
      <c r="E399" s="124"/>
      <c r="F399" s="124"/>
      <c r="G399" s="363" t="str">
        <f t="shared" si="176"/>
        <v/>
      </c>
      <c r="H399" s="376" t="str">
        <f t="shared" si="177"/>
        <v/>
      </c>
      <c r="I399" s="365" t="str">
        <f t="shared" si="178"/>
        <v/>
      </c>
      <c r="J399" s="366" t="str">
        <f t="shared" si="184"/>
        <v/>
      </c>
      <c r="K399" s="367" t="str">
        <f t="shared" si="185"/>
        <v/>
      </c>
      <c r="L399" s="368" t="str">
        <f t="shared" si="186"/>
        <v/>
      </c>
      <c r="M399" s="369"/>
      <c r="N399" s="370" t="str">
        <f t="shared" si="180"/>
        <v/>
      </c>
      <c r="O399" s="371" t="str">
        <f t="shared" si="181"/>
        <v/>
      </c>
      <c r="P399" s="371" t="str">
        <f t="shared" si="187"/>
        <v/>
      </c>
      <c r="Q399" s="372" t="str">
        <f t="shared" si="179"/>
        <v/>
      </c>
      <c r="R399" s="373" t="str">
        <f t="shared" si="188"/>
        <v/>
      </c>
      <c r="S399" s="372" t="str">
        <f t="shared" si="189"/>
        <v/>
      </c>
      <c r="T399" s="372" t="str">
        <f t="shared" si="182"/>
        <v/>
      </c>
      <c r="U399" s="374" t="str">
        <f t="shared" si="183"/>
        <v/>
      </c>
      <c r="V399" s="375" t="str">
        <f t="shared" si="190"/>
        <v/>
      </c>
      <c r="Y399" s="133"/>
    </row>
    <row r="400" spans="1:25" s="127" customFormat="1" ht="12" customHeight="1">
      <c r="A400" s="121">
        <v>328</v>
      </c>
      <c r="B400" s="122"/>
      <c r="C400" s="403"/>
      <c r="D400" s="123"/>
      <c r="E400" s="124"/>
      <c r="F400" s="124"/>
      <c r="G400" s="363" t="str">
        <f t="shared" ref="G400:G409" si="191">IF(OR(ISBLANK($C400),ISBLANK($C$68)),"",IF($C400&gt;$C$68,"",DATEDIF($C400,$C$68,"Y")))</f>
        <v/>
      </c>
      <c r="H400" s="376" t="str">
        <f t="shared" ref="H400:H409" si="192">IF(D400=1,"男",IF(D400=2,"女",""))</f>
        <v/>
      </c>
      <c r="I400" s="365" t="str">
        <f t="shared" ref="I400:I409" si="193">G400&amp;H400</f>
        <v/>
      </c>
      <c r="J400" s="366" t="str">
        <f t="shared" si="184"/>
        <v/>
      </c>
      <c r="K400" s="367" t="str">
        <f t="shared" si="185"/>
        <v/>
      </c>
      <c r="L400" s="368" t="str">
        <f t="shared" si="186"/>
        <v/>
      </c>
      <c r="M400" s="369"/>
      <c r="N400" s="370" t="str">
        <f t="shared" si="180"/>
        <v/>
      </c>
      <c r="O400" s="371" t="str">
        <f t="shared" si="181"/>
        <v/>
      </c>
      <c r="P400" s="371" t="str">
        <f t="shared" si="187"/>
        <v/>
      </c>
      <c r="Q400" s="372" t="str">
        <f t="shared" ref="Q400:Q409" si="194">IF($E400="","",P400*O400)</f>
        <v/>
      </c>
      <c r="R400" s="373" t="str">
        <f t="shared" si="188"/>
        <v/>
      </c>
      <c r="S400" s="372" t="str">
        <f t="shared" si="189"/>
        <v/>
      </c>
      <c r="T400" s="372" t="str">
        <f t="shared" si="182"/>
        <v/>
      </c>
      <c r="U400" s="374" t="str">
        <f t="shared" si="183"/>
        <v/>
      </c>
      <c r="V400" s="375" t="str">
        <f t="shared" si="190"/>
        <v/>
      </c>
      <c r="Y400" s="133"/>
    </row>
    <row r="401" spans="1:25" s="127" customFormat="1" ht="12" customHeight="1">
      <c r="A401" s="121">
        <v>329</v>
      </c>
      <c r="B401" s="122"/>
      <c r="C401" s="403"/>
      <c r="D401" s="123"/>
      <c r="E401" s="124"/>
      <c r="F401" s="124"/>
      <c r="G401" s="363" t="str">
        <f t="shared" si="191"/>
        <v/>
      </c>
      <c r="H401" s="376" t="str">
        <f t="shared" si="192"/>
        <v/>
      </c>
      <c r="I401" s="365" t="str">
        <f t="shared" si="193"/>
        <v/>
      </c>
      <c r="J401" s="366" t="str">
        <f t="shared" si="184"/>
        <v/>
      </c>
      <c r="K401" s="367" t="str">
        <f t="shared" si="185"/>
        <v/>
      </c>
      <c r="L401" s="368" t="str">
        <f t="shared" si="186"/>
        <v/>
      </c>
      <c r="M401" s="369"/>
      <c r="N401" s="370" t="str">
        <f t="shared" si="180"/>
        <v/>
      </c>
      <c r="O401" s="371" t="str">
        <f t="shared" si="181"/>
        <v/>
      </c>
      <c r="P401" s="371" t="str">
        <f t="shared" si="187"/>
        <v/>
      </c>
      <c r="Q401" s="372" t="str">
        <f t="shared" si="194"/>
        <v/>
      </c>
      <c r="R401" s="373" t="str">
        <f t="shared" si="188"/>
        <v/>
      </c>
      <c r="S401" s="372" t="str">
        <f t="shared" si="189"/>
        <v/>
      </c>
      <c r="T401" s="372" t="str">
        <f t="shared" si="182"/>
        <v/>
      </c>
      <c r="U401" s="374" t="str">
        <f t="shared" si="183"/>
        <v/>
      </c>
      <c r="V401" s="375" t="str">
        <f t="shared" si="190"/>
        <v/>
      </c>
      <c r="Y401" s="133"/>
    </row>
    <row r="402" spans="1:25" s="127" customFormat="1" ht="12" customHeight="1">
      <c r="A402" s="121">
        <v>330</v>
      </c>
      <c r="B402" s="122"/>
      <c r="C402" s="403"/>
      <c r="D402" s="123"/>
      <c r="E402" s="124"/>
      <c r="F402" s="124"/>
      <c r="G402" s="363" t="str">
        <f t="shared" si="191"/>
        <v/>
      </c>
      <c r="H402" s="376" t="str">
        <f t="shared" si="192"/>
        <v/>
      </c>
      <c r="I402" s="365" t="str">
        <f t="shared" si="193"/>
        <v/>
      </c>
      <c r="J402" s="366" t="str">
        <f t="shared" si="184"/>
        <v/>
      </c>
      <c r="K402" s="367" t="str">
        <f t="shared" si="185"/>
        <v/>
      </c>
      <c r="L402" s="368" t="str">
        <f t="shared" si="186"/>
        <v/>
      </c>
      <c r="M402" s="369"/>
      <c r="N402" s="370" t="str">
        <f t="shared" si="180"/>
        <v/>
      </c>
      <c r="O402" s="371" t="str">
        <f t="shared" si="181"/>
        <v/>
      </c>
      <c r="P402" s="371" t="str">
        <f t="shared" si="187"/>
        <v/>
      </c>
      <c r="Q402" s="372" t="str">
        <f t="shared" si="194"/>
        <v/>
      </c>
      <c r="R402" s="373" t="str">
        <f t="shared" si="188"/>
        <v/>
      </c>
      <c r="S402" s="372" t="str">
        <f t="shared" si="189"/>
        <v/>
      </c>
      <c r="T402" s="372" t="str">
        <f t="shared" si="182"/>
        <v/>
      </c>
      <c r="U402" s="374" t="str">
        <f t="shared" si="183"/>
        <v/>
      </c>
      <c r="V402" s="375" t="str">
        <f t="shared" si="190"/>
        <v/>
      </c>
      <c r="Y402" s="133"/>
    </row>
    <row r="403" spans="1:25" s="127" customFormat="1" ht="12" customHeight="1">
      <c r="A403" s="121">
        <v>331</v>
      </c>
      <c r="B403" s="122"/>
      <c r="C403" s="403"/>
      <c r="D403" s="123"/>
      <c r="E403" s="124"/>
      <c r="F403" s="124"/>
      <c r="G403" s="363" t="str">
        <f t="shared" si="191"/>
        <v/>
      </c>
      <c r="H403" s="376" t="str">
        <f t="shared" si="192"/>
        <v/>
      </c>
      <c r="I403" s="365" t="str">
        <f t="shared" si="193"/>
        <v/>
      </c>
      <c r="J403" s="366" t="str">
        <f t="shared" si="184"/>
        <v/>
      </c>
      <c r="K403" s="367" t="str">
        <f t="shared" si="185"/>
        <v/>
      </c>
      <c r="L403" s="368" t="str">
        <f t="shared" si="186"/>
        <v/>
      </c>
      <c r="M403" s="369"/>
      <c r="N403" s="370" t="str">
        <f t="shared" si="180"/>
        <v/>
      </c>
      <c r="O403" s="371" t="str">
        <f t="shared" si="181"/>
        <v/>
      </c>
      <c r="P403" s="371" t="str">
        <f t="shared" si="187"/>
        <v/>
      </c>
      <c r="Q403" s="372" t="str">
        <f t="shared" si="194"/>
        <v/>
      </c>
      <c r="R403" s="373" t="str">
        <f t="shared" si="188"/>
        <v/>
      </c>
      <c r="S403" s="372" t="str">
        <f t="shared" si="189"/>
        <v/>
      </c>
      <c r="T403" s="372" t="str">
        <f t="shared" si="182"/>
        <v/>
      </c>
      <c r="U403" s="374" t="str">
        <f t="shared" si="183"/>
        <v/>
      </c>
      <c r="V403" s="375" t="str">
        <f t="shared" si="190"/>
        <v/>
      </c>
      <c r="Y403" s="133"/>
    </row>
    <row r="404" spans="1:25" s="127" customFormat="1" ht="12" customHeight="1">
      <c r="A404" s="121">
        <v>332</v>
      </c>
      <c r="B404" s="122"/>
      <c r="C404" s="403"/>
      <c r="D404" s="123"/>
      <c r="E404" s="124"/>
      <c r="F404" s="124"/>
      <c r="G404" s="363" t="str">
        <f t="shared" si="191"/>
        <v/>
      </c>
      <c r="H404" s="376" t="str">
        <f t="shared" si="192"/>
        <v/>
      </c>
      <c r="I404" s="365" t="str">
        <f t="shared" si="193"/>
        <v/>
      </c>
      <c r="J404" s="366" t="str">
        <f t="shared" si="184"/>
        <v/>
      </c>
      <c r="K404" s="367" t="str">
        <f t="shared" si="185"/>
        <v/>
      </c>
      <c r="L404" s="368" t="str">
        <f t="shared" si="186"/>
        <v/>
      </c>
      <c r="M404" s="369"/>
      <c r="N404" s="370" t="str">
        <f t="shared" si="180"/>
        <v/>
      </c>
      <c r="O404" s="371" t="str">
        <f t="shared" si="181"/>
        <v/>
      </c>
      <c r="P404" s="371" t="str">
        <f t="shared" si="187"/>
        <v/>
      </c>
      <c r="Q404" s="372" t="str">
        <f t="shared" si="194"/>
        <v/>
      </c>
      <c r="R404" s="373" t="str">
        <f t="shared" si="188"/>
        <v/>
      </c>
      <c r="S404" s="372" t="str">
        <f t="shared" si="189"/>
        <v/>
      </c>
      <c r="T404" s="372" t="str">
        <f t="shared" si="182"/>
        <v/>
      </c>
      <c r="U404" s="374" t="str">
        <f t="shared" si="183"/>
        <v/>
      </c>
      <c r="V404" s="375" t="str">
        <f t="shared" si="190"/>
        <v/>
      </c>
      <c r="Y404" s="133"/>
    </row>
    <row r="405" spans="1:25" s="127" customFormat="1" ht="12" customHeight="1">
      <c r="A405" s="121">
        <v>333</v>
      </c>
      <c r="B405" s="122"/>
      <c r="C405" s="403"/>
      <c r="D405" s="123"/>
      <c r="E405" s="124"/>
      <c r="F405" s="124"/>
      <c r="G405" s="363" t="str">
        <f t="shared" si="191"/>
        <v/>
      </c>
      <c r="H405" s="376" t="str">
        <f t="shared" si="192"/>
        <v/>
      </c>
      <c r="I405" s="365" t="str">
        <f t="shared" si="193"/>
        <v/>
      </c>
      <c r="J405" s="366" t="str">
        <f t="shared" si="184"/>
        <v/>
      </c>
      <c r="K405" s="367" t="str">
        <f t="shared" si="185"/>
        <v/>
      </c>
      <c r="L405" s="368" t="str">
        <f t="shared" si="186"/>
        <v/>
      </c>
      <c r="M405" s="369"/>
      <c r="N405" s="370" t="str">
        <f t="shared" si="180"/>
        <v/>
      </c>
      <c r="O405" s="371" t="str">
        <f t="shared" si="181"/>
        <v/>
      </c>
      <c r="P405" s="371" t="str">
        <f t="shared" si="187"/>
        <v/>
      </c>
      <c r="Q405" s="372" t="str">
        <f t="shared" si="194"/>
        <v/>
      </c>
      <c r="R405" s="373" t="str">
        <f t="shared" si="188"/>
        <v/>
      </c>
      <c r="S405" s="372" t="str">
        <f t="shared" si="189"/>
        <v/>
      </c>
      <c r="T405" s="372" t="str">
        <f t="shared" si="182"/>
        <v/>
      </c>
      <c r="U405" s="374" t="str">
        <f t="shared" si="183"/>
        <v/>
      </c>
      <c r="V405" s="375" t="str">
        <f t="shared" si="190"/>
        <v/>
      </c>
      <c r="Y405" s="133"/>
    </row>
    <row r="406" spans="1:25" s="127" customFormat="1" ht="12" customHeight="1">
      <c r="A406" s="121">
        <v>334</v>
      </c>
      <c r="B406" s="122"/>
      <c r="C406" s="403"/>
      <c r="D406" s="123"/>
      <c r="E406" s="124"/>
      <c r="F406" s="124"/>
      <c r="G406" s="363" t="str">
        <f t="shared" si="191"/>
        <v/>
      </c>
      <c r="H406" s="376" t="str">
        <f t="shared" si="192"/>
        <v/>
      </c>
      <c r="I406" s="365" t="str">
        <f t="shared" si="193"/>
        <v/>
      </c>
      <c r="J406" s="366" t="str">
        <f t="shared" si="184"/>
        <v/>
      </c>
      <c r="K406" s="367" t="str">
        <f t="shared" si="185"/>
        <v/>
      </c>
      <c r="L406" s="368" t="str">
        <f t="shared" si="186"/>
        <v/>
      </c>
      <c r="M406" s="369"/>
      <c r="N406" s="370" t="str">
        <f t="shared" si="180"/>
        <v/>
      </c>
      <c r="O406" s="371" t="str">
        <f t="shared" si="181"/>
        <v/>
      </c>
      <c r="P406" s="371" t="str">
        <f t="shared" si="187"/>
        <v/>
      </c>
      <c r="Q406" s="372" t="str">
        <f t="shared" si="194"/>
        <v/>
      </c>
      <c r="R406" s="373" t="str">
        <f t="shared" si="188"/>
        <v/>
      </c>
      <c r="S406" s="372" t="str">
        <f t="shared" si="189"/>
        <v/>
      </c>
      <c r="T406" s="372" t="str">
        <f t="shared" si="182"/>
        <v/>
      </c>
      <c r="U406" s="374" t="str">
        <f t="shared" si="183"/>
        <v/>
      </c>
      <c r="V406" s="375" t="str">
        <f t="shared" si="190"/>
        <v/>
      </c>
      <c r="Y406" s="133"/>
    </row>
    <row r="407" spans="1:25" s="127" customFormat="1" ht="12" customHeight="1">
      <c r="A407" s="121">
        <v>335</v>
      </c>
      <c r="B407" s="122"/>
      <c r="C407" s="403"/>
      <c r="D407" s="123"/>
      <c r="E407" s="124"/>
      <c r="F407" s="124"/>
      <c r="G407" s="363" t="str">
        <f t="shared" si="191"/>
        <v/>
      </c>
      <c r="H407" s="376" t="str">
        <f t="shared" si="192"/>
        <v/>
      </c>
      <c r="I407" s="365" t="str">
        <f t="shared" si="193"/>
        <v/>
      </c>
      <c r="J407" s="366" t="str">
        <f t="shared" si="184"/>
        <v/>
      </c>
      <c r="K407" s="367" t="str">
        <f t="shared" si="185"/>
        <v/>
      </c>
      <c r="L407" s="368" t="str">
        <f t="shared" si="186"/>
        <v/>
      </c>
      <c r="M407" s="369"/>
      <c r="N407" s="370" t="str">
        <f t="shared" si="180"/>
        <v/>
      </c>
      <c r="O407" s="371" t="str">
        <f t="shared" si="181"/>
        <v/>
      </c>
      <c r="P407" s="371" t="str">
        <f t="shared" si="187"/>
        <v/>
      </c>
      <c r="Q407" s="372" t="str">
        <f t="shared" si="194"/>
        <v/>
      </c>
      <c r="R407" s="373" t="str">
        <f t="shared" si="188"/>
        <v/>
      </c>
      <c r="S407" s="372" t="str">
        <f t="shared" si="189"/>
        <v/>
      </c>
      <c r="T407" s="372" t="str">
        <f t="shared" si="182"/>
        <v/>
      </c>
      <c r="U407" s="374" t="str">
        <f t="shared" si="183"/>
        <v/>
      </c>
      <c r="V407" s="375" t="str">
        <f t="shared" si="190"/>
        <v/>
      </c>
      <c r="Y407" s="133"/>
    </row>
    <row r="408" spans="1:25" s="127" customFormat="1" ht="12" customHeight="1">
      <c r="A408" s="121">
        <v>336</v>
      </c>
      <c r="B408" s="122"/>
      <c r="C408" s="403"/>
      <c r="D408" s="123"/>
      <c r="E408" s="124"/>
      <c r="F408" s="124"/>
      <c r="G408" s="363" t="str">
        <f t="shared" si="191"/>
        <v/>
      </c>
      <c r="H408" s="376" t="str">
        <f t="shared" si="192"/>
        <v/>
      </c>
      <c r="I408" s="365" t="str">
        <f t="shared" si="193"/>
        <v/>
      </c>
      <c r="J408" s="366" t="str">
        <f t="shared" si="184"/>
        <v/>
      </c>
      <c r="K408" s="367" t="str">
        <f t="shared" si="185"/>
        <v/>
      </c>
      <c r="L408" s="368" t="str">
        <f t="shared" si="186"/>
        <v/>
      </c>
      <c r="M408" s="369"/>
      <c r="N408" s="370" t="str">
        <f t="shared" si="180"/>
        <v/>
      </c>
      <c r="O408" s="371" t="str">
        <f t="shared" si="181"/>
        <v/>
      </c>
      <c r="P408" s="371" t="str">
        <f t="shared" si="187"/>
        <v/>
      </c>
      <c r="Q408" s="372" t="str">
        <f t="shared" si="194"/>
        <v/>
      </c>
      <c r="R408" s="373" t="str">
        <f t="shared" si="188"/>
        <v/>
      </c>
      <c r="S408" s="372" t="str">
        <f t="shared" si="189"/>
        <v/>
      </c>
      <c r="T408" s="372" t="str">
        <f t="shared" si="182"/>
        <v/>
      </c>
      <c r="U408" s="374" t="str">
        <f t="shared" si="183"/>
        <v/>
      </c>
      <c r="V408" s="375" t="str">
        <f t="shared" si="190"/>
        <v/>
      </c>
      <c r="Y408" s="133"/>
    </row>
    <row r="409" spans="1:25" s="127" customFormat="1" ht="12" customHeight="1">
      <c r="A409" s="121">
        <v>337</v>
      </c>
      <c r="B409" s="122"/>
      <c r="C409" s="403"/>
      <c r="D409" s="123"/>
      <c r="E409" s="124"/>
      <c r="F409" s="124"/>
      <c r="G409" s="363" t="str">
        <f t="shared" si="191"/>
        <v/>
      </c>
      <c r="H409" s="376" t="str">
        <f t="shared" si="192"/>
        <v/>
      </c>
      <c r="I409" s="365" t="str">
        <f t="shared" si="193"/>
        <v/>
      </c>
      <c r="J409" s="366" t="str">
        <f t="shared" si="184"/>
        <v/>
      </c>
      <c r="K409" s="367" t="str">
        <f t="shared" si="185"/>
        <v/>
      </c>
      <c r="L409" s="368" t="str">
        <f t="shared" si="186"/>
        <v/>
      </c>
      <c r="M409" s="369"/>
      <c r="N409" s="370" t="str">
        <f t="shared" si="180"/>
        <v/>
      </c>
      <c r="O409" s="371" t="str">
        <f t="shared" si="181"/>
        <v/>
      </c>
      <c r="P409" s="371" t="str">
        <f t="shared" si="187"/>
        <v/>
      </c>
      <c r="Q409" s="372" t="str">
        <f t="shared" si="194"/>
        <v/>
      </c>
      <c r="R409" s="373" t="str">
        <f t="shared" si="188"/>
        <v/>
      </c>
      <c r="S409" s="372" t="str">
        <f t="shared" si="189"/>
        <v/>
      </c>
      <c r="T409" s="372" t="str">
        <f t="shared" si="182"/>
        <v/>
      </c>
      <c r="U409" s="374" t="str">
        <f t="shared" si="183"/>
        <v/>
      </c>
      <c r="V409" s="375" t="str">
        <f t="shared" si="190"/>
        <v/>
      </c>
      <c r="Y409" s="133"/>
    </row>
    <row r="410" spans="1:25" s="127" customFormat="1" ht="12" customHeight="1">
      <c r="A410" s="121">
        <v>338</v>
      </c>
      <c r="B410" s="122"/>
      <c r="C410" s="403"/>
      <c r="D410" s="123"/>
      <c r="E410" s="124"/>
      <c r="F410" s="124"/>
      <c r="G410" s="363" t="str">
        <f t="shared" ref="G410:G421" si="195">IF(OR(ISBLANK($C410),ISBLANK($C$68)),"",IF($C410&gt;$C$68,"",DATEDIF($C410,$C$68,"Y")))</f>
        <v/>
      </c>
      <c r="H410" s="376" t="str">
        <f t="shared" ref="H410:H421" si="196">IF(D410=1,"男",IF(D410=2,"女",""))</f>
        <v/>
      </c>
      <c r="I410" s="365" t="str">
        <f t="shared" ref="I410:I421" si="197">G410&amp;H410</f>
        <v/>
      </c>
      <c r="J410" s="366" t="str">
        <f t="shared" si="184"/>
        <v/>
      </c>
      <c r="K410" s="367" t="str">
        <f t="shared" si="185"/>
        <v/>
      </c>
      <c r="L410" s="368" t="str">
        <f t="shared" si="186"/>
        <v/>
      </c>
      <c r="M410" s="369"/>
      <c r="N410" s="370" t="str">
        <f t="shared" si="180"/>
        <v/>
      </c>
      <c r="O410" s="371" t="str">
        <f t="shared" si="181"/>
        <v/>
      </c>
      <c r="P410" s="371" t="str">
        <f t="shared" si="187"/>
        <v/>
      </c>
      <c r="Q410" s="372" t="str">
        <f t="shared" ref="Q410:Q421" si="198">IF($E410="","",P410*O410)</f>
        <v/>
      </c>
      <c r="R410" s="373" t="str">
        <f t="shared" si="188"/>
        <v/>
      </c>
      <c r="S410" s="372" t="str">
        <f t="shared" si="189"/>
        <v/>
      </c>
      <c r="T410" s="372" t="str">
        <f t="shared" si="182"/>
        <v/>
      </c>
      <c r="U410" s="374" t="str">
        <f t="shared" si="183"/>
        <v/>
      </c>
      <c r="V410" s="375" t="str">
        <f t="shared" si="190"/>
        <v/>
      </c>
      <c r="Y410" s="133"/>
    </row>
    <row r="411" spans="1:25" s="127" customFormat="1" ht="12" customHeight="1">
      <c r="A411" s="121">
        <v>339</v>
      </c>
      <c r="B411" s="122"/>
      <c r="C411" s="403"/>
      <c r="D411" s="123"/>
      <c r="E411" s="124"/>
      <c r="F411" s="124"/>
      <c r="G411" s="363" t="str">
        <f t="shared" si="195"/>
        <v/>
      </c>
      <c r="H411" s="376" t="str">
        <f t="shared" si="196"/>
        <v/>
      </c>
      <c r="I411" s="365" t="str">
        <f t="shared" si="197"/>
        <v/>
      </c>
      <c r="J411" s="366" t="str">
        <f t="shared" si="184"/>
        <v/>
      </c>
      <c r="K411" s="367" t="str">
        <f t="shared" si="185"/>
        <v/>
      </c>
      <c r="L411" s="368" t="str">
        <f t="shared" si="186"/>
        <v/>
      </c>
      <c r="M411" s="369"/>
      <c r="N411" s="370" t="str">
        <f t="shared" si="180"/>
        <v/>
      </c>
      <c r="O411" s="371" t="str">
        <f t="shared" si="181"/>
        <v/>
      </c>
      <c r="P411" s="371" t="str">
        <f t="shared" si="187"/>
        <v/>
      </c>
      <c r="Q411" s="372" t="str">
        <f t="shared" si="198"/>
        <v/>
      </c>
      <c r="R411" s="373" t="str">
        <f t="shared" si="188"/>
        <v/>
      </c>
      <c r="S411" s="372" t="str">
        <f t="shared" si="189"/>
        <v/>
      </c>
      <c r="T411" s="372" t="str">
        <f t="shared" si="182"/>
        <v/>
      </c>
      <c r="U411" s="374" t="str">
        <f t="shared" si="183"/>
        <v/>
      </c>
      <c r="V411" s="375" t="str">
        <f t="shared" si="190"/>
        <v/>
      </c>
      <c r="Y411" s="133"/>
    </row>
    <row r="412" spans="1:25" s="127" customFormat="1" ht="12" customHeight="1">
      <c r="A412" s="121">
        <v>340</v>
      </c>
      <c r="B412" s="122"/>
      <c r="C412" s="403"/>
      <c r="D412" s="123"/>
      <c r="E412" s="124"/>
      <c r="F412" s="124"/>
      <c r="G412" s="363" t="str">
        <f t="shared" si="195"/>
        <v/>
      </c>
      <c r="H412" s="376" t="str">
        <f t="shared" si="196"/>
        <v/>
      </c>
      <c r="I412" s="365" t="str">
        <f t="shared" si="197"/>
        <v/>
      </c>
      <c r="J412" s="366" t="str">
        <f t="shared" si="184"/>
        <v/>
      </c>
      <c r="K412" s="367" t="str">
        <f t="shared" si="185"/>
        <v/>
      </c>
      <c r="L412" s="368" t="str">
        <f t="shared" si="186"/>
        <v/>
      </c>
      <c r="M412" s="369"/>
      <c r="N412" s="370" t="str">
        <f t="shared" si="180"/>
        <v/>
      </c>
      <c r="O412" s="371" t="str">
        <f t="shared" si="181"/>
        <v/>
      </c>
      <c r="P412" s="371" t="str">
        <f t="shared" si="187"/>
        <v/>
      </c>
      <c r="Q412" s="372" t="str">
        <f t="shared" si="198"/>
        <v/>
      </c>
      <c r="R412" s="373" t="str">
        <f t="shared" si="188"/>
        <v/>
      </c>
      <c r="S412" s="372" t="str">
        <f t="shared" si="189"/>
        <v/>
      </c>
      <c r="T412" s="372" t="str">
        <f t="shared" si="182"/>
        <v/>
      </c>
      <c r="U412" s="374" t="str">
        <f t="shared" si="183"/>
        <v/>
      </c>
      <c r="V412" s="375" t="str">
        <f t="shared" si="190"/>
        <v/>
      </c>
      <c r="Y412" s="133"/>
    </row>
    <row r="413" spans="1:25" s="127" customFormat="1" ht="12" customHeight="1">
      <c r="A413" s="121">
        <v>341</v>
      </c>
      <c r="B413" s="122"/>
      <c r="C413" s="403"/>
      <c r="D413" s="123"/>
      <c r="E413" s="124"/>
      <c r="F413" s="124"/>
      <c r="G413" s="363" t="str">
        <f t="shared" si="195"/>
        <v/>
      </c>
      <c r="H413" s="376" t="str">
        <f t="shared" si="196"/>
        <v/>
      </c>
      <c r="I413" s="365" t="str">
        <f t="shared" si="197"/>
        <v/>
      </c>
      <c r="J413" s="366" t="str">
        <f t="shared" si="184"/>
        <v/>
      </c>
      <c r="K413" s="367" t="str">
        <f t="shared" si="185"/>
        <v/>
      </c>
      <c r="L413" s="368" t="str">
        <f t="shared" si="186"/>
        <v/>
      </c>
      <c r="M413" s="369"/>
      <c r="N413" s="370" t="str">
        <f t="shared" si="180"/>
        <v/>
      </c>
      <c r="O413" s="371" t="str">
        <f t="shared" si="181"/>
        <v/>
      </c>
      <c r="P413" s="371" t="str">
        <f t="shared" si="187"/>
        <v/>
      </c>
      <c r="Q413" s="372" t="str">
        <f t="shared" si="198"/>
        <v/>
      </c>
      <c r="R413" s="373" t="str">
        <f t="shared" si="188"/>
        <v/>
      </c>
      <c r="S413" s="372" t="str">
        <f t="shared" si="189"/>
        <v/>
      </c>
      <c r="T413" s="372" t="str">
        <f t="shared" si="182"/>
        <v/>
      </c>
      <c r="U413" s="374" t="str">
        <f t="shared" si="183"/>
        <v/>
      </c>
      <c r="V413" s="375" t="str">
        <f t="shared" si="190"/>
        <v/>
      </c>
      <c r="Y413" s="133"/>
    </row>
    <row r="414" spans="1:25" s="127" customFormat="1" ht="12" customHeight="1">
      <c r="A414" s="121">
        <v>342</v>
      </c>
      <c r="B414" s="122"/>
      <c r="C414" s="403"/>
      <c r="D414" s="123"/>
      <c r="E414" s="124"/>
      <c r="F414" s="124"/>
      <c r="G414" s="363" t="str">
        <f t="shared" si="195"/>
        <v/>
      </c>
      <c r="H414" s="376" t="str">
        <f t="shared" si="196"/>
        <v/>
      </c>
      <c r="I414" s="365" t="str">
        <f t="shared" si="197"/>
        <v/>
      </c>
      <c r="J414" s="366" t="str">
        <f t="shared" si="184"/>
        <v/>
      </c>
      <c r="K414" s="367" t="str">
        <f t="shared" si="185"/>
        <v/>
      </c>
      <c r="L414" s="368" t="str">
        <f t="shared" si="186"/>
        <v/>
      </c>
      <c r="M414" s="369"/>
      <c r="N414" s="370" t="str">
        <f t="shared" si="180"/>
        <v/>
      </c>
      <c r="O414" s="371" t="str">
        <f t="shared" si="181"/>
        <v/>
      </c>
      <c r="P414" s="371" t="str">
        <f t="shared" si="187"/>
        <v/>
      </c>
      <c r="Q414" s="372" t="str">
        <f t="shared" si="198"/>
        <v/>
      </c>
      <c r="R414" s="373" t="str">
        <f t="shared" si="188"/>
        <v/>
      </c>
      <c r="S414" s="372" t="str">
        <f t="shared" si="189"/>
        <v/>
      </c>
      <c r="T414" s="372" t="str">
        <f t="shared" si="182"/>
        <v/>
      </c>
      <c r="U414" s="374" t="str">
        <f t="shared" si="183"/>
        <v/>
      </c>
      <c r="V414" s="375" t="str">
        <f t="shared" si="190"/>
        <v/>
      </c>
      <c r="Y414" s="133"/>
    </row>
    <row r="415" spans="1:25" s="127" customFormat="1" ht="12" customHeight="1">
      <c r="A415" s="121">
        <v>343</v>
      </c>
      <c r="B415" s="122"/>
      <c r="C415" s="403"/>
      <c r="D415" s="123"/>
      <c r="E415" s="124"/>
      <c r="F415" s="124"/>
      <c r="G415" s="363" t="str">
        <f t="shared" si="195"/>
        <v/>
      </c>
      <c r="H415" s="376" t="str">
        <f t="shared" si="196"/>
        <v/>
      </c>
      <c r="I415" s="365" t="str">
        <f t="shared" si="197"/>
        <v/>
      </c>
      <c r="J415" s="366" t="str">
        <f t="shared" si="184"/>
        <v/>
      </c>
      <c r="K415" s="367" t="str">
        <f t="shared" si="185"/>
        <v/>
      </c>
      <c r="L415" s="368" t="str">
        <f t="shared" si="186"/>
        <v/>
      </c>
      <c r="M415" s="369"/>
      <c r="N415" s="370" t="str">
        <f t="shared" si="180"/>
        <v/>
      </c>
      <c r="O415" s="371" t="str">
        <f t="shared" si="181"/>
        <v/>
      </c>
      <c r="P415" s="371" t="str">
        <f t="shared" si="187"/>
        <v/>
      </c>
      <c r="Q415" s="372" t="str">
        <f t="shared" si="198"/>
        <v/>
      </c>
      <c r="R415" s="373" t="str">
        <f t="shared" si="188"/>
        <v/>
      </c>
      <c r="S415" s="372" t="str">
        <f t="shared" si="189"/>
        <v/>
      </c>
      <c r="T415" s="372" t="str">
        <f t="shared" si="182"/>
        <v/>
      </c>
      <c r="U415" s="374" t="str">
        <f t="shared" si="183"/>
        <v/>
      </c>
      <c r="V415" s="375" t="str">
        <f t="shared" si="190"/>
        <v/>
      </c>
      <c r="Y415" s="133"/>
    </row>
    <row r="416" spans="1:25" s="127" customFormat="1" ht="12" customHeight="1">
      <c r="A416" s="121">
        <v>344</v>
      </c>
      <c r="B416" s="122"/>
      <c r="C416" s="403"/>
      <c r="D416" s="123"/>
      <c r="E416" s="124"/>
      <c r="F416" s="124"/>
      <c r="G416" s="363" t="str">
        <f t="shared" si="195"/>
        <v/>
      </c>
      <c r="H416" s="376" t="str">
        <f t="shared" si="196"/>
        <v/>
      </c>
      <c r="I416" s="365" t="str">
        <f t="shared" si="197"/>
        <v/>
      </c>
      <c r="J416" s="366" t="str">
        <f t="shared" si="184"/>
        <v/>
      </c>
      <c r="K416" s="367" t="str">
        <f t="shared" si="185"/>
        <v/>
      </c>
      <c r="L416" s="368" t="str">
        <f t="shared" si="186"/>
        <v/>
      </c>
      <c r="M416" s="369"/>
      <c r="N416" s="370" t="str">
        <f t="shared" si="180"/>
        <v/>
      </c>
      <c r="O416" s="371" t="str">
        <f t="shared" si="181"/>
        <v/>
      </c>
      <c r="P416" s="371" t="str">
        <f t="shared" si="187"/>
        <v/>
      </c>
      <c r="Q416" s="372" t="str">
        <f t="shared" si="198"/>
        <v/>
      </c>
      <c r="R416" s="373" t="str">
        <f t="shared" si="188"/>
        <v/>
      </c>
      <c r="S416" s="372" t="str">
        <f t="shared" si="189"/>
        <v/>
      </c>
      <c r="T416" s="372" t="str">
        <f t="shared" si="182"/>
        <v/>
      </c>
      <c r="U416" s="374" t="str">
        <f t="shared" si="183"/>
        <v/>
      </c>
      <c r="V416" s="375" t="str">
        <f t="shared" si="190"/>
        <v/>
      </c>
      <c r="Y416" s="133"/>
    </row>
    <row r="417" spans="1:25" s="127" customFormat="1" ht="12" customHeight="1">
      <c r="A417" s="121">
        <v>345</v>
      </c>
      <c r="B417" s="122"/>
      <c r="C417" s="403"/>
      <c r="D417" s="123"/>
      <c r="E417" s="124"/>
      <c r="F417" s="124"/>
      <c r="G417" s="363" t="str">
        <f t="shared" si="195"/>
        <v/>
      </c>
      <c r="H417" s="376" t="str">
        <f t="shared" si="196"/>
        <v/>
      </c>
      <c r="I417" s="365" t="str">
        <f t="shared" si="197"/>
        <v/>
      </c>
      <c r="J417" s="366" t="str">
        <f t="shared" si="184"/>
        <v/>
      </c>
      <c r="K417" s="367" t="str">
        <f t="shared" si="185"/>
        <v/>
      </c>
      <c r="L417" s="368" t="str">
        <f t="shared" si="186"/>
        <v/>
      </c>
      <c r="M417" s="369"/>
      <c r="N417" s="370" t="str">
        <f t="shared" si="180"/>
        <v/>
      </c>
      <c r="O417" s="371" t="str">
        <f t="shared" si="181"/>
        <v/>
      </c>
      <c r="P417" s="371" t="str">
        <f t="shared" si="187"/>
        <v/>
      </c>
      <c r="Q417" s="372" t="str">
        <f t="shared" si="198"/>
        <v/>
      </c>
      <c r="R417" s="373" t="str">
        <f t="shared" si="188"/>
        <v/>
      </c>
      <c r="S417" s="372" t="str">
        <f t="shared" si="189"/>
        <v/>
      </c>
      <c r="T417" s="372" t="str">
        <f t="shared" si="182"/>
        <v/>
      </c>
      <c r="U417" s="374" t="str">
        <f t="shared" si="183"/>
        <v/>
      </c>
      <c r="V417" s="375" t="str">
        <f t="shared" si="190"/>
        <v/>
      </c>
      <c r="Y417" s="133"/>
    </row>
    <row r="418" spans="1:25" s="127" customFormat="1" ht="12" customHeight="1">
      <c r="A418" s="121">
        <v>346</v>
      </c>
      <c r="B418" s="122"/>
      <c r="C418" s="403"/>
      <c r="D418" s="123"/>
      <c r="E418" s="124"/>
      <c r="F418" s="124"/>
      <c r="G418" s="363" t="str">
        <f t="shared" si="195"/>
        <v/>
      </c>
      <c r="H418" s="376" t="str">
        <f t="shared" si="196"/>
        <v/>
      </c>
      <c r="I418" s="365" t="str">
        <f t="shared" si="197"/>
        <v/>
      </c>
      <c r="J418" s="366" t="str">
        <f t="shared" si="184"/>
        <v/>
      </c>
      <c r="K418" s="367" t="str">
        <f t="shared" si="185"/>
        <v/>
      </c>
      <c r="L418" s="368" t="str">
        <f t="shared" si="186"/>
        <v/>
      </c>
      <c r="M418" s="369"/>
      <c r="N418" s="370" t="str">
        <f t="shared" si="180"/>
        <v/>
      </c>
      <c r="O418" s="371" t="str">
        <f t="shared" si="181"/>
        <v/>
      </c>
      <c r="P418" s="371" t="str">
        <f t="shared" si="187"/>
        <v/>
      </c>
      <c r="Q418" s="372" t="str">
        <f t="shared" si="198"/>
        <v/>
      </c>
      <c r="R418" s="373" t="str">
        <f t="shared" si="188"/>
        <v/>
      </c>
      <c r="S418" s="372" t="str">
        <f t="shared" si="189"/>
        <v/>
      </c>
      <c r="T418" s="372" t="str">
        <f t="shared" si="182"/>
        <v/>
      </c>
      <c r="U418" s="374" t="str">
        <f t="shared" si="183"/>
        <v/>
      </c>
      <c r="V418" s="375" t="str">
        <f t="shared" si="190"/>
        <v/>
      </c>
      <c r="Y418" s="133"/>
    </row>
    <row r="419" spans="1:25" s="127" customFormat="1" ht="12" customHeight="1">
      <c r="A419" s="121">
        <v>347</v>
      </c>
      <c r="B419" s="122"/>
      <c r="C419" s="403"/>
      <c r="D419" s="123"/>
      <c r="E419" s="124"/>
      <c r="F419" s="124"/>
      <c r="G419" s="363" t="str">
        <f t="shared" si="195"/>
        <v/>
      </c>
      <c r="H419" s="376" t="str">
        <f t="shared" si="196"/>
        <v/>
      </c>
      <c r="I419" s="365" t="str">
        <f t="shared" si="197"/>
        <v/>
      </c>
      <c r="J419" s="366" t="str">
        <f t="shared" si="184"/>
        <v/>
      </c>
      <c r="K419" s="367" t="str">
        <f t="shared" si="185"/>
        <v/>
      </c>
      <c r="L419" s="368" t="str">
        <f t="shared" si="186"/>
        <v/>
      </c>
      <c r="M419" s="369"/>
      <c r="N419" s="370" t="str">
        <f t="shared" si="180"/>
        <v/>
      </c>
      <c r="O419" s="371" t="str">
        <f t="shared" si="181"/>
        <v/>
      </c>
      <c r="P419" s="371" t="str">
        <f t="shared" si="187"/>
        <v/>
      </c>
      <c r="Q419" s="372" t="str">
        <f t="shared" si="198"/>
        <v/>
      </c>
      <c r="R419" s="373" t="str">
        <f t="shared" si="188"/>
        <v/>
      </c>
      <c r="S419" s="372" t="str">
        <f t="shared" si="189"/>
        <v/>
      </c>
      <c r="T419" s="372" t="str">
        <f t="shared" si="182"/>
        <v/>
      </c>
      <c r="U419" s="374" t="str">
        <f t="shared" si="183"/>
        <v/>
      </c>
      <c r="V419" s="375" t="str">
        <f t="shared" si="190"/>
        <v/>
      </c>
      <c r="Y419" s="133"/>
    </row>
    <row r="420" spans="1:25" s="127" customFormat="1" ht="12" customHeight="1">
      <c r="A420" s="121">
        <v>348</v>
      </c>
      <c r="B420" s="122"/>
      <c r="C420" s="403"/>
      <c r="D420" s="123"/>
      <c r="E420" s="124"/>
      <c r="F420" s="124"/>
      <c r="G420" s="363" t="str">
        <f t="shared" si="195"/>
        <v/>
      </c>
      <c r="H420" s="376" t="str">
        <f t="shared" si="196"/>
        <v/>
      </c>
      <c r="I420" s="365" t="str">
        <f t="shared" si="197"/>
        <v/>
      </c>
      <c r="J420" s="366" t="str">
        <f t="shared" si="184"/>
        <v/>
      </c>
      <c r="K420" s="367" t="str">
        <f t="shared" si="185"/>
        <v/>
      </c>
      <c r="L420" s="368" t="str">
        <f t="shared" si="186"/>
        <v/>
      </c>
      <c r="M420" s="369"/>
      <c r="N420" s="370" t="str">
        <f t="shared" si="180"/>
        <v/>
      </c>
      <c r="O420" s="371" t="str">
        <f t="shared" si="181"/>
        <v/>
      </c>
      <c r="P420" s="371" t="str">
        <f t="shared" si="187"/>
        <v/>
      </c>
      <c r="Q420" s="372" t="str">
        <f t="shared" si="198"/>
        <v/>
      </c>
      <c r="R420" s="373" t="str">
        <f t="shared" si="188"/>
        <v/>
      </c>
      <c r="S420" s="372" t="str">
        <f t="shared" si="189"/>
        <v/>
      </c>
      <c r="T420" s="372" t="str">
        <f t="shared" si="182"/>
        <v/>
      </c>
      <c r="U420" s="374" t="str">
        <f t="shared" si="183"/>
        <v/>
      </c>
      <c r="V420" s="375" t="str">
        <f t="shared" si="190"/>
        <v/>
      </c>
      <c r="Y420" s="133"/>
    </row>
    <row r="421" spans="1:25" s="127" customFormat="1" ht="12" customHeight="1">
      <c r="A421" s="121">
        <v>349</v>
      </c>
      <c r="B421" s="122"/>
      <c r="C421" s="403"/>
      <c r="D421" s="123"/>
      <c r="E421" s="124"/>
      <c r="F421" s="124"/>
      <c r="G421" s="363" t="str">
        <f t="shared" si="195"/>
        <v/>
      </c>
      <c r="H421" s="376" t="str">
        <f t="shared" si="196"/>
        <v/>
      </c>
      <c r="I421" s="365" t="str">
        <f t="shared" si="197"/>
        <v/>
      </c>
      <c r="J421" s="366" t="str">
        <f t="shared" si="184"/>
        <v/>
      </c>
      <c r="K421" s="367" t="str">
        <f t="shared" si="185"/>
        <v/>
      </c>
      <c r="L421" s="368" t="str">
        <f t="shared" si="186"/>
        <v/>
      </c>
      <c r="M421" s="369"/>
      <c r="N421" s="370" t="str">
        <f t="shared" si="180"/>
        <v/>
      </c>
      <c r="O421" s="371" t="str">
        <f t="shared" si="181"/>
        <v/>
      </c>
      <c r="P421" s="371" t="str">
        <f t="shared" si="187"/>
        <v/>
      </c>
      <c r="Q421" s="372" t="str">
        <f t="shared" si="198"/>
        <v/>
      </c>
      <c r="R421" s="373" t="str">
        <f t="shared" si="188"/>
        <v/>
      </c>
      <c r="S421" s="372" t="str">
        <f t="shared" si="189"/>
        <v/>
      </c>
      <c r="T421" s="372" t="str">
        <f t="shared" si="182"/>
        <v/>
      </c>
      <c r="U421" s="374" t="str">
        <f t="shared" si="183"/>
        <v/>
      </c>
      <c r="V421" s="375" t="str">
        <f t="shared" si="190"/>
        <v/>
      </c>
      <c r="Y421" s="133"/>
    </row>
    <row r="422" spans="1:25" s="127" customFormat="1" ht="12" customHeight="1">
      <c r="A422" s="121">
        <v>350</v>
      </c>
      <c r="B422" s="122"/>
      <c r="C422" s="403"/>
      <c r="D422" s="123"/>
      <c r="E422" s="124"/>
      <c r="F422" s="124"/>
      <c r="G422" s="363" t="str">
        <f t="shared" ref="G422:G431" si="199">IF(OR(ISBLANK($C422),ISBLANK($C$68)),"",IF($C422&gt;$C$68,"",DATEDIF($C422,$C$68,"Y")))</f>
        <v/>
      </c>
      <c r="H422" s="376" t="str">
        <f t="shared" ref="H422:H431" si="200">IF(D422=1,"男",IF(D422=2,"女",""))</f>
        <v/>
      </c>
      <c r="I422" s="365" t="str">
        <f t="shared" ref="I422:I431" si="201">G422&amp;H422</f>
        <v/>
      </c>
      <c r="J422" s="366" t="str">
        <f t="shared" si="184"/>
        <v/>
      </c>
      <c r="K422" s="367" t="str">
        <f t="shared" si="185"/>
        <v/>
      </c>
      <c r="L422" s="368" t="str">
        <f t="shared" si="186"/>
        <v/>
      </c>
      <c r="M422" s="369"/>
      <c r="N422" s="370" t="str">
        <f t="shared" si="180"/>
        <v/>
      </c>
      <c r="O422" s="371" t="str">
        <f t="shared" si="181"/>
        <v/>
      </c>
      <c r="P422" s="371" t="str">
        <f t="shared" si="187"/>
        <v/>
      </c>
      <c r="Q422" s="372" t="str">
        <f t="shared" ref="Q422:Q431" si="202">IF($E422="","",P422*O422)</f>
        <v/>
      </c>
      <c r="R422" s="373" t="str">
        <f t="shared" si="188"/>
        <v/>
      </c>
      <c r="S422" s="372" t="str">
        <f t="shared" si="189"/>
        <v/>
      </c>
      <c r="T422" s="372" t="str">
        <f t="shared" si="182"/>
        <v/>
      </c>
      <c r="U422" s="374" t="str">
        <f t="shared" si="183"/>
        <v/>
      </c>
      <c r="V422" s="375" t="str">
        <f t="shared" si="190"/>
        <v/>
      </c>
      <c r="Y422" s="133"/>
    </row>
    <row r="423" spans="1:25" s="127" customFormat="1" ht="12" customHeight="1">
      <c r="A423" s="121">
        <v>351</v>
      </c>
      <c r="B423" s="122"/>
      <c r="C423" s="403"/>
      <c r="D423" s="123"/>
      <c r="E423" s="124"/>
      <c r="F423" s="124"/>
      <c r="G423" s="363" t="str">
        <f t="shared" si="199"/>
        <v/>
      </c>
      <c r="H423" s="376" t="str">
        <f t="shared" si="200"/>
        <v/>
      </c>
      <c r="I423" s="365" t="str">
        <f t="shared" si="201"/>
        <v/>
      </c>
      <c r="J423" s="366" t="str">
        <f t="shared" si="184"/>
        <v/>
      </c>
      <c r="K423" s="367" t="str">
        <f t="shared" si="185"/>
        <v/>
      </c>
      <c r="L423" s="368" t="str">
        <f t="shared" si="186"/>
        <v/>
      </c>
      <c r="M423" s="369"/>
      <c r="N423" s="370" t="str">
        <f t="shared" si="180"/>
        <v/>
      </c>
      <c r="O423" s="371" t="str">
        <f t="shared" si="181"/>
        <v/>
      </c>
      <c r="P423" s="371" t="str">
        <f t="shared" si="187"/>
        <v/>
      </c>
      <c r="Q423" s="372" t="str">
        <f t="shared" si="202"/>
        <v/>
      </c>
      <c r="R423" s="373" t="str">
        <f t="shared" si="188"/>
        <v/>
      </c>
      <c r="S423" s="372" t="str">
        <f t="shared" si="189"/>
        <v/>
      </c>
      <c r="T423" s="372" t="str">
        <f t="shared" si="182"/>
        <v/>
      </c>
      <c r="U423" s="374" t="str">
        <f t="shared" si="183"/>
        <v/>
      </c>
      <c r="V423" s="375" t="str">
        <f t="shared" si="190"/>
        <v/>
      </c>
      <c r="Y423" s="133"/>
    </row>
    <row r="424" spans="1:25" s="127" customFormat="1" ht="12" customHeight="1">
      <c r="A424" s="121">
        <v>352</v>
      </c>
      <c r="B424" s="122"/>
      <c r="C424" s="403"/>
      <c r="D424" s="123"/>
      <c r="E424" s="124"/>
      <c r="F424" s="124"/>
      <c r="G424" s="363" t="str">
        <f t="shared" si="199"/>
        <v/>
      </c>
      <c r="H424" s="376" t="str">
        <f t="shared" si="200"/>
        <v/>
      </c>
      <c r="I424" s="365" t="str">
        <f t="shared" si="201"/>
        <v/>
      </c>
      <c r="J424" s="366" t="str">
        <f t="shared" si="184"/>
        <v/>
      </c>
      <c r="K424" s="367" t="str">
        <f t="shared" si="185"/>
        <v/>
      </c>
      <c r="L424" s="368" t="str">
        <f t="shared" si="186"/>
        <v/>
      </c>
      <c r="M424" s="369"/>
      <c r="N424" s="370" t="str">
        <f t="shared" si="180"/>
        <v/>
      </c>
      <c r="O424" s="371" t="str">
        <f t="shared" si="181"/>
        <v/>
      </c>
      <c r="P424" s="371" t="str">
        <f t="shared" si="187"/>
        <v/>
      </c>
      <c r="Q424" s="372" t="str">
        <f t="shared" si="202"/>
        <v/>
      </c>
      <c r="R424" s="373" t="str">
        <f t="shared" si="188"/>
        <v/>
      </c>
      <c r="S424" s="372" t="str">
        <f t="shared" si="189"/>
        <v/>
      </c>
      <c r="T424" s="372" t="str">
        <f t="shared" si="182"/>
        <v/>
      </c>
      <c r="U424" s="374" t="str">
        <f t="shared" si="183"/>
        <v/>
      </c>
      <c r="V424" s="375" t="str">
        <f t="shared" si="190"/>
        <v/>
      </c>
      <c r="Y424" s="133"/>
    </row>
    <row r="425" spans="1:25" s="127" customFormat="1" ht="12" customHeight="1">
      <c r="A425" s="121">
        <v>353</v>
      </c>
      <c r="B425" s="122"/>
      <c r="C425" s="403"/>
      <c r="D425" s="123"/>
      <c r="E425" s="124"/>
      <c r="F425" s="124"/>
      <c r="G425" s="363" t="str">
        <f t="shared" si="199"/>
        <v/>
      </c>
      <c r="H425" s="376" t="str">
        <f t="shared" si="200"/>
        <v/>
      </c>
      <c r="I425" s="365" t="str">
        <f t="shared" si="201"/>
        <v/>
      </c>
      <c r="J425" s="366" t="str">
        <f t="shared" si="184"/>
        <v/>
      </c>
      <c r="K425" s="367" t="str">
        <f t="shared" si="185"/>
        <v/>
      </c>
      <c r="L425" s="368" t="str">
        <f t="shared" si="186"/>
        <v/>
      </c>
      <c r="M425" s="369"/>
      <c r="N425" s="370" t="str">
        <f t="shared" si="180"/>
        <v/>
      </c>
      <c r="O425" s="371" t="str">
        <f t="shared" si="181"/>
        <v/>
      </c>
      <c r="P425" s="371" t="str">
        <f t="shared" si="187"/>
        <v/>
      </c>
      <c r="Q425" s="372" t="str">
        <f t="shared" si="202"/>
        <v/>
      </c>
      <c r="R425" s="373" t="str">
        <f t="shared" si="188"/>
        <v/>
      </c>
      <c r="S425" s="372" t="str">
        <f t="shared" si="189"/>
        <v/>
      </c>
      <c r="T425" s="372" t="str">
        <f t="shared" si="182"/>
        <v/>
      </c>
      <c r="U425" s="374" t="str">
        <f t="shared" si="183"/>
        <v/>
      </c>
      <c r="V425" s="375" t="str">
        <f t="shared" si="190"/>
        <v/>
      </c>
      <c r="Y425" s="133"/>
    </row>
    <row r="426" spans="1:25" s="127" customFormat="1" ht="12" customHeight="1">
      <c r="A426" s="121">
        <v>354</v>
      </c>
      <c r="B426" s="122"/>
      <c r="C426" s="403"/>
      <c r="D426" s="123"/>
      <c r="E426" s="124"/>
      <c r="F426" s="124"/>
      <c r="G426" s="363" t="str">
        <f t="shared" si="199"/>
        <v/>
      </c>
      <c r="H426" s="376" t="str">
        <f t="shared" si="200"/>
        <v/>
      </c>
      <c r="I426" s="365" t="str">
        <f t="shared" si="201"/>
        <v/>
      </c>
      <c r="J426" s="366" t="str">
        <f t="shared" si="184"/>
        <v/>
      </c>
      <c r="K426" s="367" t="str">
        <f t="shared" si="185"/>
        <v/>
      </c>
      <c r="L426" s="368" t="str">
        <f t="shared" si="186"/>
        <v/>
      </c>
      <c r="M426" s="369"/>
      <c r="N426" s="370" t="str">
        <f t="shared" si="180"/>
        <v/>
      </c>
      <c r="O426" s="371" t="str">
        <f t="shared" si="181"/>
        <v/>
      </c>
      <c r="P426" s="371" t="str">
        <f t="shared" si="187"/>
        <v/>
      </c>
      <c r="Q426" s="372" t="str">
        <f t="shared" si="202"/>
        <v/>
      </c>
      <c r="R426" s="373" t="str">
        <f t="shared" si="188"/>
        <v/>
      </c>
      <c r="S426" s="372" t="str">
        <f t="shared" si="189"/>
        <v/>
      </c>
      <c r="T426" s="372" t="str">
        <f t="shared" si="182"/>
        <v/>
      </c>
      <c r="U426" s="374" t="str">
        <f t="shared" si="183"/>
        <v/>
      </c>
      <c r="V426" s="375" t="str">
        <f t="shared" si="190"/>
        <v/>
      </c>
      <c r="Y426" s="133"/>
    </row>
    <row r="427" spans="1:25" s="127" customFormat="1" ht="12" customHeight="1">
      <c r="A427" s="121">
        <v>355</v>
      </c>
      <c r="B427" s="122"/>
      <c r="C427" s="403"/>
      <c r="D427" s="123"/>
      <c r="E427" s="124"/>
      <c r="F427" s="124"/>
      <c r="G427" s="363" t="str">
        <f t="shared" si="199"/>
        <v/>
      </c>
      <c r="H427" s="376" t="str">
        <f t="shared" si="200"/>
        <v/>
      </c>
      <c r="I427" s="365" t="str">
        <f t="shared" si="201"/>
        <v/>
      </c>
      <c r="J427" s="366" t="str">
        <f t="shared" si="184"/>
        <v/>
      </c>
      <c r="K427" s="367" t="str">
        <f t="shared" si="185"/>
        <v/>
      </c>
      <c r="L427" s="368" t="str">
        <f t="shared" si="186"/>
        <v/>
      </c>
      <c r="M427" s="369"/>
      <c r="N427" s="370" t="str">
        <f t="shared" si="180"/>
        <v/>
      </c>
      <c r="O427" s="371" t="str">
        <f t="shared" si="181"/>
        <v/>
      </c>
      <c r="P427" s="371" t="str">
        <f t="shared" si="187"/>
        <v/>
      </c>
      <c r="Q427" s="372" t="str">
        <f t="shared" si="202"/>
        <v/>
      </c>
      <c r="R427" s="373" t="str">
        <f t="shared" si="188"/>
        <v/>
      </c>
      <c r="S427" s="372" t="str">
        <f t="shared" si="189"/>
        <v/>
      </c>
      <c r="T427" s="372" t="str">
        <f t="shared" si="182"/>
        <v/>
      </c>
      <c r="U427" s="374" t="str">
        <f t="shared" si="183"/>
        <v/>
      </c>
      <c r="V427" s="375" t="str">
        <f t="shared" si="190"/>
        <v/>
      </c>
      <c r="Y427" s="133"/>
    </row>
    <row r="428" spans="1:25" s="127" customFormat="1" ht="12" customHeight="1">
      <c r="A428" s="121">
        <v>356</v>
      </c>
      <c r="B428" s="122"/>
      <c r="C428" s="403"/>
      <c r="D428" s="123"/>
      <c r="E428" s="124"/>
      <c r="F428" s="124"/>
      <c r="G428" s="363" t="str">
        <f t="shared" si="199"/>
        <v/>
      </c>
      <c r="H428" s="376" t="str">
        <f t="shared" si="200"/>
        <v/>
      </c>
      <c r="I428" s="365" t="str">
        <f t="shared" si="201"/>
        <v/>
      </c>
      <c r="J428" s="366" t="str">
        <f t="shared" si="184"/>
        <v/>
      </c>
      <c r="K428" s="367" t="str">
        <f t="shared" si="185"/>
        <v/>
      </c>
      <c r="L428" s="368" t="str">
        <f t="shared" si="186"/>
        <v/>
      </c>
      <c r="M428" s="369"/>
      <c r="N428" s="370" t="str">
        <f t="shared" si="180"/>
        <v/>
      </c>
      <c r="O428" s="371" t="str">
        <f t="shared" si="181"/>
        <v/>
      </c>
      <c r="P428" s="371" t="str">
        <f t="shared" si="187"/>
        <v/>
      </c>
      <c r="Q428" s="372" t="str">
        <f t="shared" si="202"/>
        <v/>
      </c>
      <c r="R428" s="373" t="str">
        <f t="shared" si="188"/>
        <v/>
      </c>
      <c r="S428" s="372" t="str">
        <f t="shared" si="189"/>
        <v/>
      </c>
      <c r="T428" s="372" t="str">
        <f t="shared" si="182"/>
        <v/>
      </c>
      <c r="U428" s="374" t="str">
        <f t="shared" si="183"/>
        <v/>
      </c>
      <c r="V428" s="375" t="str">
        <f t="shared" si="190"/>
        <v/>
      </c>
      <c r="Y428" s="133"/>
    </row>
    <row r="429" spans="1:25" s="127" customFormat="1" ht="12" customHeight="1">
      <c r="A429" s="121">
        <v>357</v>
      </c>
      <c r="B429" s="122"/>
      <c r="C429" s="403"/>
      <c r="D429" s="123"/>
      <c r="E429" s="124"/>
      <c r="F429" s="124"/>
      <c r="G429" s="363" t="str">
        <f t="shared" si="199"/>
        <v/>
      </c>
      <c r="H429" s="376" t="str">
        <f t="shared" si="200"/>
        <v/>
      </c>
      <c r="I429" s="365" t="str">
        <f t="shared" si="201"/>
        <v/>
      </c>
      <c r="J429" s="366" t="str">
        <f t="shared" si="184"/>
        <v/>
      </c>
      <c r="K429" s="367" t="str">
        <f t="shared" si="185"/>
        <v/>
      </c>
      <c r="L429" s="368" t="str">
        <f t="shared" si="186"/>
        <v/>
      </c>
      <c r="M429" s="369"/>
      <c r="N429" s="370" t="str">
        <f t="shared" si="180"/>
        <v/>
      </c>
      <c r="O429" s="371" t="str">
        <f t="shared" si="181"/>
        <v/>
      </c>
      <c r="P429" s="371" t="str">
        <f t="shared" si="187"/>
        <v/>
      </c>
      <c r="Q429" s="372" t="str">
        <f t="shared" si="202"/>
        <v/>
      </c>
      <c r="R429" s="373" t="str">
        <f t="shared" si="188"/>
        <v/>
      </c>
      <c r="S429" s="372" t="str">
        <f t="shared" si="189"/>
        <v/>
      </c>
      <c r="T429" s="372" t="str">
        <f t="shared" si="182"/>
        <v/>
      </c>
      <c r="U429" s="374" t="str">
        <f t="shared" si="183"/>
        <v/>
      </c>
      <c r="V429" s="375" t="str">
        <f t="shared" si="190"/>
        <v/>
      </c>
      <c r="Y429" s="133"/>
    </row>
    <row r="430" spans="1:25" s="127" customFormat="1" ht="12" customHeight="1">
      <c r="A430" s="121">
        <v>358</v>
      </c>
      <c r="B430" s="122"/>
      <c r="C430" s="403"/>
      <c r="D430" s="123"/>
      <c r="E430" s="124"/>
      <c r="F430" s="124"/>
      <c r="G430" s="363" t="str">
        <f t="shared" si="199"/>
        <v/>
      </c>
      <c r="H430" s="376" t="str">
        <f t="shared" si="200"/>
        <v/>
      </c>
      <c r="I430" s="365" t="str">
        <f t="shared" si="201"/>
        <v/>
      </c>
      <c r="J430" s="366" t="str">
        <f t="shared" si="184"/>
        <v/>
      </c>
      <c r="K430" s="367" t="str">
        <f t="shared" si="185"/>
        <v/>
      </c>
      <c r="L430" s="368" t="str">
        <f t="shared" si="186"/>
        <v/>
      </c>
      <c r="M430" s="369"/>
      <c r="N430" s="370" t="str">
        <f t="shared" si="180"/>
        <v/>
      </c>
      <c r="O430" s="371" t="str">
        <f t="shared" si="181"/>
        <v/>
      </c>
      <c r="P430" s="371" t="str">
        <f t="shared" si="187"/>
        <v/>
      </c>
      <c r="Q430" s="372" t="str">
        <f t="shared" si="202"/>
        <v/>
      </c>
      <c r="R430" s="373" t="str">
        <f t="shared" si="188"/>
        <v/>
      </c>
      <c r="S430" s="372" t="str">
        <f t="shared" si="189"/>
        <v/>
      </c>
      <c r="T430" s="372" t="str">
        <f t="shared" si="182"/>
        <v/>
      </c>
      <c r="U430" s="374" t="str">
        <f t="shared" si="183"/>
        <v/>
      </c>
      <c r="V430" s="375" t="str">
        <f t="shared" si="190"/>
        <v/>
      </c>
      <c r="Y430" s="133"/>
    </row>
    <row r="431" spans="1:25" s="127" customFormat="1" ht="12" customHeight="1">
      <c r="A431" s="121">
        <v>359</v>
      </c>
      <c r="B431" s="122"/>
      <c r="C431" s="403"/>
      <c r="D431" s="123"/>
      <c r="E431" s="124"/>
      <c r="F431" s="124"/>
      <c r="G431" s="363" t="str">
        <f t="shared" si="199"/>
        <v/>
      </c>
      <c r="H431" s="376" t="str">
        <f t="shared" si="200"/>
        <v/>
      </c>
      <c r="I431" s="365" t="str">
        <f t="shared" si="201"/>
        <v/>
      </c>
      <c r="J431" s="366" t="str">
        <f t="shared" si="184"/>
        <v/>
      </c>
      <c r="K431" s="367" t="str">
        <f t="shared" si="185"/>
        <v/>
      </c>
      <c r="L431" s="368" t="str">
        <f t="shared" si="186"/>
        <v/>
      </c>
      <c r="M431" s="369"/>
      <c r="N431" s="370" t="str">
        <f t="shared" si="180"/>
        <v/>
      </c>
      <c r="O431" s="371" t="str">
        <f t="shared" si="181"/>
        <v/>
      </c>
      <c r="P431" s="371" t="str">
        <f t="shared" si="187"/>
        <v/>
      </c>
      <c r="Q431" s="372" t="str">
        <f t="shared" si="202"/>
        <v/>
      </c>
      <c r="R431" s="373" t="str">
        <f t="shared" si="188"/>
        <v/>
      </c>
      <c r="S431" s="372" t="str">
        <f t="shared" si="189"/>
        <v/>
      </c>
      <c r="T431" s="372" t="str">
        <f t="shared" si="182"/>
        <v/>
      </c>
      <c r="U431" s="374" t="str">
        <f t="shared" si="183"/>
        <v/>
      </c>
      <c r="V431" s="375" t="str">
        <f t="shared" si="190"/>
        <v/>
      </c>
      <c r="Y431" s="133"/>
    </row>
    <row r="432" spans="1:25" s="127" customFormat="1" ht="12" customHeight="1">
      <c r="A432" s="121">
        <v>360</v>
      </c>
      <c r="B432" s="122"/>
      <c r="C432" s="403"/>
      <c r="D432" s="123"/>
      <c r="E432" s="124"/>
      <c r="F432" s="124"/>
      <c r="G432" s="363" t="str">
        <f t="shared" ref="G432:G441" si="203">IF(OR(ISBLANK($C432),ISBLANK($C$68)),"",IF($C432&gt;$C$68,"",DATEDIF($C432,$C$68,"Y")))</f>
        <v/>
      </c>
      <c r="H432" s="376" t="str">
        <f t="shared" ref="H432:H441" si="204">IF(D432=1,"男",IF(D432=2,"女",""))</f>
        <v/>
      </c>
      <c r="I432" s="365" t="str">
        <f t="shared" ref="I432:I441" si="205">G432&amp;H432</f>
        <v/>
      </c>
      <c r="J432" s="366" t="str">
        <f t="shared" si="184"/>
        <v/>
      </c>
      <c r="K432" s="367" t="str">
        <f t="shared" si="185"/>
        <v/>
      </c>
      <c r="L432" s="368" t="str">
        <f t="shared" si="186"/>
        <v/>
      </c>
      <c r="M432" s="369"/>
      <c r="N432" s="370" t="str">
        <f t="shared" si="180"/>
        <v/>
      </c>
      <c r="O432" s="371" t="str">
        <f t="shared" si="181"/>
        <v/>
      </c>
      <c r="P432" s="371" t="str">
        <f t="shared" si="187"/>
        <v/>
      </c>
      <c r="Q432" s="372" t="str">
        <f t="shared" ref="Q432:Q441" si="206">IF($E432="","",P432*O432)</f>
        <v/>
      </c>
      <c r="R432" s="373" t="str">
        <f t="shared" si="188"/>
        <v/>
      </c>
      <c r="S432" s="372" t="str">
        <f t="shared" si="189"/>
        <v/>
      </c>
      <c r="T432" s="372" t="str">
        <f t="shared" si="182"/>
        <v/>
      </c>
      <c r="U432" s="374" t="str">
        <f t="shared" si="183"/>
        <v/>
      </c>
      <c r="V432" s="375" t="str">
        <f t="shared" si="190"/>
        <v/>
      </c>
      <c r="Y432" s="133"/>
    </row>
    <row r="433" spans="1:25" s="127" customFormat="1" ht="12" customHeight="1">
      <c r="A433" s="121">
        <v>361</v>
      </c>
      <c r="B433" s="122"/>
      <c r="C433" s="403"/>
      <c r="D433" s="123"/>
      <c r="E433" s="124"/>
      <c r="F433" s="124"/>
      <c r="G433" s="363" t="str">
        <f t="shared" si="203"/>
        <v/>
      </c>
      <c r="H433" s="376" t="str">
        <f t="shared" si="204"/>
        <v/>
      </c>
      <c r="I433" s="365" t="str">
        <f t="shared" si="205"/>
        <v/>
      </c>
      <c r="J433" s="366" t="str">
        <f t="shared" si="184"/>
        <v/>
      </c>
      <c r="K433" s="367" t="str">
        <f t="shared" si="185"/>
        <v/>
      </c>
      <c r="L433" s="368" t="str">
        <f t="shared" si="186"/>
        <v/>
      </c>
      <c r="M433" s="369"/>
      <c r="N433" s="370" t="str">
        <f t="shared" si="180"/>
        <v/>
      </c>
      <c r="O433" s="371" t="str">
        <f t="shared" si="181"/>
        <v/>
      </c>
      <c r="P433" s="371" t="str">
        <f t="shared" si="187"/>
        <v/>
      </c>
      <c r="Q433" s="372" t="str">
        <f t="shared" si="206"/>
        <v/>
      </c>
      <c r="R433" s="373" t="str">
        <f t="shared" si="188"/>
        <v/>
      </c>
      <c r="S433" s="372" t="str">
        <f t="shared" si="189"/>
        <v/>
      </c>
      <c r="T433" s="372" t="str">
        <f t="shared" si="182"/>
        <v/>
      </c>
      <c r="U433" s="374" t="str">
        <f t="shared" si="183"/>
        <v/>
      </c>
      <c r="V433" s="375" t="str">
        <f t="shared" si="190"/>
        <v/>
      </c>
      <c r="Y433" s="133"/>
    </row>
    <row r="434" spans="1:25" s="127" customFormat="1" ht="12" customHeight="1">
      <c r="A434" s="121">
        <v>362</v>
      </c>
      <c r="B434" s="122"/>
      <c r="C434" s="403"/>
      <c r="D434" s="123"/>
      <c r="E434" s="124"/>
      <c r="F434" s="124"/>
      <c r="G434" s="363" t="str">
        <f t="shared" si="203"/>
        <v/>
      </c>
      <c r="H434" s="376" t="str">
        <f t="shared" si="204"/>
        <v/>
      </c>
      <c r="I434" s="365" t="str">
        <f t="shared" si="205"/>
        <v/>
      </c>
      <c r="J434" s="366" t="str">
        <f t="shared" si="184"/>
        <v/>
      </c>
      <c r="K434" s="367" t="str">
        <f t="shared" si="185"/>
        <v/>
      </c>
      <c r="L434" s="368" t="str">
        <f t="shared" si="186"/>
        <v/>
      </c>
      <c r="M434" s="369"/>
      <c r="N434" s="370" t="str">
        <f t="shared" si="180"/>
        <v/>
      </c>
      <c r="O434" s="371" t="str">
        <f t="shared" si="181"/>
        <v/>
      </c>
      <c r="P434" s="371" t="str">
        <f t="shared" si="187"/>
        <v/>
      </c>
      <c r="Q434" s="372" t="str">
        <f t="shared" si="206"/>
        <v/>
      </c>
      <c r="R434" s="373" t="str">
        <f t="shared" si="188"/>
        <v/>
      </c>
      <c r="S434" s="372" t="str">
        <f t="shared" si="189"/>
        <v/>
      </c>
      <c r="T434" s="372" t="str">
        <f t="shared" si="182"/>
        <v/>
      </c>
      <c r="U434" s="374" t="str">
        <f t="shared" si="183"/>
        <v/>
      </c>
      <c r="V434" s="375" t="str">
        <f t="shared" si="190"/>
        <v/>
      </c>
      <c r="Y434" s="133"/>
    </row>
    <row r="435" spans="1:25" s="127" customFormat="1" ht="12" customHeight="1">
      <c r="A435" s="121">
        <v>363</v>
      </c>
      <c r="B435" s="122"/>
      <c r="C435" s="403"/>
      <c r="D435" s="123"/>
      <c r="E435" s="124"/>
      <c r="F435" s="124"/>
      <c r="G435" s="363" t="str">
        <f t="shared" si="203"/>
        <v/>
      </c>
      <c r="H435" s="376" t="str">
        <f t="shared" si="204"/>
        <v/>
      </c>
      <c r="I435" s="365" t="str">
        <f t="shared" si="205"/>
        <v/>
      </c>
      <c r="J435" s="366" t="str">
        <f t="shared" si="184"/>
        <v/>
      </c>
      <c r="K435" s="367" t="str">
        <f t="shared" si="185"/>
        <v/>
      </c>
      <c r="L435" s="368" t="str">
        <f t="shared" si="186"/>
        <v/>
      </c>
      <c r="M435" s="369"/>
      <c r="N435" s="370" t="str">
        <f t="shared" si="180"/>
        <v/>
      </c>
      <c r="O435" s="371" t="str">
        <f t="shared" si="181"/>
        <v/>
      </c>
      <c r="P435" s="371" t="str">
        <f t="shared" si="187"/>
        <v/>
      </c>
      <c r="Q435" s="372" t="str">
        <f t="shared" si="206"/>
        <v/>
      </c>
      <c r="R435" s="373" t="str">
        <f t="shared" si="188"/>
        <v/>
      </c>
      <c r="S435" s="372" t="str">
        <f t="shared" si="189"/>
        <v/>
      </c>
      <c r="T435" s="372" t="str">
        <f t="shared" si="182"/>
        <v/>
      </c>
      <c r="U435" s="374" t="str">
        <f t="shared" si="183"/>
        <v/>
      </c>
      <c r="V435" s="375" t="str">
        <f t="shared" si="190"/>
        <v/>
      </c>
      <c r="Y435" s="133"/>
    </row>
    <row r="436" spans="1:25" s="127" customFormat="1" ht="12" customHeight="1">
      <c r="A436" s="121">
        <v>364</v>
      </c>
      <c r="B436" s="122"/>
      <c r="C436" s="403"/>
      <c r="D436" s="123"/>
      <c r="E436" s="124"/>
      <c r="F436" s="124"/>
      <c r="G436" s="363" t="str">
        <f t="shared" si="203"/>
        <v/>
      </c>
      <c r="H436" s="376" t="str">
        <f t="shared" si="204"/>
        <v/>
      </c>
      <c r="I436" s="365" t="str">
        <f t="shared" si="205"/>
        <v/>
      </c>
      <c r="J436" s="366" t="str">
        <f t="shared" si="184"/>
        <v/>
      </c>
      <c r="K436" s="367" t="str">
        <f t="shared" si="185"/>
        <v/>
      </c>
      <c r="L436" s="368" t="str">
        <f t="shared" si="186"/>
        <v/>
      </c>
      <c r="M436" s="369"/>
      <c r="N436" s="370" t="str">
        <f t="shared" si="180"/>
        <v/>
      </c>
      <c r="O436" s="371" t="str">
        <f t="shared" si="181"/>
        <v/>
      </c>
      <c r="P436" s="371" t="str">
        <f t="shared" si="187"/>
        <v/>
      </c>
      <c r="Q436" s="372" t="str">
        <f t="shared" si="206"/>
        <v/>
      </c>
      <c r="R436" s="373" t="str">
        <f t="shared" si="188"/>
        <v/>
      </c>
      <c r="S436" s="372" t="str">
        <f t="shared" si="189"/>
        <v/>
      </c>
      <c r="T436" s="372" t="str">
        <f t="shared" si="182"/>
        <v/>
      </c>
      <c r="U436" s="374" t="str">
        <f t="shared" si="183"/>
        <v/>
      </c>
      <c r="V436" s="375" t="str">
        <f t="shared" si="190"/>
        <v/>
      </c>
      <c r="Y436" s="133"/>
    </row>
    <row r="437" spans="1:25" s="127" customFormat="1" ht="12" customHeight="1">
      <c r="A437" s="121">
        <v>365</v>
      </c>
      <c r="B437" s="122"/>
      <c r="C437" s="403"/>
      <c r="D437" s="123"/>
      <c r="E437" s="124"/>
      <c r="F437" s="124"/>
      <c r="G437" s="363" t="str">
        <f t="shared" si="203"/>
        <v/>
      </c>
      <c r="H437" s="376" t="str">
        <f t="shared" si="204"/>
        <v/>
      </c>
      <c r="I437" s="365" t="str">
        <f t="shared" si="205"/>
        <v/>
      </c>
      <c r="J437" s="366" t="str">
        <f t="shared" si="184"/>
        <v/>
      </c>
      <c r="K437" s="367" t="str">
        <f t="shared" si="185"/>
        <v/>
      </c>
      <c r="L437" s="368" t="str">
        <f t="shared" si="186"/>
        <v/>
      </c>
      <c r="M437" s="369"/>
      <c r="N437" s="370" t="str">
        <f t="shared" si="180"/>
        <v/>
      </c>
      <c r="O437" s="371" t="str">
        <f t="shared" si="181"/>
        <v/>
      </c>
      <c r="P437" s="371" t="str">
        <f t="shared" si="187"/>
        <v/>
      </c>
      <c r="Q437" s="372" t="str">
        <f t="shared" si="206"/>
        <v/>
      </c>
      <c r="R437" s="373" t="str">
        <f t="shared" si="188"/>
        <v/>
      </c>
      <c r="S437" s="372" t="str">
        <f t="shared" si="189"/>
        <v/>
      </c>
      <c r="T437" s="372" t="str">
        <f t="shared" si="182"/>
        <v/>
      </c>
      <c r="U437" s="374" t="str">
        <f t="shared" si="183"/>
        <v/>
      </c>
      <c r="V437" s="375" t="str">
        <f t="shared" si="190"/>
        <v/>
      </c>
      <c r="Y437" s="133"/>
    </row>
    <row r="438" spans="1:25" s="127" customFormat="1" ht="12" customHeight="1">
      <c r="A438" s="121">
        <v>366</v>
      </c>
      <c r="B438" s="122"/>
      <c r="C438" s="403"/>
      <c r="D438" s="123"/>
      <c r="E438" s="124"/>
      <c r="F438" s="124"/>
      <c r="G438" s="363" t="str">
        <f t="shared" si="203"/>
        <v/>
      </c>
      <c r="H438" s="376" t="str">
        <f t="shared" si="204"/>
        <v/>
      </c>
      <c r="I438" s="365" t="str">
        <f t="shared" si="205"/>
        <v/>
      </c>
      <c r="J438" s="366" t="str">
        <f t="shared" si="184"/>
        <v/>
      </c>
      <c r="K438" s="367" t="str">
        <f t="shared" si="185"/>
        <v/>
      </c>
      <c r="L438" s="368" t="str">
        <f t="shared" si="186"/>
        <v/>
      </c>
      <c r="M438" s="369"/>
      <c r="N438" s="370" t="str">
        <f t="shared" si="180"/>
        <v/>
      </c>
      <c r="O438" s="371" t="str">
        <f t="shared" si="181"/>
        <v/>
      </c>
      <c r="P438" s="371" t="str">
        <f t="shared" si="187"/>
        <v/>
      </c>
      <c r="Q438" s="372" t="str">
        <f t="shared" si="206"/>
        <v/>
      </c>
      <c r="R438" s="373" t="str">
        <f t="shared" si="188"/>
        <v/>
      </c>
      <c r="S438" s="372" t="str">
        <f t="shared" si="189"/>
        <v/>
      </c>
      <c r="T438" s="372" t="str">
        <f t="shared" si="182"/>
        <v/>
      </c>
      <c r="U438" s="374" t="str">
        <f t="shared" si="183"/>
        <v/>
      </c>
      <c r="V438" s="375" t="str">
        <f t="shared" si="190"/>
        <v/>
      </c>
      <c r="Y438" s="133"/>
    </row>
    <row r="439" spans="1:25" s="127" customFormat="1" ht="12" customHeight="1">
      <c r="A439" s="121">
        <v>367</v>
      </c>
      <c r="B439" s="122"/>
      <c r="C439" s="403"/>
      <c r="D439" s="123"/>
      <c r="E439" s="124"/>
      <c r="F439" s="124"/>
      <c r="G439" s="363" t="str">
        <f t="shared" si="203"/>
        <v/>
      </c>
      <c r="H439" s="376" t="str">
        <f t="shared" si="204"/>
        <v/>
      </c>
      <c r="I439" s="365" t="str">
        <f t="shared" si="205"/>
        <v/>
      </c>
      <c r="J439" s="366" t="str">
        <f t="shared" si="184"/>
        <v/>
      </c>
      <c r="K439" s="367" t="str">
        <f t="shared" si="185"/>
        <v/>
      </c>
      <c r="L439" s="368" t="str">
        <f t="shared" si="186"/>
        <v/>
      </c>
      <c r="M439" s="369"/>
      <c r="N439" s="370" t="str">
        <f t="shared" si="180"/>
        <v/>
      </c>
      <c r="O439" s="371" t="str">
        <f t="shared" si="181"/>
        <v/>
      </c>
      <c r="P439" s="371" t="str">
        <f t="shared" si="187"/>
        <v/>
      </c>
      <c r="Q439" s="372" t="str">
        <f t="shared" si="206"/>
        <v/>
      </c>
      <c r="R439" s="373" t="str">
        <f t="shared" si="188"/>
        <v/>
      </c>
      <c r="S439" s="372" t="str">
        <f t="shared" si="189"/>
        <v/>
      </c>
      <c r="T439" s="372" t="str">
        <f t="shared" si="182"/>
        <v/>
      </c>
      <c r="U439" s="374" t="str">
        <f t="shared" si="183"/>
        <v/>
      </c>
      <c r="V439" s="375" t="str">
        <f t="shared" si="190"/>
        <v/>
      </c>
      <c r="Y439" s="133"/>
    </row>
    <row r="440" spans="1:25" s="127" customFormat="1" ht="12" customHeight="1">
      <c r="A440" s="121">
        <v>368</v>
      </c>
      <c r="B440" s="122"/>
      <c r="C440" s="403"/>
      <c r="D440" s="123"/>
      <c r="E440" s="124"/>
      <c r="F440" s="124"/>
      <c r="G440" s="363" t="str">
        <f t="shared" si="203"/>
        <v/>
      </c>
      <c r="H440" s="376" t="str">
        <f t="shared" si="204"/>
        <v/>
      </c>
      <c r="I440" s="365" t="str">
        <f t="shared" si="205"/>
        <v/>
      </c>
      <c r="J440" s="366" t="str">
        <f t="shared" si="184"/>
        <v/>
      </c>
      <c r="K440" s="367" t="str">
        <f t="shared" si="185"/>
        <v/>
      </c>
      <c r="L440" s="368" t="str">
        <f t="shared" si="186"/>
        <v/>
      </c>
      <c r="M440" s="369"/>
      <c r="N440" s="370" t="str">
        <f t="shared" si="180"/>
        <v/>
      </c>
      <c r="O440" s="371" t="str">
        <f t="shared" si="181"/>
        <v/>
      </c>
      <c r="P440" s="371" t="str">
        <f t="shared" si="187"/>
        <v/>
      </c>
      <c r="Q440" s="372" t="str">
        <f t="shared" si="206"/>
        <v/>
      </c>
      <c r="R440" s="373" t="str">
        <f t="shared" si="188"/>
        <v/>
      </c>
      <c r="S440" s="372" t="str">
        <f t="shared" si="189"/>
        <v/>
      </c>
      <c r="T440" s="372" t="str">
        <f t="shared" si="182"/>
        <v/>
      </c>
      <c r="U440" s="374" t="str">
        <f t="shared" si="183"/>
        <v/>
      </c>
      <c r="V440" s="375" t="str">
        <f t="shared" si="190"/>
        <v/>
      </c>
      <c r="Y440" s="133"/>
    </row>
    <row r="441" spans="1:25" s="127" customFormat="1" ht="12" customHeight="1">
      <c r="A441" s="121">
        <v>369</v>
      </c>
      <c r="B441" s="122"/>
      <c r="C441" s="403"/>
      <c r="D441" s="123"/>
      <c r="E441" s="124"/>
      <c r="F441" s="124"/>
      <c r="G441" s="363" t="str">
        <f t="shared" si="203"/>
        <v/>
      </c>
      <c r="H441" s="376" t="str">
        <f t="shared" si="204"/>
        <v/>
      </c>
      <c r="I441" s="365" t="str">
        <f t="shared" si="205"/>
        <v/>
      </c>
      <c r="J441" s="366" t="str">
        <f t="shared" si="184"/>
        <v/>
      </c>
      <c r="K441" s="367" t="str">
        <f t="shared" si="185"/>
        <v/>
      </c>
      <c r="L441" s="368" t="str">
        <f t="shared" si="186"/>
        <v/>
      </c>
      <c r="M441" s="369"/>
      <c r="N441" s="370" t="str">
        <f t="shared" si="180"/>
        <v/>
      </c>
      <c r="O441" s="371" t="str">
        <f t="shared" si="181"/>
        <v/>
      </c>
      <c r="P441" s="371" t="str">
        <f t="shared" si="187"/>
        <v/>
      </c>
      <c r="Q441" s="372" t="str">
        <f t="shared" si="206"/>
        <v/>
      </c>
      <c r="R441" s="373" t="str">
        <f t="shared" si="188"/>
        <v/>
      </c>
      <c r="S441" s="372" t="str">
        <f t="shared" si="189"/>
        <v/>
      </c>
      <c r="T441" s="372" t="str">
        <f t="shared" si="182"/>
        <v/>
      </c>
      <c r="U441" s="374" t="str">
        <f t="shared" si="183"/>
        <v/>
      </c>
      <c r="V441" s="375" t="str">
        <f t="shared" si="190"/>
        <v/>
      </c>
      <c r="Y441" s="133"/>
    </row>
    <row r="442" spans="1:25" s="127" customFormat="1" ht="12" customHeight="1">
      <c r="A442" s="121">
        <v>370</v>
      </c>
      <c r="B442" s="122"/>
      <c r="C442" s="403"/>
      <c r="D442" s="123"/>
      <c r="E442" s="124"/>
      <c r="F442" s="124"/>
      <c r="G442" s="363" t="str">
        <f t="shared" ref="G442:G453" si="207">IF(OR(ISBLANK($C442),ISBLANK($C$68)),"",IF($C442&gt;$C$68,"",DATEDIF($C442,$C$68,"Y")))</f>
        <v/>
      </c>
      <c r="H442" s="376" t="str">
        <f t="shared" ref="H442:H453" si="208">IF(D442=1,"男",IF(D442=2,"女",""))</f>
        <v/>
      </c>
      <c r="I442" s="365" t="str">
        <f t="shared" ref="I442:I453" si="209">G442&amp;H442</f>
        <v/>
      </c>
      <c r="J442" s="366" t="str">
        <f t="shared" si="184"/>
        <v/>
      </c>
      <c r="K442" s="367" t="str">
        <f t="shared" si="185"/>
        <v/>
      </c>
      <c r="L442" s="368" t="str">
        <f t="shared" si="186"/>
        <v/>
      </c>
      <c r="M442" s="369"/>
      <c r="N442" s="370" t="str">
        <f t="shared" si="180"/>
        <v/>
      </c>
      <c r="O442" s="371" t="str">
        <f t="shared" si="181"/>
        <v/>
      </c>
      <c r="P442" s="371" t="str">
        <f t="shared" si="187"/>
        <v/>
      </c>
      <c r="Q442" s="372" t="str">
        <f t="shared" ref="Q442:Q453" si="210">IF($E442="","",P442*O442)</f>
        <v/>
      </c>
      <c r="R442" s="373" t="str">
        <f t="shared" si="188"/>
        <v/>
      </c>
      <c r="S442" s="372" t="str">
        <f t="shared" si="189"/>
        <v/>
      </c>
      <c r="T442" s="372" t="str">
        <f t="shared" si="182"/>
        <v/>
      </c>
      <c r="U442" s="374" t="str">
        <f t="shared" si="183"/>
        <v/>
      </c>
      <c r="V442" s="375" t="str">
        <f t="shared" si="190"/>
        <v/>
      </c>
      <c r="Y442" s="133"/>
    </row>
    <row r="443" spans="1:25" s="127" customFormat="1" ht="12" customHeight="1">
      <c r="A443" s="121">
        <v>371</v>
      </c>
      <c r="B443" s="122"/>
      <c r="C443" s="403"/>
      <c r="D443" s="123"/>
      <c r="E443" s="124"/>
      <c r="F443" s="124"/>
      <c r="G443" s="363" t="str">
        <f t="shared" si="207"/>
        <v/>
      </c>
      <c r="H443" s="376" t="str">
        <f t="shared" si="208"/>
        <v/>
      </c>
      <c r="I443" s="365" t="str">
        <f t="shared" si="209"/>
        <v/>
      </c>
      <c r="J443" s="366" t="str">
        <f t="shared" si="184"/>
        <v/>
      </c>
      <c r="K443" s="367" t="str">
        <f t="shared" si="185"/>
        <v/>
      </c>
      <c r="L443" s="368" t="str">
        <f t="shared" si="186"/>
        <v/>
      </c>
      <c r="M443" s="369"/>
      <c r="N443" s="370" t="str">
        <f t="shared" si="180"/>
        <v/>
      </c>
      <c r="O443" s="371" t="str">
        <f t="shared" si="181"/>
        <v/>
      </c>
      <c r="P443" s="371" t="str">
        <f t="shared" si="187"/>
        <v/>
      </c>
      <c r="Q443" s="372" t="str">
        <f t="shared" si="210"/>
        <v/>
      </c>
      <c r="R443" s="373" t="str">
        <f t="shared" si="188"/>
        <v/>
      </c>
      <c r="S443" s="372" t="str">
        <f t="shared" si="189"/>
        <v/>
      </c>
      <c r="T443" s="372" t="str">
        <f t="shared" si="182"/>
        <v/>
      </c>
      <c r="U443" s="374" t="str">
        <f t="shared" si="183"/>
        <v/>
      </c>
      <c r="V443" s="375" t="str">
        <f t="shared" si="190"/>
        <v/>
      </c>
      <c r="Y443" s="133"/>
    </row>
    <row r="444" spans="1:25" s="127" customFormat="1" ht="12" customHeight="1">
      <c r="A444" s="121">
        <v>372</v>
      </c>
      <c r="B444" s="122"/>
      <c r="C444" s="403"/>
      <c r="D444" s="123"/>
      <c r="E444" s="124"/>
      <c r="F444" s="124"/>
      <c r="G444" s="363" t="str">
        <f t="shared" si="207"/>
        <v/>
      </c>
      <c r="H444" s="376" t="str">
        <f t="shared" si="208"/>
        <v/>
      </c>
      <c r="I444" s="365" t="str">
        <f t="shared" si="209"/>
        <v/>
      </c>
      <c r="J444" s="366" t="str">
        <f t="shared" si="184"/>
        <v/>
      </c>
      <c r="K444" s="367" t="str">
        <f t="shared" si="185"/>
        <v/>
      </c>
      <c r="L444" s="368" t="str">
        <f t="shared" si="186"/>
        <v/>
      </c>
      <c r="M444" s="369"/>
      <c r="N444" s="370" t="str">
        <f t="shared" si="180"/>
        <v/>
      </c>
      <c r="O444" s="371" t="str">
        <f t="shared" si="181"/>
        <v/>
      </c>
      <c r="P444" s="371" t="str">
        <f t="shared" si="187"/>
        <v/>
      </c>
      <c r="Q444" s="372" t="str">
        <f t="shared" si="210"/>
        <v/>
      </c>
      <c r="R444" s="373" t="str">
        <f t="shared" si="188"/>
        <v/>
      </c>
      <c r="S444" s="372" t="str">
        <f t="shared" si="189"/>
        <v/>
      </c>
      <c r="T444" s="372" t="str">
        <f t="shared" si="182"/>
        <v/>
      </c>
      <c r="U444" s="374" t="str">
        <f t="shared" si="183"/>
        <v/>
      </c>
      <c r="V444" s="375" t="str">
        <f t="shared" si="190"/>
        <v/>
      </c>
      <c r="Y444" s="133"/>
    </row>
    <row r="445" spans="1:25" s="127" customFormat="1" ht="12" customHeight="1">
      <c r="A445" s="121">
        <v>373</v>
      </c>
      <c r="B445" s="122"/>
      <c r="C445" s="403"/>
      <c r="D445" s="123"/>
      <c r="E445" s="124"/>
      <c r="F445" s="124"/>
      <c r="G445" s="363" t="str">
        <f t="shared" si="207"/>
        <v/>
      </c>
      <c r="H445" s="376" t="str">
        <f t="shared" si="208"/>
        <v/>
      </c>
      <c r="I445" s="365" t="str">
        <f t="shared" si="209"/>
        <v/>
      </c>
      <c r="J445" s="366" t="str">
        <f t="shared" si="184"/>
        <v/>
      </c>
      <c r="K445" s="367" t="str">
        <f t="shared" si="185"/>
        <v/>
      </c>
      <c r="L445" s="368" t="str">
        <f t="shared" si="186"/>
        <v/>
      </c>
      <c r="M445" s="369"/>
      <c r="N445" s="370" t="str">
        <f t="shared" si="180"/>
        <v/>
      </c>
      <c r="O445" s="371" t="str">
        <f t="shared" si="181"/>
        <v/>
      </c>
      <c r="P445" s="371" t="str">
        <f t="shared" si="187"/>
        <v/>
      </c>
      <c r="Q445" s="372" t="str">
        <f t="shared" si="210"/>
        <v/>
      </c>
      <c r="R445" s="373" t="str">
        <f t="shared" si="188"/>
        <v/>
      </c>
      <c r="S445" s="372" t="str">
        <f t="shared" si="189"/>
        <v/>
      </c>
      <c r="T445" s="372" t="str">
        <f t="shared" si="182"/>
        <v/>
      </c>
      <c r="U445" s="374" t="str">
        <f t="shared" si="183"/>
        <v/>
      </c>
      <c r="V445" s="375" t="str">
        <f t="shared" si="190"/>
        <v/>
      </c>
      <c r="Y445" s="133"/>
    </row>
    <row r="446" spans="1:25" s="127" customFormat="1" ht="12" customHeight="1">
      <c r="A446" s="121">
        <v>374</v>
      </c>
      <c r="B446" s="122"/>
      <c r="C446" s="403"/>
      <c r="D446" s="123"/>
      <c r="E446" s="124"/>
      <c r="F446" s="124"/>
      <c r="G446" s="363" t="str">
        <f t="shared" si="207"/>
        <v/>
      </c>
      <c r="H446" s="376" t="str">
        <f t="shared" si="208"/>
        <v/>
      </c>
      <c r="I446" s="365" t="str">
        <f t="shared" si="209"/>
        <v/>
      </c>
      <c r="J446" s="366" t="str">
        <f t="shared" si="184"/>
        <v/>
      </c>
      <c r="K446" s="367" t="str">
        <f t="shared" si="185"/>
        <v/>
      </c>
      <c r="L446" s="368" t="str">
        <f t="shared" si="186"/>
        <v/>
      </c>
      <c r="M446" s="369"/>
      <c r="N446" s="370" t="str">
        <f t="shared" si="180"/>
        <v/>
      </c>
      <c r="O446" s="371" t="str">
        <f t="shared" si="181"/>
        <v/>
      </c>
      <c r="P446" s="371" t="str">
        <f t="shared" si="187"/>
        <v/>
      </c>
      <c r="Q446" s="372" t="str">
        <f t="shared" si="210"/>
        <v/>
      </c>
      <c r="R446" s="373" t="str">
        <f t="shared" si="188"/>
        <v/>
      </c>
      <c r="S446" s="372" t="str">
        <f t="shared" si="189"/>
        <v/>
      </c>
      <c r="T446" s="372" t="str">
        <f t="shared" si="182"/>
        <v/>
      </c>
      <c r="U446" s="374" t="str">
        <f t="shared" si="183"/>
        <v/>
      </c>
      <c r="V446" s="375" t="str">
        <f t="shared" si="190"/>
        <v/>
      </c>
      <c r="Y446" s="133"/>
    </row>
    <row r="447" spans="1:25" s="127" customFormat="1" ht="12" customHeight="1">
      <c r="A447" s="121">
        <v>375</v>
      </c>
      <c r="B447" s="122"/>
      <c r="C447" s="403"/>
      <c r="D447" s="123"/>
      <c r="E447" s="124"/>
      <c r="F447" s="124"/>
      <c r="G447" s="363" t="str">
        <f t="shared" si="207"/>
        <v/>
      </c>
      <c r="H447" s="376" t="str">
        <f t="shared" si="208"/>
        <v/>
      </c>
      <c r="I447" s="365" t="str">
        <f t="shared" si="209"/>
        <v/>
      </c>
      <c r="J447" s="366" t="str">
        <f t="shared" si="184"/>
        <v/>
      </c>
      <c r="K447" s="367" t="str">
        <f t="shared" si="185"/>
        <v/>
      </c>
      <c r="L447" s="368" t="str">
        <f t="shared" si="186"/>
        <v/>
      </c>
      <c r="M447" s="369"/>
      <c r="N447" s="370" t="str">
        <f t="shared" si="180"/>
        <v/>
      </c>
      <c r="O447" s="371" t="str">
        <f t="shared" si="181"/>
        <v/>
      </c>
      <c r="P447" s="371" t="str">
        <f t="shared" si="187"/>
        <v/>
      </c>
      <c r="Q447" s="372" t="str">
        <f t="shared" si="210"/>
        <v/>
      </c>
      <c r="R447" s="373" t="str">
        <f t="shared" si="188"/>
        <v/>
      </c>
      <c r="S447" s="372" t="str">
        <f t="shared" si="189"/>
        <v/>
      </c>
      <c r="T447" s="372" t="str">
        <f t="shared" si="182"/>
        <v/>
      </c>
      <c r="U447" s="374" t="str">
        <f t="shared" si="183"/>
        <v/>
      </c>
      <c r="V447" s="375" t="str">
        <f t="shared" si="190"/>
        <v/>
      </c>
      <c r="Y447" s="133"/>
    </row>
    <row r="448" spans="1:25" s="127" customFormat="1" ht="12" customHeight="1">
      <c r="A448" s="121">
        <v>376</v>
      </c>
      <c r="B448" s="122"/>
      <c r="C448" s="403"/>
      <c r="D448" s="123"/>
      <c r="E448" s="124"/>
      <c r="F448" s="124"/>
      <c r="G448" s="363" t="str">
        <f t="shared" si="207"/>
        <v/>
      </c>
      <c r="H448" s="376" t="str">
        <f t="shared" si="208"/>
        <v/>
      </c>
      <c r="I448" s="365" t="str">
        <f t="shared" si="209"/>
        <v/>
      </c>
      <c r="J448" s="366" t="str">
        <f t="shared" si="184"/>
        <v/>
      </c>
      <c r="K448" s="367" t="str">
        <f t="shared" si="185"/>
        <v/>
      </c>
      <c r="L448" s="368" t="str">
        <f t="shared" si="186"/>
        <v/>
      </c>
      <c r="M448" s="369"/>
      <c r="N448" s="370" t="str">
        <f t="shared" si="180"/>
        <v/>
      </c>
      <c r="O448" s="371" t="str">
        <f t="shared" si="181"/>
        <v/>
      </c>
      <c r="P448" s="371" t="str">
        <f t="shared" si="187"/>
        <v/>
      </c>
      <c r="Q448" s="372" t="str">
        <f t="shared" si="210"/>
        <v/>
      </c>
      <c r="R448" s="373" t="str">
        <f t="shared" si="188"/>
        <v/>
      </c>
      <c r="S448" s="372" t="str">
        <f t="shared" si="189"/>
        <v/>
      </c>
      <c r="T448" s="372" t="str">
        <f t="shared" si="182"/>
        <v/>
      </c>
      <c r="U448" s="374" t="str">
        <f t="shared" si="183"/>
        <v/>
      </c>
      <c r="V448" s="375" t="str">
        <f t="shared" si="190"/>
        <v/>
      </c>
      <c r="Y448" s="133"/>
    </row>
    <row r="449" spans="1:25" s="127" customFormat="1" ht="12" customHeight="1">
      <c r="A449" s="121">
        <v>377</v>
      </c>
      <c r="B449" s="122"/>
      <c r="C449" s="403"/>
      <c r="D449" s="123"/>
      <c r="E449" s="124"/>
      <c r="F449" s="124"/>
      <c r="G449" s="363" t="str">
        <f t="shared" si="207"/>
        <v/>
      </c>
      <c r="H449" s="376" t="str">
        <f t="shared" si="208"/>
        <v/>
      </c>
      <c r="I449" s="365" t="str">
        <f t="shared" si="209"/>
        <v/>
      </c>
      <c r="J449" s="366" t="str">
        <f t="shared" si="184"/>
        <v/>
      </c>
      <c r="K449" s="367" t="str">
        <f t="shared" si="185"/>
        <v/>
      </c>
      <c r="L449" s="368" t="str">
        <f t="shared" si="186"/>
        <v/>
      </c>
      <c r="M449" s="369"/>
      <c r="N449" s="370" t="str">
        <f t="shared" si="180"/>
        <v/>
      </c>
      <c r="O449" s="371" t="str">
        <f t="shared" si="181"/>
        <v/>
      </c>
      <c r="P449" s="371" t="str">
        <f t="shared" si="187"/>
        <v/>
      </c>
      <c r="Q449" s="372" t="str">
        <f t="shared" si="210"/>
        <v/>
      </c>
      <c r="R449" s="373" t="str">
        <f t="shared" si="188"/>
        <v/>
      </c>
      <c r="S449" s="372" t="str">
        <f t="shared" si="189"/>
        <v/>
      </c>
      <c r="T449" s="372" t="str">
        <f t="shared" si="182"/>
        <v/>
      </c>
      <c r="U449" s="374" t="str">
        <f t="shared" si="183"/>
        <v/>
      </c>
      <c r="V449" s="375" t="str">
        <f t="shared" si="190"/>
        <v/>
      </c>
      <c r="Y449" s="133"/>
    </row>
    <row r="450" spans="1:25" s="127" customFormat="1" ht="12" customHeight="1">
      <c r="A450" s="121">
        <v>378</v>
      </c>
      <c r="B450" s="122"/>
      <c r="C450" s="403"/>
      <c r="D450" s="123"/>
      <c r="E450" s="124"/>
      <c r="F450" s="124"/>
      <c r="G450" s="363" t="str">
        <f t="shared" si="207"/>
        <v/>
      </c>
      <c r="H450" s="376" t="str">
        <f t="shared" si="208"/>
        <v/>
      </c>
      <c r="I450" s="365" t="str">
        <f t="shared" si="209"/>
        <v/>
      </c>
      <c r="J450" s="366" t="str">
        <f t="shared" si="184"/>
        <v/>
      </c>
      <c r="K450" s="367" t="str">
        <f t="shared" si="185"/>
        <v/>
      </c>
      <c r="L450" s="368" t="str">
        <f t="shared" si="186"/>
        <v/>
      </c>
      <c r="M450" s="369"/>
      <c r="N450" s="370" t="str">
        <f t="shared" si="180"/>
        <v/>
      </c>
      <c r="O450" s="371" t="str">
        <f t="shared" si="181"/>
        <v/>
      </c>
      <c r="P450" s="371" t="str">
        <f t="shared" si="187"/>
        <v/>
      </c>
      <c r="Q450" s="372" t="str">
        <f t="shared" si="210"/>
        <v/>
      </c>
      <c r="R450" s="373" t="str">
        <f t="shared" si="188"/>
        <v/>
      </c>
      <c r="S450" s="372" t="str">
        <f t="shared" si="189"/>
        <v/>
      </c>
      <c r="T450" s="372" t="str">
        <f t="shared" si="182"/>
        <v/>
      </c>
      <c r="U450" s="374" t="str">
        <f t="shared" si="183"/>
        <v/>
      </c>
      <c r="V450" s="375" t="str">
        <f t="shared" si="190"/>
        <v/>
      </c>
      <c r="Y450" s="133"/>
    </row>
    <row r="451" spans="1:25" s="127" customFormat="1" ht="12" customHeight="1">
      <c r="A451" s="121">
        <v>379</v>
      </c>
      <c r="B451" s="122"/>
      <c r="C451" s="403"/>
      <c r="D451" s="123"/>
      <c r="E451" s="124"/>
      <c r="F451" s="124"/>
      <c r="G451" s="363" t="str">
        <f t="shared" si="207"/>
        <v/>
      </c>
      <c r="H451" s="376" t="str">
        <f t="shared" si="208"/>
        <v/>
      </c>
      <c r="I451" s="365" t="str">
        <f t="shared" si="209"/>
        <v/>
      </c>
      <c r="J451" s="366" t="str">
        <f t="shared" si="184"/>
        <v/>
      </c>
      <c r="K451" s="367" t="str">
        <f t="shared" si="185"/>
        <v/>
      </c>
      <c r="L451" s="368" t="str">
        <f t="shared" si="186"/>
        <v/>
      </c>
      <c r="M451" s="369"/>
      <c r="N451" s="370" t="str">
        <f t="shared" si="180"/>
        <v/>
      </c>
      <c r="O451" s="371" t="str">
        <f t="shared" si="181"/>
        <v/>
      </c>
      <c r="P451" s="371" t="str">
        <f t="shared" si="187"/>
        <v/>
      </c>
      <c r="Q451" s="372" t="str">
        <f t="shared" si="210"/>
        <v/>
      </c>
      <c r="R451" s="373" t="str">
        <f t="shared" si="188"/>
        <v/>
      </c>
      <c r="S451" s="372" t="str">
        <f t="shared" si="189"/>
        <v/>
      </c>
      <c r="T451" s="372" t="str">
        <f t="shared" si="182"/>
        <v/>
      </c>
      <c r="U451" s="374" t="str">
        <f t="shared" si="183"/>
        <v/>
      </c>
      <c r="V451" s="375" t="str">
        <f t="shared" si="190"/>
        <v/>
      </c>
      <c r="Y451" s="133"/>
    </row>
    <row r="452" spans="1:25" s="127" customFormat="1" ht="12" customHeight="1">
      <c r="A452" s="121">
        <v>380</v>
      </c>
      <c r="B452" s="122"/>
      <c r="C452" s="403"/>
      <c r="D452" s="123"/>
      <c r="E452" s="124"/>
      <c r="F452" s="124"/>
      <c r="G452" s="363" t="str">
        <f t="shared" si="207"/>
        <v/>
      </c>
      <c r="H452" s="376" t="str">
        <f t="shared" si="208"/>
        <v/>
      </c>
      <c r="I452" s="365" t="str">
        <f t="shared" si="209"/>
        <v/>
      </c>
      <c r="J452" s="366" t="str">
        <f t="shared" si="184"/>
        <v/>
      </c>
      <c r="K452" s="367" t="str">
        <f t="shared" si="185"/>
        <v/>
      </c>
      <c r="L452" s="368" t="str">
        <f t="shared" si="186"/>
        <v/>
      </c>
      <c r="M452" s="369"/>
      <c r="N452" s="370" t="str">
        <f t="shared" si="180"/>
        <v/>
      </c>
      <c r="O452" s="371" t="str">
        <f t="shared" si="181"/>
        <v/>
      </c>
      <c r="P452" s="371" t="str">
        <f t="shared" si="187"/>
        <v/>
      </c>
      <c r="Q452" s="372" t="str">
        <f t="shared" si="210"/>
        <v/>
      </c>
      <c r="R452" s="373" t="str">
        <f t="shared" si="188"/>
        <v/>
      </c>
      <c r="S452" s="372" t="str">
        <f t="shared" si="189"/>
        <v/>
      </c>
      <c r="T452" s="372" t="str">
        <f t="shared" si="182"/>
        <v/>
      </c>
      <c r="U452" s="374" t="str">
        <f t="shared" si="183"/>
        <v/>
      </c>
      <c r="V452" s="375" t="str">
        <f t="shared" si="190"/>
        <v/>
      </c>
      <c r="Y452" s="133"/>
    </row>
    <row r="453" spans="1:25" s="127" customFormat="1" ht="12" customHeight="1">
      <c r="A453" s="121">
        <v>381</v>
      </c>
      <c r="B453" s="122"/>
      <c r="C453" s="403"/>
      <c r="D453" s="123"/>
      <c r="E453" s="124"/>
      <c r="F453" s="124"/>
      <c r="G453" s="363" t="str">
        <f t="shared" si="207"/>
        <v/>
      </c>
      <c r="H453" s="376" t="str">
        <f t="shared" si="208"/>
        <v/>
      </c>
      <c r="I453" s="365" t="str">
        <f t="shared" si="209"/>
        <v/>
      </c>
      <c r="J453" s="366" t="str">
        <f t="shared" si="184"/>
        <v/>
      </c>
      <c r="K453" s="367" t="str">
        <f t="shared" si="185"/>
        <v/>
      </c>
      <c r="L453" s="368" t="str">
        <f t="shared" si="186"/>
        <v/>
      </c>
      <c r="M453" s="369"/>
      <c r="N453" s="370" t="str">
        <f t="shared" si="180"/>
        <v/>
      </c>
      <c r="O453" s="371" t="str">
        <f t="shared" si="181"/>
        <v/>
      </c>
      <c r="P453" s="371" t="str">
        <f t="shared" si="187"/>
        <v/>
      </c>
      <c r="Q453" s="372" t="str">
        <f t="shared" si="210"/>
        <v/>
      </c>
      <c r="R453" s="373" t="str">
        <f t="shared" si="188"/>
        <v/>
      </c>
      <c r="S453" s="372" t="str">
        <f t="shared" si="189"/>
        <v/>
      </c>
      <c r="T453" s="372" t="str">
        <f t="shared" si="182"/>
        <v/>
      </c>
      <c r="U453" s="374" t="str">
        <f t="shared" si="183"/>
        <v/>
      </c>
      <c r="V453" s="375" t="str">
        <f t="shared" si="190"/>
        <v/>
      </c>
      <c r="Y453" s="133"/>
    </row>
    <row r="454" spans="1:25" s="127" customFormat="1" ht="12" customHeight="1">
      <c r="A454" s="121">
        <v>382</v>
      </c>
      <c r="B454" s="122"/>
      <c r="C454" s="403"/>
      <c r="D454" s="123"/>
      <c r="E454" s="124"/>
      <c r="F454" s="124"/>
      <c r="G454" s="363" t="str">
        <f t="shared" ref="G454:G463" si="211">IF(OR(ISBLANK($C454),ISBLANK($C$68)),"",IF($C454&gt;$C$68,"",DATEDIF($C454,$C$68,"Y")))</f>
        <v/>
      </c>
      <c r="H454" s="376" t="str">
        <f t="shared" ref="H454:H463" si="212">IF(D454=1,"男",IF(D454=2,"女",""))</f>
        <v/>
      </c>
      <c r="I454" s="365" t="str">
        <f t="shared" ref="I454:I463" si="213">G454&amp;H454</f>
        <v/>
      </c>
      <c r="J454" s="366" t="str">
        <f t="shared" si="184"/>
        <v/>
      </c>
      <c r="K454" s="367" t="str">
        <f t="shared" si="185"/>
        <v/>
      </c>
      <c r="L454" s="368" t="str">
        <f t="shared" si="186"/>
        <v/>
      </c>
      <c r="M454" s="369"/>
      <c r="N454" s="370" t="str">
        <f t="shared" si="180"/>
        <v/>
      </c>
      <c r="O454" s="371" t="str">
        <f t="shared" si="181"/>
        <v/>
      </c>
      <c r="P454" s="371" t="str">
        <f t="shared" si="187"/>
        <v/>
      </c>
      <c r="Q454" s="372" t="str">
        <f t="shared" ref="Q454:Q463" si="214">IF($E454="","",P454*O454)</f>
        <v/>
      </c>
      <c r="R454" s="373" t="str">
        <f t="shared" si="188"/>
        <v/>
      </c>
      <c r="S454" s="372" t="str">
        <f t="shared" si="189"/>
        <v/>
      </c>
      <c r="T454" s="372" t="str">
        <f t="shared" si="182"/>
        <v/>
      </c>
      <c r="U454" s="374" t="str">
        <f t="shared" si="183"/>
        <v/>
      </c>
      <c r="V454" s="375" t="str">
        <f t="shared" si="190"/>
        <v/>
      </c>
      <c r="Y454" s="133"/>
    </row>
    <row r="455" spans="1:25" s="127" customFormat="1" ht="12" customHeight="1">
      <c r="A455" s="121">
        <v>383</v>
      </c>
      <c r="B455" s="122"/>
      <c r="C455" s="403"/>
      <c r="D455" s="123"/>
      <c r="E455" s="124"/>
      <c r="F455" s="124"/>
      <c r="G455" s="363" t="str">
        <f t="shared" si="211"/>
        <v/>
      </c>
      <c r="H455" s="376" t="str">
        <f t="shared" si="212"/>
        <v/>
      </c>
      <c r="I455" s="365" t="str">
        <f t="shared" si="213"/>
        <v/>
      </c>
      <c r="J455" s="366" t="str">
        <f t="shared" si="184"/>
        <v/>
      </c>
      <c r="K455" s="367" t="str">
        <f t="shared" si="185"/>
        <v/>
      </c>
      <c r="L455" s="368" t="str">
        <f t="shared" si="186"/>
        <v/>
      </c>
      <c r="M455" s="369"/>
      <c r="N455" s="370" t="str">
        <f t="shared" si="180"/>
        <v/>
      </c>
      <c r="O455" s="371" t="str">
        <f t="shared" si="181"/>
        <v/>
      </c>
      <c r="P455" s="371" t="str">
        <f t="shared" si="187"/>
        <v/>
      </c>
      <c r="Q455" s="372" t="str">
        <f t="shared" si="214"/>
        <v/>
      </c>
      <c r="R455" s="373" t="str">
        <f t="shared" si="188"/>
        <v/>
      </c>
      <c r="S455" s="372" t="str">
        <f t="shared" si="189"/>
        <v/>
      </c>
      <c r="T455" s="372" t="str">
        <f t="shared" si="182"/>
        <v/>
      </c>
      <c r="U455" s="374" t="str">
        <f t="shared" si="183"/>
        <v/>
      </c>
      <c r="V455" s="375" t="str">
        <f t="shared" si="190"/>
        <v/>
      </c>
      <c r="Y455" s="133"/>
    </row>
    <row r="456" spans="1:25" s="127" customFormat="1" ht="12" customHeight="1">
      <c r="A456" s="121">
        <v>384</v>
      </c>
      <c r="B456" s="122"/>
      <c r="C456" s="403"/>
      <c r="D456" s="123"/>
      <c r="E456" s="124"/>
      <c r="F456" s="124"/>
      <c r="G456" s="363" t="str">
        <f t="shared" si="211"/>
        <v/>
      </c>
      <c r="H456" s="376" t="str">
        <f t="shared" si="212"/>
        <v/>
      </c>
      <c r="I456" s="365" t="str">
        <f t="shared" si="213"/>
        <v/>
      </c>
      <c r="J456" s="366" t="str">
        <f t="shared" si="184"/>
        <v/>
      </c>
      <c r="K456" s="367" t="str">
        <f t="shared" si="185"/>
        <v/>
      </c>
      <c r="L456" s="368" t="str">
        <f t="shared" si="186"/>
        <v/>
      </c>
      <c r="M456" s="369"/>
      <c r="N456" s="370" t="str">
        <f t="shared" si="180"/>
        <v/>
      </c>
      <c r="O456" s="371" t="str">
        <f t="shared" si="181"/>
        <v/>
      </c>
      <c r="P456" s="371" t="str">
        <f t="shared" si="187"/>
        <v/>
      </c>
      <c r="Q456" s="372" t="str">
        <f t="shared" si="214"/>
        <v/>
      </c>
      <c r="R456" s="373" t="str">
        <f t="shared" si="188"/>
        <v/>
      </c>
      <c r="S456" s="372" t="str">
        <f t="shared" si="189"/>
        <v/>
      </c>
      <c r="T456" s="372" t="str">
        <f t="shared" si="182"/>
        <v/>
      </c>
      <c r="U456" s="374" t="str">
        <f t="shared" si="183"/>
        <v/>
      </c>
      <c r="V456" s="375" t="str">
        <f t="shared" si="190"/>
        <v/>
      </c>
      <c r="Y456" s="133"/>
    </row>
    <row r="457" spans="1:25" s="127" customFormat="1" ht="12" customHeight="1">
      <c r="A457" s="121">
        <v>385</v>
      </c>
      <c r="B457" s="122"/>
      <c r="C457" s="403"/>
      <c r="D457" s="123"/>
      <c r="E457" s="124"/>
      <c r="F457" s="124"/>
      <c r="G457" s="363" t="str">
        <f t="shared" si="211"/>
        <v/>
      </c>
      <c r="H457" s="376" t="str">
        <f t="shared" si="212"/>
        <v/>
      </c>
      <c r="I457" s="365" t="str">
        <f t="shared" si="213"/>
        <v/>
      </c>
      <c r="J457" s="366" t="str">
        <f t="shared" si="184"/>
        <v/>
      </c>
      <c r="K457" s="367" t="str">
        <f t="shared" si="185"/>
        <v/>
      </c>
      <c r="L457" s="368" t="str">
        <f t="shared" si="186"/>
        <v/>
      </c>
      <c r="M457" s="369"/>
      <c r="N457" s="370" t="str">
        <f t="shared" ref="N457:N520" si="215">IF(F457="","",(F457-O457)/O457*100)</f>
        <v/>
      </c>
      <c r="O457" s="371" t="str">
        <f t="shared" ref="O457:O520" si="216">IF(E457="","",(J457*E457-K457))</f>
        <v/>
      </c>
      <c r="P457" s="371" t="str">
        <f t="shared" si="187"/>
        <v/>
      </c>
      <c r="Q457" s="372" t="str">
        <f t="shared" si="214"/>
        <v/>
      </c>
      <c r="R457" s="373" t="str">
        <f t="shared" si="188"/>
        <v/>
      </c>
      <c r="S457" s="372" t="str">
        <f t="shared" si="189"/>
        <v/>
      </c>
      <c r="T457" s="372" t="str">
        <f t="shared" ref="T457:T520" si="217">IF(E457="","",(Q457*R457+S457))</f>
        <v/>
      </c>
      <c r="U457" s="374" t="str">
        <f t="shared" ref="U457:U520" si="218">IF(E457="","",(T457*33%))</f>
        <v/>
      </c>
      <c r="V457" s="375" t="str">
        <f t="shared" si="190"/>
        <v/>
      </c>
      <c r="Y457" s="133"/>
    </row>
    <row r="458" spans="1:25" s="127" customFormat="1" ht="12" customHeight="1">
      <c r="A458" s="121">
        <v>386</v>
      </c>
      <c r="B458" s="122"/>
      <c r="C458" s="403"/>
      <c r="D458" s="123"/>
      <c r="E458" s="124"/>
      <c r="F458" s="124"/>
      <c r="G458" s="363" t="str">
        <f t="shared" si="211"/>
        <v/>
      </c>
      <c r="H458" s="376" t="str">
        <f t="shared" si="212"/>
        <v/>
      </c>
      <c r="I458" s="365" t="str">
        <f t="shared" si="213"/>
        <v/>
      </c>
      <c r="J458" s="366" t="str">
        <f t="shared" ref="J458:J521" si="219">IF(E458="","",VLOOKUP(I458,$W$28:$Y$53,2,FALSE))</f>
        <v/>
      </c>
      <c r="K458" s="367" t="str">
        <f t="shared" ref="K458:K521" si="220">IF(E458="","",VLOOKUP(I458,$W$28:$Y$53,3,FALSE))</f>
        <v/>
      </c>
      <c r="L458" s="368" t="str">
        <f t="shared" ref="L458:L521" si="221">IF(ISNUMBER(N458),VLOOKUP(N458,$M$57:$R$62,4,TRUE),"")</f>
        <v/>
      </c>
      <c r="M458" s="369"/>
      <c r="N458" s="370" t="str">
        <f t="shared" si="215"/>
        <v/>
      </c>
      <c r="O458" s="371" t="str">
        <f t="shared" si="216"/>
        <v/>
      </c>
      <c r="P458" s="371" t="str">
        <f t="shared" ref="P458:P521" si="222">IF($E458="","",VLOOKUP($I458,$N$27:$Q$53,2,FALSE))</f>
        <v/>
      </c>
      <c r="Q458" s="372" t="str">
        <f t="shared" si="214"/>
        <v/>
      </c>
      <c r="R458" s="373" t="str">
        <f t="shared" ref="R458:R521" si="223">IF(E458="","",VLOOKUP(I458,$N$27:$V$53,9,FALSE))</f>
        <v/>
      </c>
      <c r="S458" s="372" t="str">
        <f t="shared" ref="S458:S521" si="224">IF($E458="","",VLOOKUP($I458,$N$27:$R$53,5,FALSE))</f>
        <v/>
      </c>
      <c r="T458" s="372" t="str">
        <f t="shared" si="217"/>
        <v/>
      </c>
      <c r="U458" s="374" t="str">
        <f t="shared" si="218"/>
        <v/>
      </c>
      <c r="V458" s="375" t="str">
        <f t="shared" ref="V458:V521" si="225">IF(E458="","",(IF(AND(U458&lt;=$R$7,U458&gt;=$T$7),U458,IF(U458="","　","個別対応"))))</f>
        <v/>
      </c>
      <c r="Y458" s="133"/>
    </row>
    <row r="459" spans="1:25" s="127" customFormat="1" ht="12" customHeight="1">
      <c r="A459" s="121">
        <v>387</v>
      </c>
      <c r="B459" s="122"/>
      <c r="C459" s="403"/>
      <c r="D459" s="123"/>
      <c r="E459" s="124"/>
      <c r="F459" s="124"/>
      <c r="G459" s="363" t="str">
        <f t="shared" si="211"/>
        <v/>
      </c>
      <c r="H459" s="376" t="str">
        <f t="shared" si="212"/>
        <v/>
      </c>
      <c r="I459" s="365" t="str">
        <f t="shared" si="213"/>
        <v/>
      </c>
      <c r="J459" s="366" t="str">
        <f t="shared" si="219"/>
        <v/>
      </c>
      <c r="K459" s="367" t="str">
        <f t="shared" si="220"/>
        <v/>
      </c>
      <c r="L459" s="368" t="str">
        <f t="shared" si="221"/>
        <v/>
      </c>
      <c r="M459" s="369"/>
      <c r="N459" s="370" t="str">
        <f t="shared" si="215"/>
        <v/>
      </c>
      <c r="O459" s="371" t="str">
        <f t="shared" si="216"/>
        <v/>
      </c>
      <c r="P459" s="371" t="str">
        <f t="shared" si="222"/>
        <v/>
      </c>
      <c r="Q459" s="372" t="str">
        <f t="shared" si="214"/>
        <v/>
      </c>
      <c r="R459" s="373" t="str">
        <f t="shared" si="223"/>
        <v/>
      </c>
      <c r="S459" s="372" t="str">
        <f t="shared" si="224"/>
        <v/>
      </c>
      <c r="T459" s="372" t="str">
        <f t="shared" si="217"/>
        <v/>
      </c>
      <c r="U459" s="374" t="str">
        <f t="shared" si="218"/>
        <v/>
      </c>
      <c r="V459" s="375" t="str">
        <f t="shared" si="225"/>
        <v/>
      </c>
      <c r="Y459" s="133"/>
    </row>
    <row r="460" spans="1:25" s="127" customFormat="1" ht="12" customHeight="1">
      <c r="A460" s="121">
        <v>388</v>
      </c>
      <c r="B460" s="122"/>
      <c r="C460" s="403"/>
      <c r="D460" s="123"/>
      <c r="E460" s="124"/>
      <c r="F460" s="124"/>
      <c r="G460" s="363" t="str">
        <f t="shared" si="211"/>
        <v/>
      </c>
      <c r="H460" s="376" t="str">
        <f t="shared" si="212"/>
        <v/>
      </c>
      <c r="I460" s="365" t="str">
        <f t="shared" si="213"/>
        <v/>
      </c>
      <c r="J460" s="366" t="str">
        <f t="shared" si="219"/>
        <v/>
      </c>
      <c r="K460" s="367" t="str">
        <f t="shared" si="220"/>
        <v/>
      </c>
      <c r="L460" s="368" t="str">
        <f t="shared" si="221"/>
        <v/>
      </c>
      <c r="M460" s="369"/>
      <c r="N460" s="370" t="str">
        <f t="shared" si="215"/>
        <v/>
      </c>
      <c r="O460" s="371" t="str">
        <f t="shared" si="216"/>
        <v/>
      </c>
      <c r="P460" s="371" t="str">
        <f t="shared" si="222"/>
        <v/>
      </c>
      <c r="Q460" s="372" t="str">
        <f t="shared" si="214"/>
        <v/>
      </c>
      <c r="R460" s="373" t="str">
        <f t="shared" si="223"/>
        <v/>
      </c>
      <c r="S460" s="372" t="str">
        <f t="shared" si="224"/>
        <v/>
      </c>
      <c r="T460" s="372" t="str">
        <f t="shared" si="217"/>
        <v/>
      </c>
      <c r="U460" s="374" t="str">
        <f t="shared" si="218"/>
        <v/>
      </c>
      <c r="V460" s="375" t="str">
        <f t="shared" si="225"/>
        <v/>
      </c>
      <c r="Y460" s="133"/>
    </row>
    <row r="461" spans="1:25" s="127" customFormat="1" ht="12" customHeight="1">
      <c r="A461" s="121">
        <v>389</v>
      </c>
      <c r="B461" s="122"/>
      <c r="C461" s="403"/>
      <c r="D461" s="123"/>
      <c r="E461" s="124"/>
      <c r="F461" s="124"/>
      <c r="G461" s="363" t="str">
        <f t="shared" si="211"/>
        <v/>
      </c>
      <c r="H461" s="376" t="str">
        <f t="shared" si="212"/>
        <v/>
      </c>
      <c r="I461" s="365" t="str">
        <f t="shared" si="213"/>
        <v/>
      </c>
      <c r="J461" s="366" t="str">
        <f t="shared" si="219"/>
        <v/>
      </c>
      <c r="K461" s="367" t="str">
        <f t="shared" si="220"/>
        <v/>
      </c>
      <c r="L461" s="368" t="str">
        <f t="shared" si="221"/>
        <v/>
      </c>
      <c r="M461" s="369"/>
      <c r="N461" s="370" t="str">
        <f t="shared" si="215"/>
        <v/>
      </c>
      <c r="O461" s="371" t="str">
        <f t="shared" si="216"/>
        <v/>
      </c>
      <c r="P461" s="371" t="str">
        <f t="shared" si="222"/>
        <v/>
      </c>
      <c r="Q461" s="372" t="str">
        <f t="shared" si="214"/>
        <v/>
      </c>
      <c r="R461" s="373" t="str">
        <f t="shared" si="223"/>
        <v/>
      </c>
      <c r="S461" s="372" t="str">
        <f t="shared" si="224"/>
        <v/>
      </c>
      <c r="T461" s="372" t="str">
        <f t="shared" si="217"/>
        <v/>
      </c>
      <c r="U461" s="374" t="str">
        <f t="shared" si="218"/>
        <v/>
      </c>
      <c r="V461" s="375" t="str">
        <f t="shared" si="225"/>
        <v/>
      </c>
      <c r="Y461" s="133"/>
    </row>
    <row r="462" spans="1:25" s="127" customFormat="1" ht="12" customHeight="1">
      <c r="A462" s="121">
        <v>390</v>
      </c>
      <c r="B462" s="122"/>
      <c r="C462" s="403"/>
      <c r="D462" s="123"/>
      <c r="E462" s="124"/>
      <c r="F462" s="124"/>
      <c r="G462" s="363" t="str">
        <f t="shared" si="211"/>
        <v/>
      </c>
      <c r="H462" s="376" t="str">
        <f t="shared" si="212"/>
        <v/>
      </c>
      <c r="I462" s="365" t="str">
        <f t="shared" si="213"/>
        <v/>
      </c>
      <c r="J462" s="366" t="str">
        <f t="shared" si="219"/>
        <v/>
      </c>
      <c r="K462" s="367" t="str">
        <f t="shared" si="220"/>
        <v/>
      </c>
      <c r="L462" s="368" t="str">
        <f t="shared" si="221"/>
        <v/>
      </c>
      <c r="M462" s="369"/>
      <c r="N462" s="370" t="str">
        <f t="shared" si="215"/>
        <v/>
      </c>
      <c r="O462" s="371" t="str">
        <f t="shared" si="216"/>
        <v/>
      </c>
      <c r="P462" s="371" t="str">
        <f t="shared" si="222"/>
        <v/>
      </c>
      <c r="Q462" s="372" t="str">
        <f t="shared" si="214"/>
        <v/>
      </c>
      <c r="R462" s="373" t="str">
        <f t="shared" si="223"/>
        <v/>
      </c>
      <c r="S462" s="372" t="str">
        <f t="shared" si="224"/>
        <v/>
      </c>
      <c r="T462" s="372" t="str">
        <f t="shared" si="217"/>
        <v/>
      </c>
      <c r="U462" s="374" t="str">
        <f t="shared" si="218"/>
        <v/>
      </c>
      <c r="V462" s="375" t="str">
        <f t="shared" si="225"/>
        <v/>
      </c>
      <c r="Y462" s="133"/>
    </row>
    <row r="463" spans="1:25" s="127" customFormat="1" ht="12" customHeight="1">
      <c r="A463" s="121">
        <v>391</v>
      </c>
      <c r="B463" s="122"/>
      <c r="C463" s="403"/>
      <c r="D463" s="123"/>
      <c r="E463" s="124"/>
      <c r="F463" s="124"/>
      <c r="G463" s="363" t="str">
        <f t="shared" si="211"/>
        <v/>
      </c>
      <c r="H463" s="376" t="str">
        <f t="shared" si="212"/>
        <v/>
      </c>
      <c r="I463" s="365" t="str">
        <f t="shared" si="213"/>
        <v/>
      </c>
      <c r="J463" s="366" t="str">
        <f t="shared" si="219"/>
        <v/>
      </c>
      <c r="K463" s="367" t="str">
        <f t="shared" si="220"/>
        <v/>
      </c>
      <c r="L463" s="368" t="str">
        <f t="shared" si="221"/>
        <v/>
      </c>
      <c r="M463" s="369"/>
      <c r="N463" s="370" t="str">
        <f t="shared" si="215"/>
        <v/>
      </c>
      <c r="O463" s="371" t="str">
        <f t="shared" si="216"/>
        <v/>
      </c>
      <c r="P463" s="371" t="str">
        <f t="shared" si="222"/>
        <v/>
      </c>
      <c r="Q463" s="372" t="str">
        <f t="shared" si="214"/>
        <v/>
      </c>
      <c r="R463" s="373" t="str">
        <f t="shared" si="223"/>
        <v/>
      </c>
      <c r="S463" s="372" t="str">
        <f t="shared" si="224"/>
        <v/>
      </c>
      <c r="T463" s="372" t="str">
        <f t="shared" si="217"/>
        <v/>
      </c>
      <c r="U463" s="374" t="str">
        <f t="shared" si="218"/>
        <v/>
      </c>
      <c r="V463" s="375" t="str">
        <f t="shared" si="225"/>
        <v/>
      </c>
      <c r="Y463" s="133"/>
    </row>
    <row r="464" spans="1:25" s="127" customFormat="1" ht="12" customHeight="1">
      <c r="A464" s="121">
        <v>392</v>
      </c>
      <c r="B464" s="122"/>
      <c r="C464" s="403"/>
      <c r="D464" s="123"/>
      <c r="E464" s="124"/>
      <c r="F464" s="124"/>
      <c r="G464" s="363" t="str">
        <f t="shared" ref="G464:G473" si="226">IF(OR(ISBLANK($C464),ISBLANK($C$68)),"",IF($C464&gt;$C$68,"",DATEDIF($C464,$C$68,"Y")))</f>
        <v/>
      </c>
      <c r="H464" s="376" t="str">
        <f t="shared" ref="H464:H473" si="227">IF(D464=1,"男",IF(D464=2,"女",""))</f>
        <v/>
      </c>
      <c r="I464" s="365" t="str">
        <f t="shared" ref="I464:I473" si="228">G464&amp;H464</f>
        <v/>
      </c>
      <c r="J464" s="366" t="str">
        <f t="shared" si="219"/>
        <v/>
      </c>
      <c r="K464" s="367" t="str">
        <f t="shared" si="220"/>
        <v/>
      </c>
      <c r="L464" s="368" t="str">
        <f t="shared" si="221"/>
        <v/>
      </c>
      <c r="M464" s="369"/>
      <c r="N464" s="370" t="str">
        <f t="shared" si="215"/>
        <v/>
      </c>
      <c r="O464" s="371" t="str">
        <f t="shared" si="216"/>
        <v/>
      </c>
      <c r="P464" s="371" t="str">
        <f t="shared" si="222"/>
        <v/>
      </c>
      <c r="Q464" s="372" t="str">
        <f t="shared" ref="Q464:Q473" si="229">IF($E464="","",P464*O464)</f>
        <v/>
      </c>
      <c r="R464" s="373" t="str">
        <f t="shared" si="223"/>
        <v/>
      </c>
      <c r="S464" s="372" t="str">
        <f t="shared" si="224"/>
        <v/>
      </c>
      <c r="T464" s="372" t="str">
        <f t="shared" si="217"/>
        <v/>
      </c>
      <c r="U464" s="374" t="str">
        <f t="shared" si="218"/>
        <v/>
      </c>
      <c r="V464" s="375" t="str">
        <f t="shared" si="225"/>
        <v/>
      </c>
      <c r="Y464" s="133"/>
    </row>
    <row r="465" spans="1:25" s="127" customFormat="1" ht="12" customHeight="1">
      <c r="A465" s="121">
        <v>393</v>
      </c>
      <c r="B465" s="122"/>
      <c r="C465" s="403"/>
      <c r="D465" s="123"/>
      <c r="E465" s="124"/>
      <c r="F465" s="124"/>
      <c r="G465" s="363" t="str">
        <f t="shared" si="226"/>
        <v/>
      </c>
      <c r="H465" s="376" t="str">
        <f t="shared" si="227"/>
        <v/>
      </c>
      <c r="I465" s="365" t="str">
        <f t="shared" si="228"/>
        <v/>
      </c>
      <c r="J465" s="366" t="str">
        <f t="shared" si="219"/>
        <v/>
      </c>
      <c r="K465" s="367" t="str">
        <f t="shared" si="220"/>
        <v/>
      </c>
      <c r="L465" s="368" t="str">
        <f t="shared" si="221"/>
        <v/>
      </c>
      <c r="M465" s="369"/>
      <c r="N465" s="370" t="str">
        <f t="shared" si="215"/>
        <v/>
      </c>
      <c r="O465" s="371" t="str">
        <f t="shared" si="216"/>
        <v/>
      </c>
      <c r="P465" s="371" t="str">
        <f t="shared" si="222"/>
        <v/>
      </c>
      <c r="Q465" s="372" t="str">
        <f t="shared" si="229"/>
        <v/>
      </c>
      <c r="R465" s="373" t="str">
        <f t="shared" si="223"/>
        <v/>
      </c>
      <c r="S465" s="372" t="str">
        <f t="shared" si="224"/>
        <v/>
      </c>
      <c r="T465" s="372" t="str">
        <f t="shared" si="217"/>
        <v/>
      </c>
      <c r="U465" s="374" t="str">
        <f t="shared" si="218"/>
        <v/>
      </c>
      <c r="V465" s="375" t="str">
        <f t="shared" si="225"/>
        <v/>
      </c>
      <c r="Y465" s="133"/>
    </row>
    <row r="466" spans="1:25" s="127" customFormat="1" ht="12" customHeight="1">
      <c r="A466" s="121">
        <v>394</v>
      </c>
      <c r="B466" s="122"/>
      <c r="C466" s="403"/>
      <c r="D466" s="123"/>
      <c r="E466" s="124"/>
      <c r="F466" s="124"/>
      <c r="G466" s="363" t="str">
        <f t="shared" si="226"/>
        <v/>
      </c>
      <c r="H466" s="376" t="str">
        <f t="shared" si="227"/>
        <v/>
      </c>
      <c r="I466" s="365" t="str">
        <f t="shared" si="228"/>
        <v/>
      </c>
      <c r="J466" s="366" t="str">
        <f t="shared" si="219"/>
        <v/>
      </c>
      <c r="K466" s="367" t="str">
        <f t="shared" si="220"/>
        <v/>
      </c>
      <c r="L466" s="368" t="str">
        <f t="shared" si="221"/>
        <v/>
      </c>
      <c r="M466" s="369"/>
      <c r="N466" s="370" t="str">
        <f t="shared" si="215"/>
        <v/>
      </c>
      <c r="O466" s="371" t="str">
        <f t="shared" si="216"/>
        <v/>
      </c>
      <c r="P466" s="371" t="str">
        <f t="shared" si="222"/>
        <v/>
      </c>
      <c r="Q466" s="372" t="str">
        <f t="shared" si="229"/>
        <v/>
      </c>
      <c r="R466" s="373" t="str">
        <f t="shared" si="223"/>
        <v/>
      </c>
      <c r="S466" s="372" t="str">
        <f t="shared" si="224"/>
        <v/>
      </c>
      <c r="T466" s="372" t="str">
        <f t="shared" si="217"/>
        <v/>
      </c>
      <c r="U466" s="374" t="str">
        <f t="shared" si="218"/>
        <v/>
      </c>
      <c r="V466" s="375" t="str">
        <f t="shared" si="225"/>
        <v/>
      </c>
      <c r="Y466" s="133"/>
    </row>
    <row r="467" spans="1:25" s="127" customFormat="1" ht="12" customHeight="1">
      <c r="A467" s="121">
        <v>395</v>
      </c>
      <c r="B467" s="122"/>
      <c r="C467" s="403"/>
      <c r="D467" s="123"/>
      <c r="E467" s="124"/>
      <c r="F467" s="124"/>
      <c r="G467" s="363" t="str">
        <f t="shared" si="226"/>
        <v/>
      </c>
      <c r="H467" s="376" t="str">
        <f t="shared" si="227"/>
        <v/>
      </c>
      <c r="I467" s="365" t="str">
        <f t="shared" si="228"/>
        <v/>
      </c>
      <c r="J467" s="366" t="str">
        <f t="shared" si="219"/>
        <v/>
      </c>
      <c r="K467" s="367" t="str">
        <f t="shared" si="220"/>
        <v/>
      </c>
      <c r="L467" s="368" t="str">
        <f t="shared" si="221"/>
        <v/>
      </c>
      <c r="M467" s="369"/>
      <c r="N467" s="370" t="str">
        <f t="shared" si="215"/>
        <v/>
      </c>
      <c r="O467" s="371" t="str">
        <f t="shared" si="216"/>
        <v/>
      </c>
      <c r="P467" s="371" t="str">
        <f t="shared" si="222"/>
        <v/>
      </c>
      <c r="Q467" s="372" t="str">
        <f t="shared" si="229"/>
        <v/>
      </c>
      <c r="R467" s="373" t="str">
        <f t="shared" si="223"/>
        <v/>
      </c>
      <c r="S467" s="372" t="str">
        <f t="shared" si="224"/>
        <v/>
      </c>
      <c r="T467" s="372" t="str">
        <f t="shared" si="217"/>
        <v/>
      </c>
      <c r="U467" s="374" t="str">
        <f t="shared" si="218"/>
        <v/>
      </c>
      <c r="V467" s="375" t="str">
        <f t="shared" si="225"/>
        <v/>
      </c>
      <c r="Y467" s="133"/>
    </row>
    <row r="468" spans="1:25" s="127" customFormat="1" ht="12" customHeight="1">
      <c r="A468" s="121">
        <v>396</v>
      </c>
      <c r="B468" s="122"/>
      <c r="C468" s="403"/>
      <c r="D468" s="123"/>
      <c r="E468" s="124"/>
      <c r="F468" s="124"/>
      <c r="G468" s="363" t="str">
        <f t="shared" si="226"/>
        <v/>
      </c>
      <c r="H468" s="376" t="str">
        <f t="shared" si="227"/>
        <v/>
      </c>
      <c r="I468" s="365" t="str">
        <f t="shared" si="228"/>
        <v/>
      </c>
      <c r="J468" s="366" t="str">
        <f t="shared" si="219"/>
        <v/>
      </c>
      <c r="K468" s="367" t="str">
        <f t="shared" si="220"/>
        <v/>
      </c>
      <c r="L468" s="368" t="str">
        <f t="shared" si="221"/>
        <v/>
      </c>
      <c r="M468" s="369"/>
      <c r="N468" s="370" t="str">
        <f t="shared" si="215"/>
        <v/>
      </c>
      <c r="O468" s="371" t="str">
        <f t="shared" si="216"/>
        <v/>
      </c>
      <c r="P468" s="371" t="str">
        <f t="shared" si="222"/>
        <v/>
      </c>
      <c r="Q468" s="372" t="str">
        <f t="shared" si="229"/>
        <v/>
      </c>
      <c r="R468" s="373" t="str">
        <f t="shared" si="223"/>
        <v/>
      </c>
      <c r="S468" s="372" t="str">
        <f t="shared" si="224"/>
        <v/>
      </c>
      <c r="T468" s="372" t="str">
        <f t="shared" si="217"/>
        <v/>
      </c>
      <c r="U468" s="374" t="str">
        <f t="shared" si="218"/>
        <v/>
      </c>
      <c r="V468" s="375" t="str">
        <f t="shared" si="225"/>
        <v/>
      </c>
      <c r="Y468" s="133"/>
    </row>
    <row r="469" spans="1:25" s="127" customFormat="1" ht="12" customHeight="1">
      <c r="A469" s="121">
        <v>397</v>
      </c>
      <c r="B469" s="122"/>
      <c r="C469" s="403"/>
      <c r="D469" s="123"/>
      <c r="E469" s="124"/>
      <c r="F469" s="124"/>
      <c r="G469" s="363" t="str">
        <f t="shared" si="226"/>
        <v/>
      </c>
      <c r="H469" s="376" t="str">
        <f t="shared" si="227"/>
        <v/>
      </c>
      <c r="I469" s="365" t="str">
        <f t="shared" si="228"/>
        <v/>
      </c>
      <c r="J469" s="366" t="str">
        <f t="shared" si="219"/>
        <v/>
      </c>
      <c r="K469" s="367" t="str">
        <f t="shared" si="220"/>
        <v/>
      </c>
      <c r="L469" s="368" t="str">
        <f t="shared" si="221"/>
        <v/>
      </c>
      <c r="M469" s="369"/>
      <c r="N469" s="370" t="str">
        <f t="shared" si="215"/>
        <v/>
      </c>
      <c r="O469" s="371" t="str">
        <f t="shared" si="216"/>
        <v/>
      </c>
      <c r="P469" s="371" t="str">
        <f t="shared" si="222"/>
        <v/>
      </c>
      <c r="Q469" s="372" t="str">
        <f t="shared" si="229"/>
        <v/>
      </c>
      <c r="R469" s="373" t="str">
        <f t="shared" si="223"/>
        <v/>
      </c>
      <c r="S469" s="372" t="str">
        <f t="shared" si="224"/>
        <v/>
      </c>
      <c r="T469" s="372" t="str">
        <f t="shared" si="217"/>
        <v/>
      </c>
      <c r="U469" s="374" t="str">
        <f t="shared" si="218"/>
        <v/>
      </c>
      <c r="V469" s="375" t="str">
        <f t="shared" si="225"/>
        <v/>
      </c>
      <c r="Y469" s="133"/>
    </row>
    <row r="470" spans="1:25" s="127" customFormat="1" ht="12" customHeight="1">
      <c r="A470" s="121">
        <v>398</v>
      </c>
      <c r="B470" s="122"/>
      <c r="C470" s="403"/>
      <c r="D470" s="123"/>
      <c r="E470" s="124"/>
      <c r="F470" s="124"/>
      <c r="G470" s="363" t="str">
        <f t="shared" si="226"/>
        <v/>
      </c>
      <c r="H470" s="376" t="str">
        <f t="shared" si="227"/>
        <v/>
      </c>
      <c r="I470" s="365" t="str">
        <f t="shared" si="228"/>
        <v/>
      </c>
      <c r="J470" s="366" t="str">
        <f t="shared" si="219"/>
        <v/>
      </c>
      <c r="K470" s="367" t="str">
        <f t="shared" si="220"/>
        <v/>
      </c>
      <c r="L470" s="368" t="str">
        <f t="shared" si="221"/>
        <v/>
      </c>
      <c r="M470" s="369"/>
      <c r="N470" s="370" t="str">
        <f t="shared" si="215"/>
        <v/>
      </c>
      <c r="O470" s="371" t="str">
        <f t="shared" si="216"/>
        <v/>
      </c>
      <c r="P470" s="371" t="str">
        <f t="shared" si="222"/>
        <v/>
      </c>
      <c r="Q470" s="372" t="str">
        <f t="shared" si="229"/>
        <v/>
      </c>
      <c r="R470" s="373" t="str">
        <f t="shared" si="223"/>
        <v/>
      </c>
      <c r="S470" s="372" t="str">
        <f t="shared" si="224"/>
        <v/>
      </c>
      <c r="T470" s="372" t="str">
        <f t="shared" si="217"/>
        <v/>
      </c>
      <c r="U470" s="374" t="str">
        <f t="shared" si="218"/>
        <v/>
      </c>
      <c r="V470" s="375" t="str">
        <f t="shared" si="225"/>
        <v/>
      </c>
      <c r="Y470" s="133"/>
    </row>
    <row r="471" spans="1:25" s="127" customFormat="1" ht="12" customHeight="1">
      <c r="A471" s="121">
        <v>399</v>
      </c>
      <c r="B471" s="122"/>
      <c r="C471" s="403"/>
      <c r="D471" s="123"/>
      <c r="E471" s="124"/>
      <c r="F471" s="124"/>
      <c r="G471" s="363" t="str">
        <f t="shared" si="226"/>
        <v/>
      </c>
      <c r="H471" s="376" t="str">
        <f t="shared" si="227"/>
        <v/>
      </c>
      <c r="I471" s="365" t="str">
        <f t="shared" si="228"/>
        <v/>
      </c>
      <c r="J471" s="366" t="str">
        <f t="shared" si="219"/>
        <v/>
      </c>
      <c r="K471" s="367" t="str">
        <f t="shared" si="220"/>
        <v/>
      </c>
      <c r="L471" s="368" t="str">
        <f t="shared" si="221"/>
        <v/>
      </c>
      <c r="M471" s="369"/>
      <c r="N471" s="370" t="str">
        <f t="shared" si="215"/>
        <v/>
      </c>
      <c r="O471" s="371" t="str">
        <f t="shared" si="216"/>
        <v/>
      </c>
      <c r="P471" s="371" t="str">
        <f t="shared" si="222"/>
        <v/>
      </c>
      <c r="Q471" s="372" t="str">
        <f t="shared" si="229"/>
        <v/>
      </c>
      <c r="R471" s="373" t="str">
        <f t="shared" si="223"/>
        <v/>
      </c>
      <c r="S471" s="372" t="str">
        <f t="shared" si="224"/>
        <v/>
      </c>
      <c r="T471" s="372" t="str">
        <f t="shared" si="217"/>
        <v/>
      </c>
      <c r="U471" s="374" t="str">
        <f t="shared" si="218"/>
        <v/>
      </c>
      <c r="V471" s="375" t="str">
        <f t="shared" si="225"/>
        <v/>
      </c>
      <c r="Y471" s="133"/>
    </row>
    <row r="472" spans="1:25" s="127" customFormat="1" ht="12" customHeight="1">
      <c r="A472" s="121">
        <v>400</v>
      </c>
      <c r="B472" s="122"/>
      <c r="C472" s="403"/>
      <c r="D472" s="123"/>
      <c r="E472" s="124"/>
      <c r="F472" s="124"/>
      <c r="G472" s="363" t="str">
        <f t="shared" si="226"/>
        <v/>
      </c>
      <c r="H472" s="376" t="str">
        <f t="shared" si="227"/>
        <v/>
      </c>
      <c r="I472" s="365" t="str">
        <f t="shared" si="228"/>
        <v/>
      </c>
      <c r="J472" s="366" t="str">
        <f t="shared" si="219"/>
        <v/>
      </c>
      <c r="K472" s="367" t="str">
        <f t="shared" si="220"/>
        <v/>
      </c>
      <c r="L472" s="368" t="str">
        <f t="shared" si="221"/>
        <v/>
      </c>
      <c r="M472" s="369"/>
      <c r="N472" s="370" t="str">
        <f t="shared" si="215"/>
        <v/>
      </c>
      <c r="O472" s="371" t="str">
        <f t="shared" si="216"/>
        <v/>
      </c>
      <c r="P472" s="371" t="str">
        <f t="shared" si="222"/>
        <v/>
      </c>
      <c r="Q472" s="372" t="str">
        <f t="shared" si="229"/>
        <v/>
      </c>
      <c r="R472" s="373" t="str">
        <f t="shared" si="223"/>
        <v/>
      </c>
      <c r="S472" s="372" t="str">
        <f t="shared" si="224"/>
        <v/>
      </c>
      <c r="T472" s="372" t="str">
        <f t="shared" si="217"/>
        <v/>
      </c>
      <c r="U472" s="374" t="str">
        <f t="shared" si="218"/>
        <v/>
      </c>
      <c r="V472" s="375" t="str">
        <f t="shared" si="225"/>
        <v/>
      </c>
      <c r="Y472" s="133"/>
    </row>
    <row r="473" spans="1:25" s="127" customFormat="1" ht="12" customHeight="1">
      <c r="A473" s="121">
        <v>401</v>
      </c>
      <c r="B473" s="122"/>
      <c r="C473" s="403"/>
      <c r="D473" s="123"/>
      <c r="E473" s="124"/>
      <c r="F473" s="124"/>
      <c r="G473" s="363" t="str">
        <f t="shared" si="226"/>
        <v/>
      </c>
      <c r="H473" s="376" t="str">
        <f t="shared" si="227"/>
        <v/>
      </c>
      <c r="I473" s="365" t="str">
        <f t="shared" si="228"/>
        <v/>
      </c>
      <c r="J473" s="366" t="str">
        <f t="shared" si="219"/>
        <v/>
      </c>
      <c r="K473" s="367" t="str">
        <f t="shared" si="220"/>
        <v/>
      </c>
      <c r="L473" s="368" t="str">
        <f t="shared" si="221"/>
        <v/>
      </c>
      <c r="M473" s="369"/>
      <c r="N473" s="370" t="str">
        <f t="shared" si="215"/>
        <v/>
      </c>
      <c r="O473" s="371" t="str">
        <f t="shared" si="216"/>
        <v/>
      </c>
      <c r="P473" s="371" t="str">
        <f t="shared" si="222"/>
        <v/>
      </c>
      <c r="Q473" s="372" t="str">
        <f t="shared" si="229"/>
        <v/>
      </c>
      <c r="R473" s="373" t="str">
        <f t="shared" si="223"/>
        <v/>
      </c>
      <c r="S473" s="372" t="str">
        <f t="shared" si="224"/>
        <v/>
      </c>
      <c r="T473" s="372" t="str">
        <f t="shared" si="217"/>
        <v/>
      </c>
      <c r="U473" s="374" t="str">
        <f t="shared" si="218"/>
        <v/>
      </c>
      <c r="V473" s="375" t="str">
        <f t="shared" si="225"/>
        <v/>
      </c>
      <c r="Y473" s="133"/>
    </row>
    <row r="474" spans="1:25" s="127" customFormat="1" ht="12" customHeight="1">
      <c r="A474" s="121">
        <v>402</v>
      </c>
      <c r="B474" s="122"/>
      <c r="C474" s="403"/>
      <c r="D474" s="123"/>
      <c r="E474" s="124"/>
      <c r="F474" s="124"/>
      <c r="G474" s="363" t="str">
        <f t="shared" ref="G474:G485" si="230">IF(OR(ISBLANK($C474),ISBLANK($C$68)),"",IF($C474&gt;$C$68,"",DATEDIF($C474,$C$68,"Y")))</f>
        <v/>
      </c>
      <c r="H474" s="376" t="str">
        <f t="shared" ref="H474:H485" si="231">IF(D474=1,"男",IF(D474=2,"女",""))</f>
        <v/>
      </c>
      <c r="I474" s="365" t="str">
        <f t="shared" ref="I474:I485" si="232">G474&amp;H474</f>
        <v/>
      </c>
      <c r="J474" s="366" t="str">
        <f t="shared" si="219"/>
        <v/>
      </c>
      <c r="K474" s="367" t="str">
        <f t="shared" si="220"/>
        <v/>
      </c>
      <c r="L474" s="368" t="str">
        <f t="shared" si="221"/>
        <v/>
      </c>
      <c r="M474" s="369"/>
      <c r="N474" s="370" t="str">
        <f t="shared" si="215"/>
        <v/>
      </c>
      <c r="O474" s="371" t="str">
        <f t="shared" si="216"/>
        <v/>
      </c>
      <c r="P474" s="371" t="str">
        <f t="shared" si="222"/>
        <v/>
      </c>
      <c r="Q474" s="372" t="str">
        <f t="shared" ref="Q474:Q485" si="233">IF($E474="","",P474*O474)</f>
        <v/>
      </c>
      <c r="R474" s="373" t="str">
        <f t="shared" si="223"/>
        <v/>
      </c>
      <c r="S474" s="372" t="str">
        <f t="shared" si="224"/>
        <v/>
      </c>
      <c r="T474" s="372" t="str">
        <f t="shared" si="217"/>
        <v/>
      </c>
      <c r="U474" s="374" t="str">
        <f t="shared" si="218"/>
        <v/>
      </c>
      <c r="V474" s="375" t="str">
        <f t="shared" si="225"/>
        <v/>
      </c>
      <c r="Y474" s="133"/>
    </row>
    <row r="475" spans="1:25" s="127" customFormat="1" ht="12" customHeight="1">
      <c r="A475" s="121">
        <v>403</v>
      </c>
      <c r="B475" s="122"/>
      <c r="C475" s="403"/>
      <c r="D475" s="123"/>
      <c r="E475" s="124"/>
      <c r="F475" s="124"/>
      <c r="G475" s="363" t="str">
        <f t="shared" si="230"/>
        <v/>
      </c>
      <c r="H475" s="376" t="str">
        <f t="shared" si="231"/>
        <v/>
      </c>
      <c r="I475" s="365" t="str">
        <f t="shared" si="232"/>
        <v/>
      </c>
      <c r="J475" s="366" t="str">
        <f t="shared" si="219"/>
        <v/>
      </c>
      <c r="K475" s="367" t="str">
        <f t="shared" si="220"/>
        <v/>
      </c>
      <c r="L475" s="368" t="str">
        <f t="shared" si="221"/>
        <v/>
      </c>
      <c r="M475" s="369"/>
      <c r="N475" s="370" t="str">
        <f t="shared" si="215"/>
        <v/>
      </c>
      <c r="O475" s="371" t="str">
        <f t="shared" si="216"/>
        <v/>
      </c>
      <c r="P475" s="371" t="str">
        <f t="shared" si="222"/>
        <v/>
      </c>
      <c r="Q475" s="372" t="str">
        <f t="shared" si="233"/>
        <v/>
      </c>
      <c r="R475" s="373" t="str">
        <f t="shared" si="223"/>
        <v/>
      </c>
      <c r="S475" s="372" t="str">
        <f t="shared" si="224"/>
        <v/>
      </c>
      <c r="T475" s="372" t="str">
        <f t="shared" si="217"/>
        <v/>
      </c>
      <c r="U475" s="374" t="str">
        <f t="shared" si="218"/>
        <v/>
      </c>
      <c r="V475" s="375" t="str">
        <f t="shared" si="225"/>
        <v/>
      </c>
      <c r="Y475" s="133"/>
    </row>
    <row r="476" spans="1:25" s="127" customFormat="1" ht="12" customHeight="1">
      <c r="A476" s="121">
        <v>404</v>
      </c>
      <c r="B476" s="122"/>
      <c r="C476" s="403"/>
      <c r="D476" s="123"/>
      <c r="E476" s="124"/>
      <c r="F476" s="124"/>
      <c r="G476" s="363" t="str">
        <f t="shared" si="230"/>
        <v/>
      </c>
      <c r="H476" s="376" t="str">
        <f t="shared" si="231"/>
        <v/>
      </c>
      <c r="I476" s="365" t="str">
        <f t="shared" si="232"/>
        <v/>
      </c>
      <c r="J476" s="366" t="str">
        <f t="shared" si="219"/>
        <v/>
      </c>
      <c r="K476" s="367" t="str">
        <f t="shared" si="220"/>
        <v/>
      </c>
      <c r="L476" s="368" t="str">
        <f t="shared" si="221"/>
        <v/>
      </c>
      <c r="M476" s="369"/>
      <c r="N476" s="370" t="str">
        <f t="shared" si="215"/>
        <v/>
      </c>
      <c r="O476" s="371" t="str">
        <f t="shared" si="216"/>
        <v/>
      </c>
      <c r="P476" s="371" t="str">
        <f t="shared" si="222"/>
        <v/>
      </c>
      <c r="Q476" s="372" t="str">
        <f t="shared" si="233"/>
        <v/>
      </c>
      <c r="R476" s="373" t="str">
        <f t="shared" si="223"/>
        <v/>
      </c>
      <c r="S476" s="372" t="str">
        <f t="shared" si="224"/>
        <v/>
      </c>
      <c r="T476" s="372" t="str">
        <f t="shared" si="217"/>
        <v/>
      </c>
      <c r="U476" s="374" t="str">
        <f t="shared" si="218"/>
        <v/>
      </c>
      <c r="V476" s="375" t="str">
        <f t="shared" si="225"/>
        <v/>
      </c>
      <c r="Y476" s="133"/>
    </row>
    <row r="477" spans="1:25" s="127" customFormat="1" ht="12" customHeight="1">
      <c r="A477" s="121">
        <v>405</v>
      </c>
      <c r="B477" s="122"/>
      <c r="C477" s="403"/>
      <c r="D477" s="123"/>
      <c r="E477" s="124"/>
      <c r="F477" s="124"/>
      <c r="G477" s="363" t="str">
        <f t="shared" si="230"/>
        <v/>
      </c>
      <c r="H477" s="376" t="str">
        <f t="shared" si="231"/>
        <v/>
      </c>
      <c r="I477" s="365" t="str">
        <f t="shared" si="232"/>
        <v/>
      </c>
      <c r="J477" s="366" t="str">
        <f t="shared" si="219"/>
        <v/>
      </c>
      <c r="K477" s="367" t="str">
        <f t="shared" si="220"/>
        <v/>
      </c>
      <c r="L477" s="368" t="str">
        <f t="shared" si="221"/>
        <v/>
      </c>
      <c r="M477" s="369"/>
      <c r="N477" s="370" t="str">
        <f t="shared" si="215"/>
        <v/>
      </c>
      <c r="O477" s="371" t="str">
        <f t="shared" si="216"/>
        <v/>
      </c>
      <c r="P477" s="371" t="str">
        <f t="shared" si="222"/>
        <v/>
      </c>
      <c r="Q477" s="372" t="str">
        <f t="shared" si="233"/>
        <v/>
      </c>
      <c r="R477" s="373" t="str">
        <f t="shared" si="223"/>
        <v/>
      </c>
      <c r="S477" s="372" t="str">
        <f t="shared" si="224"/>
        <v/>
      </c>
      <c r="T477" s="372" t="str">
        <f t="shared" si="217"/>
        <v/>
      </c>
      <c r="U477" s="374" t="str">
        <f t="shared" si="218"/>
        <v/>
      </c>
      <c r="V477" s="375" t="str">
        <f t="shared" si="225"/>
        <v/>
      </c>
      <c r="Y477" s="133"/>
    </row>
    <row r="478" spans="1:25" s="127" customFormat="1" ht="12" customHeight="1">
      <c r="A478" s="121">
        <v>406</v>
      </c>
      <c r="B478" s="122"/>
      <c r="C478" s="403"/>
      <c r="D478" s="123"/>
      <c r="E478" s="124"/>
      <c r="F478" s="124"/>
      <c r="G478" s="363" t="str">
        <f t="shared" si="230"/>
        <v/>
      </c>
      <c r="H478" s="376" t="str">
        <f t="shared" si="231"/>
        <v/>
      </c>
      <c r="I478" s="365" t="str">
        <f t="shared" si="232"/>
        <v/>
      </c>
      <c r="J478" s="366" t="str">
        <f t="shared" si="219"/>
        <v/>
      </c>
      <c r="K478" s="367" t="str">
        <f t="shared" si="220"/>
        <v/>
      </c>
      <c r="L478" s="368" t="str">
        <f t="shared" si="221"/>
        <v/>
      </c>
      <c r="M478" s="369"/>
      <c r="N478" s="370" t="str">
        <f t="shared" si="215"/>
        <v/>
      </c>
      <c r="O478" s="371" t="str">
        <f t="shared" si="216"/>
        <v/>
      </c>
      <c r="P478" s="371" t="str">
        <f t="shared" si="222"/>
        <v/>
      </c>
      <c r="Q478" s="372" t="str">
        <f t="shared" si="233"/>
        <v/>
      </c>
      <c r="R478" s="373" t="str">
        <f t="shared" si="223"/>
        <v/>
      </c>
      <c r="S478" s="372" t="str">
        <f t="shared" si="224"/>
        <v/>
      </c>
      <c r="T478" s="372" t="str">
        <f t="shared" si="217"/>
        <v/>
      </c>
      <c r="U478" s="374" t="str">
        <f t="shared" si="218"/>
        <v/>
      </c>
      <c r="V478" s="375" t="str">
        <f t="shared" si="225"/>
        <v/>
      </c>
      <c r="Y478" s="133"/>
    </row>
    <row r="479" spans="1:25" s="127" customFormat="1" ht="12" customHeight="1">
      <c r="A479" s="121">
        <v>407</v>
      </c>
      <c r="B479" s="122"/>
      <c r="C479" s="403"/>
      <c r="D479" s="123"/>
      <c r="E479" s="124"/>
      <c r="F479" s="124"/>
      <c r="G479" s="363" t="str">
        <f t="shared" si="230"/>
        <v/>
      </c>
      <c r="H479" s="376" t="str">
        <f t="shared" si="231"/>
        <v/>
      </c>
      <c r="I479" s="365" t="str">
        <f t="shared" si="232"/>
        <v/>
      </c>
      <c r="J479" s="366" t="str">
        <f t="shared" si="219"/>
        <v/>
      </c>
      <c r="K479" s="367" t="str">
        <f t="shared" si="220"/>
        <v/>
      </c>
      <c r="L479" s="368" t="str">
        <f t="shared" si="221"/>
        <v/>
      </c>
      <c r="M479" s="369"/>
      <c r="N479" s="370" t="str">
        <f t="shared" si="215"/>
        <v/>
      </c>
      <c r="O479" s="371" t="str">
        <f t="shared" si="216"/>
        <v/>
      </c>
      <c r="P479" s="371" t="str">
        <f t="shared" si="222"/>
        <v/>
      </c>
      <c r="Q479" s="372" t="str">
        <f t="shared" si="233"/>
        <v/>
      </c>
      <c r="R479" s="373" t="str">
        <f t="shared" si="223"/>
        <v/>
      </c>
      <c r="S479" s="372" t="str">
        <f t="shared" si="224"/>
        <v/>
      </c>
      <c r="T479" s="372" t="str">
        <f t="shared" si="217"/>
        <v/>
      </c>
      <c r="U479" s="374" t="str">
        <f t="shared" si="218"/>
        <v/>
      </c>
      <c r="V479" s="375" t="str">
        <f t="shared" si="225"/>
        <v/>
      </c>
      <c r="Y479" s="133"/>
    </row>
    <row r="480" spans="1:25" s="127" customFormat="1" ht="12" customHeight="1">
      <c r="A480" s="121">
        <v>408</v>
      </c>
      <c r="B480" s="122"/>
      <c r="C480" s="403"/>
      <c r="D480" s="123"/>
      <c r="E480" s="124"/>
      <c r="F480" s="124"/>
      <c r="G480" s="363" t="str">
        <f t="shared" si="230"/>
        <v/>
      </c>
      <c r="H480" s="376" t="str">
        <f t="shared" si="231"/>
        <v/>
      </c>
      <c r="I480" s="365" t="str">
        <f t="shared" si="232"/>
        <v/>
      </c>
      <c r="J480" s="366" t="str">
        <f t="shared" si="219"/>
        <v/>
      </c>
      <c r="K480" s="367" t="str">
        <f t="shared" si="220"/>
        <v/>
      </c>
      <c r="L480" s="368" t="str">
        <f t="shared" si="221"/>
        <v/>
      </c>
      <c r="M480" s="369"/>
      <c r="N480" s="370" t="str">
        <f t="shared" si="215"/>
        <v/>
      </c>
      <c r="O480" s="371" t="str">
        <f t="shared" si="216"/>
        <v/>
      </c>
      <c r="P480" s="371" t="str">
        <f t="shared" si="222"/>
        <v/>
      </c>
      <c r="Q480" s="372" t="str">
        <f t="shared" si="233"/>
        <v/>
      </c>
      <c r="R480" s="373" t="str">
        <f t="shared" si="223"/>
        <v/>
      </c>
      <c r="S480" s="372" t="str">
        <f t="shared" si="224"/>
        <v/>
      </c>
      <c r="T480" s="372" t="str">
        <f t="shared" si="217"/>
        <v/>
      </c>
      <c r="U480" s="374" t="str">
        <f t="shared" si="218"/>
        <v/>
      </c>
      <c r="V480" s="375" t="str">
        <f t="shared" si="225"/>
        <v/>
      </c>
      <c r="Y480" s="133"/>
    </row>
    <row r="481" spans="1:25" s="127" customFormat="1" ht="12" customHeight="1">
      <c r="A481" s="121">
        <v>409</v>
      </c>
      <c r="B481" s="122"/>
      <c r="C481" s="403"/>
      <c r="D481" s="123"/>
      <c r="E481" s="124"/>
      <c r="F481" s="124"/>
      <c r="G481" s="363" t="str">
        <f t="shared" si="230"/>
        <v/>
      </c>
      <c r="H481" s="376" t="str">
        <f t="shared" si="231"/>
        <v/>
      </c>
      <c r="I481" s="365" t="str">
        <f t="shared" si="232"/>
        <v/>
      </c>
      <c r="J481" s="366" t="str">
        <f t="shared" si="219"/>
        <v/>
      </c>
      <c r="K481" s="367" t="str">
        <f t="shared" si="220"/>
        <v/>
      </c>
      <c r="L481" s="368" t="str">
        <f t="shared" si="221"/>
        <v/>
      </c>
      <c r="M481" s="369"/>
      <c r="N481" s="370" t="str">
        <f t="shared" si="215"/>
        <v/>
      </c>
      <c r="O481" s="371" t="str">
        <f t="shared" si="216"/>
        <v/>
      </c>
      <c r="P481" s="371" t="str">
        <f t="shared" si="222"/>
        <v/>
      </c>
      <c r="Q481" s="372" t="str">
        <f t="shared" si="233"/>
        <v/>
      </c>
      <c r="R481" s="373" t="str">
        <f t="shared" si="223"/>
        <v/>
      </c>
      <c r="S481" s="372" t="str">
        <f t="shared" si="224"/>
        <v/>
      </c>
      <c r="T481" s="372" t="str">
        <f t="shared" si="217"/>
        <v/>
      </c>
      <c r="U481" s="374" t="str">
        <f t="shared" si="218"/>
        <v/>
      </c>
      <c r="V481" s="375" t="str">
        <f t="shared" si="225"/>
        <v/>
      </c>
      <c r="Y481" s="133"/>
    </row>
    <row r="482" spans="1:25" s="127" customFormat="1" ht="12" customHeight="1">
      <c r="A482" s="121">
        <v>410</v>
      </c>
      <c r="B482" s="122"/>
      <c r="C482" s="403"/>
      <c r="D482" s="123"/>
      <c r="E482" s="124"/>
      <c r="F482" s="124"/>
      <c r="G482" s="363" t="str">
        <f t="shared" si="230"/>
        <v/>
      </c>
      <c r="H482" s="376" t="str">
        <f t="shared" si="231"/>
        <v/>
      </c>
      <c r="I482" s="365" t="str">
        <f t="shared" si="232"/>
        <v/>
      </c>
      <c r="J482" s="366" t="str">
        <f t="shared" si="219"/>
        <v/>
      </c>
      <c r="K482" s="367" t="str">
        <f t="shared" si="220"/>
        <v/>
      </c>
      <c r="L482" s="368" t="str">
        <f t="shared" si="221"/>
        <v/>
      </c>
      <c r="M482" s="369"/>
      <c r="N482" s="370" t="str">
        <f t="shared" si="215"/>
        <v/>
      </c>
      <c r="O482" s="371" t="str">
        <f t="shared" si="216"/>
        <v/>
      </c>
      <c r="P482" s="371" t="str">
        <f t="shared" si="222"/>
        <v/>
      </c>
      <c r="Q482" s="372" t="str">
        <f t="shared" si="233"/>
        <v/>
      </c>
      <c r="R482" s="373" t="str">
        <f t="shared" si="223"/>
        <v/>
      </c>
      <c r="S482" s="372" t="str">
        <f t="shared" si="224"/>
        <v/>
      </c>
      <c r="T482" s="372" t="str">
        <f t="shared" si="217"/>
        <v/>
      </c>
      <c r="U482" s="374" t="str">
        <f t="shared" si="218"/>
        <v/>
      </c>
      <c r="V482" s="375" t="str">
        <f t="shared" si="225"/>
        <v/>
      </c>
      <c r="Y482" s="133"/>
    </row>
    <row r="483" spans="1:25" s="127" customFormat="1" ht="12" customHeight="1">
      <c r="A483" s="121">
        <v>411</v>
      </c>
      <c r="B483" s="122"/>
      <c r="C483" s="403"/>
      <c r="D483" s="123"/>
      <c r="E483" s="124"/>
      <c r="F483" s="124"/>
      <c r="G483" s="363" t="str">
        <f t="shared" si="230"/>
        <v/>
      </c>
      <c r="H483" s="376" t="str">
        <f t="shared" si="231"/>
        <v/>
      </c>
      <c r="I483" s="365" t="str">
        <f t="shared" si="232"/>
        <v/>
      </c>
      <c r="J483" s="366" t="str">
        <f t="shared" si="219"/>
        <v/>
      </c>
      <c r="K483" s="367" t="str">
        <f t="shared" si="220"/>
        <v/>
      </c>
      <c r="L483" s="368" t="str">
        <f t="shared" si="221"/>
        <v/>
      </c>
      <c r="M483" s="369"/>
      <c r="N483" s="370" t="str">
        <f t="shared" si="215"/>
        <v/>
      </c>
      <c r="O483" s="371" t="str">
        <f t="shared" si="216"/>
        <v/>
      </c>
      <c r="P483" s="371" t="str">
        <f t="shared" si="222"/>
        <v/>
      </c>
      <c r="Q483" s="372" t="str">
        <f t="shared" si="233"/>
        <v/>
      </c>
      <c r="R483" s="373" t="str">
        <f t="shared" si="223"/>
        <v/>
      </c>
      <c r="S483" s="372" t="str">
        <f t="shared" si="224"/>
        <v/>
      </c>
      <c r="T483" s="372" t="str">
        <f t="shared" si="217"/>
        <v/>
      </c>
      <c r="U483" s="374" t="str">
        <f t="shared" si="218"/>
        <v/>
      </c>
      <c r="V483" s="375" t="str">
        <f t="shared" si="225"/>
        <v/>
      </c>
      <c r="Y483" s="133"/>
    </row>
    <row r="484" spans="1:25" s="127" customFormat="1" ht="12" customHeight="1">
      <c r="A484" s="121">
        <v>412</v>
      </c>
      <c r="B484" s="122"/>
      <c r="C484" s="403"/>
      <c r="D484" s="123"/>
      <c r="E484" s="124"/>
      <c r="F484" s="124"/>
      <c r="G484" s="363" t="str">
        <f t="shared" si="230"/>
        <v/>
      </c>
      <c r="H484" s="376" t="str">
        <f t="shared" si="231"/>
        <v/>
      </c>
      <c r="I484" s="365" t="str">
        <f t="shared" si="232"/>
        <v/>
      </c>
      <c r="J484" s="366" t="str">
        <f t="shared" si="219"/>
        <v/>
      </c>
      <c r="K484" s="367" t="str">
        <f t="shared" si="220"/>
        <v/>
      </c>
      <c r="L484" s="368" t="str">
        <f t="shared" si="221"/>
        <v/>
      </c>
      <c r="M484" s="369"/>
      <c r="N484" s="370" t="str">
        <f t="shared" si="215"/>
        <v/>
      </c>
      <c r="O484" s="371" t="str">
        <f t="shared" si="216"/>
        <v/>
      </c>
      <c r="P484" s="371" t="str">
        <f t="shared" si="222"/>
        <v/>
      </c>
      <c r="Q484" s="372" t="str">
        <f t="shared" si="233"/>
        <v/>
      </c>
      <c r="R484" s="373" t="str">
        <f t="shared" si="223"/>
        <v/>
      </c>
      <c r="S484" s="372" t="str">
        <f t="shared" si="224"/>
        <v/>
      </c>
      <c r="T484" s="372" t="str">
        <f t="shared" si="217"/>
        <v/>
      </c>
      <c r="U484" s="374" t="str">
        <f t="shared" si="218"/>
        <v/>
      </c>
      <c r="V484" s="375" t="str">
        <f t="shared" si="225"/>
        <v/>
      </c>
      <c r="Y484" s="133"/>
    </row>
    <row r="485" spans="1:25" s="127" customFormat="1" ht="12" customHeight="1">
      <c r="A485" s="121">
        <v>413</v>
      </c>
      <c r="B485" s="122"/>
      <c r="C485" s="403"/>
      <c r="D485" s="123"/>
      <c r="E485" s="124"/>
      <c r="F485" s="124"/>
      <c r="G485" s="363" t="str">
        <f t="shared" si="230"/>
        <v/>
      </c>
      <c r="H485" s="376" t="str">
        <f t="shared" si="231"/>
        <v/>
      </c>
      <c r="I485" s="365" t="str">
        <f t="shared" si="232"/>
        <v/>
      </c>
      <c r="J485" s="366" t="str">
        <f t="shared" si="219"/>
        <v/>
      </c>
      <c r="K485" s="367" t="str">
        <f t="shared" si="220"/>
        <v/>
      </c>
      <c r="L485" s="368" t="str">
        <f t="shared" si="221"/>
        <v/>
      </c>
      <c r="M485" s="369"/>
      <c r="N485" s="370" t="str">
        <f t="shared" si="215"/>
        <v/>
      </c>
      <c r="O485" s="371" t="str">
        <f t="shared" si="216"/>
        <v/>
      </c>
      <c r="P485" s="371" t="str">
        <f t="shared" si="222"/>
        <v/>
      </c>
      <c r="Q485" s="372" t="str">
        <f t="shared" si="233"/>
        <v/>
      </c>
      <c r="R485" s="373" t="str">
        <f t="shared" si="223"/>
        <v/>
      </c>
      <c r="S485" s="372" t="str">
        <f t="shared" si="224"/>
        <v/>
      </c>
      <c r="T485" s="372" t="str">
        <f t="shared" si="217"/>
        <v/>
      </c>
      <c r="U485" s="374" t="str">
        <f t="shared" si="218"/>
        <v/>
      </c>
      <c r="V485" s="375" t="str">
        <f t="shared" si="225"/>
        <v/>
      </c>
      <c r="Y485" s="133"/>
    </row>
    <row r="486" spans="1:25" s="127" customFormat="1" ht="12" customHeight="1">
      <c r="A486" s="121">
        <v>414</v>
      </c>
      <c r="B486" s="122"/>
      <c r="C486" s="403"/>
      <c r="D486" s="123"/>
      <c r="E486" s="124"/>
      <c r="F486" s="124"/>
      <c r="G486" s="363" t="str">
        <f t="shared" ref="G486:G495" si="234">IF(OR(ISBLANK($C486),ISBLANK($C$68)),"",IF($C486&gt;$C$68,"",DATEDIF($C486,$C$68,"Y")))</f>
        <v/>
      </c>
      <c r="H486" s="376" t="str">
        <f t="shared" ref="H486:H495" si="235">IF(D486=1,"男",IF(D486=2,"女",""))</f>
        <v/>
      </c>
      <c r="I486" s="365" t="str">
        <f t="shared" ref="I486:I495" si="236">G486&amp;H486</f>
        <v/>
      </c>
      <c r="J486" s="366" t="str">
        <f t="shared" si="219"/>
        <v/>
      </c>
      <c r="K486" s="367" t="str">
        <f t="shared" si="220"/>
        <v/>
      </c>
      <c r="L486" s="368" t="str">
        <f t="shared" si="221"/>
        <v/>
      </c>
      <c r="M486" s="369"/>
      <c r="N486" s="370" t="str">
        <f t="shared" si="215"/>
        <v/>
      </c>
      <c r="O486" s="371" t="str">
        <f t="shared" si="216"/>
        <v/>
      </c>
      <c r="P486" s="371" t="str">
        <f t="shared" si="222"/>
        <v/>
      </c>
      <c r="Q486" s="372" t="str">
        <f t="shared" ref="Q486:Q495" si="237">IF($E486="","",P486*O486)</f>
        <v/>
      </c>
      <c r="R486" s="373" t="str">
        <f t="shared" si="223"/>
        <v/>
      </c>
      <c r="S486" s="372" t="str">
        <f t="shared" si="224"/>
        <v/>
      </c>
      <c r="T486" s="372" t="str">
        <f t="shared" si="217"/>
        <v/>
      </c>
      <c r="U486" s="374" t="str">
        <f t="shared" si="218"/>
        <v/>
      </c>
      <c r="V486" s="375" t="str">
        <f t="shared" si="225"/>
        <v/>
      </c>
      <c r="Y486" s="133"/>
    </row>
    <row r="487" spans="1:25" s="127" customFormat="1" ht="12" customHeight="1">
      <c r="A487" s="121">
        <v>415</v>
      </c>
      <c r="B487" s="122"/>
      <c r="C487" s="403"/>
      <c r="D487" s="123"/>
      <c r="E487" s="124"/>
      <c r="F487" s="124"/>
      <c r="G487" s="363" t="str">
        <f t="shared" si="234"/>
        <v/>
      </c>
      <c r="H487" s="376" t="str">
        <f t="shared" si="235"/>
        <v/>
      </c>
      <c r="I487" s="365" t="str">
        <f t="shared" si="236"/>
        <v/>
      </c>
      <c r="J487" s="366" t="str">
        <f t="shared" si="219"/>
        <v/>
      </c>
      <c r="K487" s="367" t="str">
        <f t="shared" si="220"/>
        <v/>
      </c>
      <c r="L487" s="368" t="str">
        <f t="shared" si="221"/>
        <v/>
      </c>
      <c r="M487" s="369"/>
      <c r="N487" s="370" t="str">
        <f t="shared" si="215"/>
        <v/>
      </c>
      <c r="O487" s="371" t="str">
        <f t="shared" si="216"/>
        <v/>
      </c>
      <c r="P487" s="371" t="str">
        <f t="shared" si="222"/>
        <v/>
      </c>
      <c r="Q487" s="372" t="str">
        <f t="shared" si="237"/>
        <v/>
      </c>
      <c r="R487" s="373" t="str">
        <f t="shared" si="223"/>
        <v/>
      </c>
      <c r="S487" s="372" t="str">
        <f t="shared" si="224"/>
        <v/>
      </c>
      <c r="T487" s="372" t="str">
        <f t="shared" si="217"/>
        <v/>
      </c>
      <c r="U487" s="374" t="str">
        <f t="shared" si="218"/>
        <v/>
      </c>
      <c r="V487" s="375" t="str">
        <f t="shared" si="225"/>
        <v/>
      </c>
      <c r="Y487" s="133"/>
    </row>
    <row r="488" spans="1:25" s="127" customFormat="1" ht="12" customHeight="1">
      <c r="A488" s="121">
        <v>416</v>
      </c>
      <c r="B488" s="122"/>
      <c r="C488" s="403"/>
      <c r="D488" s="123"/>
      <c r="E488" s="124"/>
      <c r="F488" s="124"/>
      <c r="G488" s="363" t="str">
        <f t="shared" si="234"/>
        <v/>
      </c>
      <c r="H488" s="376" t="str">
        <f t="shared" si="235"/>
        <v/>
      </c>
      <c r="I488" s="365" t="str">
        <f t="shared" si="236"/>
        <v/>
      </c>
      <c r="J488" s="366" t="str">
        <f t="shared" si="219"/>
        <v/>
      </c>
      <c r="K488" s="367" t="str">
        <f t="shared" si="220"/>
        <v/>
      </c>
      <c r="L488" s="368" t="str">
        <f t="shared" si="221"/>
        <v/>
      </c>
      <c r="M488" s="369"/>
      <c r="N488" s="370" t="str">
        <f t="shared" si="215"/>
        <v/>
      </c>
      <c r="O488" s="371" t="str">
        <f t="shared" si="216"/>
        <v/>
      </c>
      <c r="P488" s="371" t="str">
        <f t="shared" si="222"/>
        <v/>
      </c>
      <c r="Q488" s="372" t="str">
        <f t="shared" si="237"/>
        <v/>
      </c>
      <c r="R488" s="373" t="str">
        <f t="shared" si="223"/>
        <v/>
      </c>
      <c r="S488" s="372" t="str">
        <f t="shared" si="224"/>
        <v/>
      </c>
      <c r="T488" s="372" t="str">
        <f t="shared" si="217"/>
        <v/>
      </c>
      <c r="U488" s="374" t="str">
        <f t="shared" si="218"/>
        <v/>
      </c>
      <c r="V488" s="375" t="str">
        <f t="shared" si="225"/>
        <v/>
      </c>
      <c r="Y488" s="133"/>
    </row>
    <row r="489" spans="1:25" s="127" customFormat="1" ht="12" customHeight="1">
      <c r="A489" s="121">
        <v>417</v>
      </c>
      <c r="B489" s="122"/>
      <c r="C489" s="403"/>
      <c r="D489" s="123"/>
      <c r="E489" s="124"/>
      <c r="F489" s="124"/>
      <c r="G489" s="363" t="str">
        <f t="shared" si="234"/>
        <v/>
      </c>
      <c r="H489" s="376" t="str">
        <f t="shared" si="235"/>
        <v/>
      </c>
      <c r="I489" s="365" t="str">
        <f t="shared" si="236"/>
        <v/>
      </c>
      <c r="J489" s="366" t="str">
        <f t="shared" si="219"/>
        <v/>
      </c>
      <c r="K489" s="367" t="str">
        <f t="shared" si="220"/>
        <v/>
      </c>
      <c r="L489" s="368" t="str">
        <f t="shared" si="221"/>
        <v/>
      </c>
      <c r="M489" s="369"/>
      <c r="N489" s="370" t="str">
        <f t="shared" si="215"/>
        <v/>
      </c>
      <c r="O489" s="371" t="str">
        <f t="shared" si="216"/>
        <v/>
      </c>
      <c r="P489" s="371" t="str">
        <f t="shared" si="222"/>
        <v/>
      </c>
      <c r="Q489" s="372" t="str">
        <f t="shared" si="237"/>
        <v/>
      </c>
      <c r="R489" s="373" t="str">
        <f t="shared" si="223"/>
        <v/>
      </c>
      <c r="S489" s="372" t="str">
        <f t="shared" si="224"/>
        <v/>
      </c>
      <c r="T489" s="372" t="str">
        <f t="shared" si="217"/>
        <v/>
      </c>
      <c r="U489" s="374" t="str">
        <f t="shared" si="218"/>
        <v/>
      </c>
      <c r="V489" s="375" t="str">
        <f t="shared" si="225"/>
        <v/>
      </c>
      <c r="Y489" s="133"/>
    </row>
    <row r="490" spans="1:25" s="127" customFormat="1" ht="12" customHeight="1">
      <c r="A490" s="121">
        <v>418</v>
      </c>
      <c r="B490" s="122"/>
      <c r="C490" s="403"/>
      <c r="D490" s="123"/>
      <c r="E490" s="124"/>
      <c r="F490" s="124"/>
      <c r="G490" s="363" t="str">
        <f t="shared" si="234"/>
        <v/>
      </c>
      <c r="H490" s="376" t="str">
        <f t="shared" si="235"/>
        <v/>
      </c>
      <c r="I490" s="365" t="str">
        <f t="shared" si="236"/>
        <v/>
      </c>
      <c r="J490" s="366" t="str">
        <f t="shared" si="219"/>
        <v/>
      </c>
      <c r="K490" s="367" t="str">
        <f t="shared" si="220"/>
        <v/>
      </c>
      <c r="L490" s="368" t="str">
        <f t="shared" si="221"/>
        <v/>
      </c>
      <c r="M490" s="369"/>
      <c r="N490" s="370" t="str">
        <f t="shared" si="215"/>
        <v/>
      </c>
      <c r="O490" s="371" t="str">
        <f t="shared" si="216"/>
        <v/>
      </c>
      <c r="P490" s="371" t="str">
        <f t="shared" si="222"/>
        <v/>
      </c>
      <c r="Q490" s="372" t="str">
        <f t="shared" si="237"/>
        <v/>
      </c>
      <c r="R490" s="373" t="str">
        <f t="shared" si="223"/>
        <v/>
      </c>
      <c r="S490" s="372" t="str">
        <f t="shared" si="224"/>
        <v/>
      </c>
      <c r="T490" s="372" t="str">
        <f t="shared" si="217"/>
        <v/>
      </c>
      <c r="U490" s="374" t="str">
        <f t="shared" si="218"/>
        <v/>
      </c>
      <c r="V490" s="375" t="str">
        <f t="shared" si="225"/>
        <v/>
      </c>
      <c r="Y490" s="133"/>
    </row>
    <row r="491" spans="1:25" s="127" customFormat="1" ht="12" customHeight="1">
      <c r="A491" s="121">
        <v>419</v>
      </c>
      <c r="B491" s="122"/>
      <c r="C491" s="403"/>
      <c r="D491" s="123"/>
      <c r="E491" s="124"/>
      <c r="F491" s="124"/>
      <c r="G491" s="363" t="str">
        <f t="shared" si="234"/>
        <v/>
      </c>
      <c r="H491" s="376" t="str">
        <f t="shared" si="235"/>
        <v/>
      </c>
      <c r="I491" s="365" t="str">
        <f t="shared" si="236"/>
        <v/>
      </c>
      <c r="J491" s="366" t="str">
        <f t="shared" si="219"/>
        <v/>
      </c>
      <c r="K491" s="367" t="str">
        <f t="shared" si="220"/>
        <v/>
      </c>
      <c r="L491" s="368" t="str">
        <f t="shared" si="221"/>
        <v/>
      </c>
      <c r="M491" s="369"/>
      <c r="N491" s="370" t="str">
        <f t="shared" si="215"/>
        <v/>
      </c>
      <c r="O491" s="371" t="str">
        <f t="shared" si="216"/>
        <v/>
      </c>
      <c r="P491" s="371" t="str">
        <f t="shared" si="222"/>
        <v/>
      </c>
      <c r="Q491" s="372" t="str">
        <f t="shared" si="237"/>
        <v/>
      </c>
      <c r="R491" s="373" t="str">
        <f t="shared" si="223"/>
        <v/>
      </c>
      <c r="S491" s="372" t="str">
        <f t="shared" si="224"/>
        <v/>
      </c>
      <c r="T491" s="372" t="str">
        <f t="shared" si="217"/>
        <v/>
      </c>
      <c r="U491" s="374" t="str">
        <f t="shared" si="218"/>
        <v/>
      </c>
      <c r="V491" s="375" t="str">
        <f t="shared" si="225"/>
        <v/>
      </c>
      <c r="Y491" s="133"/>
    </row>
    <row r="492" spans="1:25" s="127" customFormat="1" ht="12" customHeight="1">
      <c r="A492" s="121">
        <v>420</v>
      </c>
      <c r="B492" s="122"/>
      <c r="C492" s="403"/>
      <c r="D492" s="123"/>
      <c r="E492" s="124"/>
      <c r="F492" s="124"/>
      <c r="G492" s="363" t="str">
        <f t="shared" si="234"/>
        <v/>
      </c>
      <c r="H492" s="376" t="str">
        <f t="shared" si="235"/>
        <v/>
      </c>
      <c r="I492" s="365" t="str">
        <f t="shared" si="236"/>
        <v/>
      </c>
      <c r="J492" s="366" t="str">
        <f t="shared" si="219"/>
        <v/>
      </c>
      <c r="K492" s="367" t="str">
        <f t="shared" si="220"/>
        <v/>
      </c>
      <c r="L492" s="368" t="str">
        <f t="shared" si="221"/>
        <v/>
      </c>
      <c r="M492" s="369"/>
      <c r="N492" s="370" t="str">
        <f t="shared" si="215"/>
        <v/>
      </c>
      <c r="O492" s="371" t="str">
        <f t="shared" si="216"/>
        <v/>
      </c>
      <c r="P492" s="371" t="str">
        <f t="shared" si="222"/>
        <v/>
      </c>
      <c r="Q492" s="372" t="str">
        <f t="shared" si="237"/>
        <v/>
      </c>
      <c r="R492" s="373" t="str">
        <f t="shared" si="223"/>
        <v/>
      </c>
      <c r="S492" s="372" t="str">
        <f t="shared" si="224"/>
        <v/>
      </c>
      <c r="T492" s="372" t="str">
        <f t="shared" si="217"/>
        <v/>
      </c>
      <c r="U492" s="374" t="str">
        <f t="shared" si="218"/>
        <v/>
      </c>
      <c r="V492" s="375" t="str">
        <f t="shared" si="225"/>
        <v/>
      </c>
      <c r="Y492" s="133"/>
    </row>
    <row r="493" spans="1:25" s="127" customFormat="1" ht="12" customHeight="1">
      <c r="A493" s="121">
        <v>421</v>
      </c>
      <c r="B493" s="122"/>
      <c r="C493" s="403"/>
      <c r="D493" s="123"/>
      <c r="E493" s="124"/>
      <c r="F493" s="124"/>
      <c r="G493" s="363" t="str">
        <f t="shared" si="234"/>
        <v/>
      </c>
      <c r="H493" s="376" t="str">
        <f t="shared" si="235"/>
        <v/>
      </c>
      <c r="I493" s="365" t="str">
        <f t="shared" si="236"/>
        <v/>
      </c>
      <c r="J493" s="366" t="str">
        <f t="shared" si="219"/>
        <v/>
      </c>
      <c r="K493" s="367" t="str">
        <f t="shared" si="220"/>
        <v/>
      </c>
      <c r="L493" s="368" t="str">
        <f t="shared" si="221"/>
        <v/>
      </c>
      <c r="M493" s="369"/>
      <c r="N493" s="370" t="str">
        <f t="shared" si="215"/>
        <v/>
      </c>
      <c r="O493" s="371" t="str">
        <f t="shared" si="216"/>
        <v/>
      </c>
      <c r="P493" s="371" t="str">
        <f t="shared" si="222"/>
        <v/>
      </c>
      <c r="Q493" s="372" t="str">
        <f t="shared" si="237"/>
        <v/>
      </c>
      <c r="R493" s="373" t="str">
        <f t="shared" si="223"/>
        <v/>
      </c>
      <c r="S493" s="372" t="str">
        <f t="shared" si="224"/>
        <v/>
      </c>
      <c r="T493" s="372" t="str">
        <f t="shared" si="217"/>
        <v/>
      </c>
      <c r="U493" s="374" t="str">
        <f t="shared" si="218"/>
        <v/>
      </c>
      <c r="V493" s="375" t="str">
        <f t="shared" si="225"/>
        <v/>
      </c>
      <c r="Y493" s="133"/>
    </row>
    <row r="494" spans="1:25" s="127" customFormat="1" ht="12" customHeight="1">
      <c r="A494" s="121">
        <v>422</v>
      </c>
      <c r="B494" s="122"/>
      <c r="C494" s="403"/>
      <c r="D494" s="123"/>
      <c r="E494" s="124"/>
      <c r="F494" s="124"/>
      <c r="G494" s="363" t="str">
        <f t="shared" si="234"/>
        <v/>
      </c>
      <c r="H494" s="376" t="str">
        <f t="shared" si="235"/>
        <v/>
      </c>
      <c r="I494" s="365" t="str">
        <f t="shared" si="236"/>
        <v/>
      </c>
      <c r="J494" s="366" t="str">
        <f t="shared" si="219"/>
        <v/>
      </c>
      <c r="K494" s="367" t="str">
        <f t="shared" si="220"/>
        <v/>
      </c>
      <c r="L494" s="368" t="str">
        <f t="shared" si="221"/>
        <v/>
      </c>
      <c r="M494" s="369"/>
      <c r="N494" s="370" t="str">
        <f t="shared" si="215"/>
        <v/>
      </c>
      <c r="O494" s="371" t="str">
        <f t="shared" si="216"/>
        <v/>
      </c>
      <c r="P494" s="371" t="str">
        <f t="shared" si="222"/>
        <v/>
      </c>
      <c r="Q494" s="372" t="str">
        <f t="shared" si="237"/>
        <v/>
      </c>
      <c r="R494" s="373" t="str">
        <f t="shared" si="223"/>
        <v/>
      </c>
      <c r="S494" s="372" t="str">
        <f t="shared" si="224"/>
        <v/>
      </c>
      <c r="T494" s="372" t="str">
        <f t="shared" si="217"/>
        <v/>
      </c>
      <c r="U494" s="374" t="str">
        <f t="shared" si="218"/>
        <v/>
      </c>
      <c r="V494" s="375" t="str">
        <f t="shared" si="225"/>
        <v/>
      </c>
      <c r="Y494" s="133"/>
    </row>
    <row r="495" spans="1:25" s="127" customFormat="1" ht="12" customHeight="1">
      <c r="A495" s="121">
        <v>423</v>
      </c>
      <c r="B495" s="122"/>
      <c r="C495" s="403"/>
      <c r="D495" s="123"/>
      <c r="E495" s="124"/>
      <c r="F495" s="124"/>
      <c r="G495" s="363" t="str">
        <f t="shared" si="234"/>
        <v/>
      </c>
      <c r="H495" s="376" t="str">
        <f t="shared" si="235"/>
        <v/>
      </c>
      <c r="I495" s="365" t="str">
        <f t="shared" si="236"/>
        <v/>
      </c>
      <c r="J495" s="366" t="str">
        <f t="shared" si="219"/>
        <v/>
      </c>
      <c r="K495" s="367" t="str">
        <f t="shared" si="220"/>
        <v/>
      </c>
      <c r="L495" s="368" t="str">
        <f t="shared" si="221"/>
        <v/>
      </c>
      <c r="M495" s="369"/>
      <c r="N495" s="370" t="str">
        <f t="shared" si="215"/>
        <v/>
      </c>
      <c r="O495" s="371" t="str">
        <f t="shared" si="216"/>
        <v/>
      </c>
      <c r="P495" s="371" t="str">
        <f t="shared" si="222"/>
        <v/>
      </c>
      <c r="Q495" s="372" t="str">
        <f t="shared" si="237"/>
        <v/>
      </c>
      <c r="R495" s="373" t="str">
        <f t="shared" si="223"/>
        <v/>
      </c>
      <c r="S495" s="372" t="str">
        <f t="shared" si="224"/>
        <v/>
      </c>
      <c r="T495" s="372" t="str">
        <f t="shared" si="217"/>
        <v/>
      </c>
      <c r="U495" s="374" t="str">
        <f t="shared" si="218"/>
        <v/>
      </c>
      <c r="V495" s="375" t="str">
        <f t="shared" si="225"/>
        <v/>
      </c>
      <c r="Y495" s="133"/>
    </row>
    <row r="496" spans="1:25" s="127" customFormat="1" ht="12" customHeight="1">
      <c r="A496" s="121">
        <v>424</v>
      </c>
      <c r="B496" s="122"/>
      <c r="C496" s="403"/>
      <c r="D496" s="123"/>
      <c r="E496" s="124"/>
      <c r="F496" s="124"/>
      <c r="G496" s="363" t="str">
        <f t="shared" ref="G496:G505" si="238">IF(OR(ISBLANK($C496),ISBLANK($C$68)),"",IF($C496&gt;$C$68,"",DATEDIF($C496,$C$68,"Y")))</f>
        <v/>
      </c>
      <c r="H496" s="376" t="str">
        <f t="shared" ref="H496:H505" si="239">IF(D496=1,"男",IF(D496=2,"女",""))</f>
        <v/>
      </c>
      <c r="I496" s="365" t="str">
        <f t="shared" ref="I496:I505" si="240">G496&amp;H496</f>
        <v/>
      </c>
      <c r="J496" s="366" t="str">
        <f t="shared" si="219"/>
        <v/>
      </c>
      <c r="K496" s="367" t="str">
        <f t="shared" si="220"/>
        <v/>
      </c>
      <c r="L496" s="368" t="str">
        <f t="shared" si="221"/>
        <v/>
      </c>
      <c r="M496" s="369"/>
      <c r="N496" s="370" t="str">
        <f t="shared" si="215"/>
        <v/>
      </c>
      <c r="O496" s="371" t="str">
        <f t="shared" si="216"/>
        <v/>
      </c>
      <c r="P496" s="371" t="str">
        <f t="shared" si="222"/>
        <v/>
      </c>
      <c r="Q496" s="372" t="str">
        <f t="shared" ref="Q496:Q505" si="241">IF($E496="","",P496*O496)</f>
        <v/>
      </c>
      <c r="R496" s="373" t="str">
        <f t="shared" si="223"/>
        <v/>
      </c>
      <c r="S496" s="372" t="str">
        <f t="shared" si="224"/>
        <v/>
      </c>
      <c r="T496" s="372" t="str">
        <f t="shared" si="217"/>
        <v/>
      </c>
      <c r="U496" s="374" t="str">
        <f t="shared" si="218"/>
        <v/>
      </c>
      <c r="V496" s="375" t="str">
        <f t="shared" si="225"/>
        <v/>
      </c>
      <c r="Y496" s="133"/>
    </row>
    <row r="497" spans="1:25" s="127" customFormat="1" ht="12" customHeight="1">
      <c r="A497" s="121">
        <v>425</v>
      </c>
      <c r="B497" s="122"/>
      <c r="C497" s="403"/>
      <c r="D497" s="123"/>
      <c r="E497" s="124"/>
      <c r="F497" s="124"/>
      <c r="G497" s="363" t="str">
        <f t="shared" si="238"/>
        <v/>
      </c>
      <c r="H497" s="376" t="str">
        <f t="shared" si="239"/>
        <v/>
      </c>
      <c r="I497" s="365" t="str">
        <f t="shared" si="240"/>
        <v/>
      </c>
      <c r="J497" s="366" t="str">
        <f t="shared" si="219"/>
        <v/>
      </c>
      <c r="K497" s="367" t="str">
        <f t="shared" si="220"/>
        <v/>
      </c>
      <c r="L497" s="368" t="str">
        <f t="shared" si="221"/>
        <v/>
      </c>
      <c r="M497" s="369"/>
      <c r="N497" s="370" t="str">
        <f t="shared" si="215"/>
        <v/>
      </c>
      <c r="O497" s="371" t="str">
        <f t="shared" si="216"/>
        <v/>
      </c>
      <c r="P497" s="371" t="str">
        <f t="shared" si="222"/>
        <v/>
      </c>
      <c r="Q497" s="372" t="str">
        <f t="shared" si="241"/>
        <v/>
      </c>
      <c r="R497" s="373" t="str">
        <f t="shared" si="223"/>
        <v/>
      </c>
      <c r="S497" s="372" t="str">
        <f t="shared" si="224"/>
        <v/>
      </c>
      <c r="T497" s="372" t="str">
        <f t="shared" si="217"/>
        <v/>
      </c>
      <c r="U497" s="374" t="str">
        <f t="shared" si="218"/>
        <v/>
      </c>
      <c r="V497" s="375" t="str">
        <f t="shared" si="225"/>
        <v/>
      </c>
      <c r="Y497" s="133"/>
    </row>
    <row r="498" spans="1:25" s="127" customFormat="1" ht="12" customHeight="1">
      <c r="A498" s="121">
        <v>426</v>
      </c>
      <c r="B498" s="122"/>
      <c r="C498" s="403"/>
      <c r="D498" s="123"/>
      <c r="E498" s="124"/>
      <c r="F498" s="124"/>
      <c r="G498" s="363" t="str">
        <f t="shared" si="238"/>
        <v/>
      </c>
      <c r="H498" s="376" t="str">
        <f t="shared" si="239"/>
        <v/>
      </c>
      <c r="I498" s="365" t="str">
        <f t="shared" si="240"/>
        <v/>
      </c>
      <c r="J498" s="366" t="str">
        <f t="shared" si="219"/>
        <v/>
      </c>
      <c r="K498" s="367" t="str">
        <f t="shared" si="220"/>
        <v/>
      </c>
      <c r="L498" s="368" t="str">
        <f t="shared" si="221"/>
        <v/>
      </c>
      <c r="M498" s="369"/>
      <c r="N498" s="370" t="str">
        <f t="shared" si="215"/>
        <v/>
      </c>
      <c r="O498" s="371" t="str">
        <f t="shared" si="216"/>
        <v/>
      </c>
      <c r="P498" s="371" t="str">
        <f t="shared" si="222"/>
        <v/>
      </c>
      <c r="Q498" s="372" t="str">
        <f t="shared" si="241"/>
        <v/>
      </c>
      <c r="R498" s="373" t="str">
        <f t="shared" si="223"/>
        <v/>
      </c>
      <c r="S498" s="372" t="str">
        <f t="shared" si="224"/>
        <v/>
      </c>
      <c r="T498" s="372" t="str">
        <f t="shared" si="217"/>
        <v/>
      </c>
      <c r="U498" s="374" t="str">
        <f t="shared" si="218"/>
        <v/>
      </c>
      <c r="V498" s="375" t="str">
        <f t="shared" si="225"/>
        <v/>
      </c>
      <c r="Y498" s="133"/>
    </row>
    <row r="499" spans="1:25" s="127" customFormat="1" ht="12" customHeight="1">
      <c r="A499" s="121">
        <v>427</v>
      </c>
      <c r="B499" s="122"/>
      <c r="C499" s="403"/>
      <c r="D499" s="123"/>
      <c r="E499" s="124"/>
      <c r="F499" s="124"/>
      <c r="G499" s="363" t="str">
        <f t="shared" si="238"/>
        <v/>
      </c>
      <c r="H499" s="376" t="str">
        <f t="shared" si="239"/>
        <v/>
      </c>
      <c r="I499" s="365" t="str">
        <f t="shared" si="240"/>
        <v/>
      </c>
      <c r="J499" s="366" t="str">
        <f t="shared" si="219"/>
        <v/>
      </c>
      <c r="K499" s="367" t="str">
        <f t="shared" si="220"/>
        <v/>
      </c>
      <c r="L499" s="368" t="str">
        <f t="shared" si="221"/>
        <v/>
      </c>
      <c r="M499" s="369"/>
      <c r="N499" s="370" t="str">
        <f t="shared" si="215"/>
        <v/>
      </c>
      <c r="O499" s="371" t="str">
        <f t="shared" si="216"/>
        <v/>
      </c>
      <c r="P499" s="371" t="str">
        <f t="shared" si="222"/>
        <v/>
      </c>
      <c r="Q499" s="372" t="str">
        <f t="shared" si="241"/>
        <v/>
      </c>
      <c r="R499" s="373" t="str">
        <f t="shared" si="223"/>
        <v/>
      </c>
      <c r="S499" s="372" t="str">
        <f t="shared" si="224"/>
        <v/>
      </c>
      <c r="T499" s="372" t="str">
        <f t="shared" si="217"/>
        <v/>
      </c>
      <c r="U499" s="374" t="str">
        <f t="shared" si="218"/>
        <v/>
      </c>
      <c r="V499" s="375" t="str">
        <f t="shared" si="225"/>
        <v/>
      </c>
      <c r="Y499" s="133"/>
    </row>
    <row r="500" spans="1:25" s="127" customFormat="1" ht="12" customHeight="1">
      <c r="A500" s="121">
        <v>428</v>
      </c>
      <c r="B500" s="122"/>
      <c r="C500" s="403"/>
      <c r="D500" s="123"/>
      <c r="E500" s="124"/>
      <c r="F500" s="124"/>
      <c r="G500" s="363" t="str">
        <f t="shared" si="238"/>
        <v/>
      </c>
      <c r="H500" s="376" t="str">
        <f t="shared" si="239"/>
        <v/>
      </c>
      <c r="I500" s="365" t="str">
        <f t="shared" si="240"/>
        <v/>
      </c>
      <c r="J500" s="366" t="str">
        <f t="shared" si="219"/>
        <v/>
      </c>
      <c r="K500" s="367" t="str">
        <f t="shared" si="220"/>
        <v/>
      </c>
      <c r="L500" s="368" t="str">
        <f t="shared" si="221"/>
        <v/>
      </c>
      <c r="M500" s="369"/>
      <c r="N500" s="370" t="str">
        <f t="shared" si="215"/>
        <v/>
      </c>
      <c r="O500" s="371" t="str">
        <f t="shared" si="216"/>
        <v/>
      </c>
      <c r="P500" s="371" t="str">
        <f t="shared" si="222"/>
        <v/>
      </c>
      <c r="Q500" s="372" t="str">
        <f t="shared" si="241"/>
        <v/>
      </c>
      <c r="R500" s="373" t="str">
        <f t="shared" si="223"/>
        <v/>
      </c>
      <c r="S500" s="372" t="str">
        <f t="shared" si="224"/>
        <v/>
      </c>
      <c r="T500" s="372" t="str">
        <f t="shared" si="217"/>
        <v/>
      </c>
      <c r="U500" s="374" t="str">
        <f t="shared" si="218"/>
        <v/>
      </c>
      <c r="V500" s="375" t="str">
        <f t="shared" si="225"/>
        <v/>
      </c>
      <c r="Y500" s="133"/>
    </row>
    <row r="501" spans="1:25" s="127" customFormat="1" ht="12" customHeight="1">
      <c r="A501" s="121">
        <v>429</v>
      </c>
      <c r="B501" s="122"/>
      <c r="C501" s="403"/>
      <c r="D501" s="123"/>
      <c r="E501" s="124"/>
      <c r="F501" s="124"/>
      <c r="G501" s="363" t="str">
        <f t="shared" si="238"/>
        <v/>
      </c>
      <c r="H501" s="376" t="str">
        <f t="shared" si="239"/>
        <v/>
      </c>
      <c r="I501" s="365" t="str">
        <f t="shared" si="240"/>
        <v/>
      </c>
      <c r="J501" s="366" t="str">
        <f t="shared" si="219"/>
        <v/>
      </c>
      <c r="K501" s="367" t="str">
        <f t="shared" si="220"/>
        <v/>
      </c>
      <c r="L501" s="368" t="str">
        <f t="shared" si="221"/>
        <v/>
      </c>
      <c r="M501" s="369"/>
      <c r="N501" s="370" t="str">
        <f t="shared" si="215"/>
        <v/>
      </c>
      <c r="O501" s="371" t="str">
        <f t="shared" si="216"/>
        <v/>
      </c>
      <c r="P501" s="371" t="str">
        <f t="shared" si="222"/>
        <v/>
      </c>
      <c r="Q501" s="372" t="str">
        <f t="shared" si="241"/>
        <v/>
      </c>
      <c r="R501" s="373" t="str">
        <f t="shared" si="223"/>
        <v/>
      </c>
      <c r="S501" s="372" t="str">
        <f t="shared" si="224"/>
        <v/>
      </c>
      <c r="T501" s="372" t="str">
        <f t="shared" si="217"/>
        <v/>
      </c>
      <c r="U501" s="374" t="str">
        <f t="shared" si="218"/>
        <v/>
      </c>
      <c r="V501" s="375" t="str">
        <f t="shared" si="225"/>
        <v/>
      </c>
      <c r="Y501" s="133"/>
    </row>
    <row r="502" spans="1:25" s="127" customFormat="1" ht="12" customHeight="1">
      <c r="A502" s="121">
        <v>430</v>
      </c>
      <c r="B502" s="122"/>
      <c r="C502" s="403"/>
      <c r="D502" s="123"/>
      <c r="E502" s="124"/>
      <c r="F502" s="124"/>
      <c r="G502" s="363" t="str">
        <f t="shared" si="238"/>
        <v/>
      </c>
      <c r="H502" s="376" t="str">
        <f t="shared" si="239"/>
        <v/>
      </c>
      <c r="I502" s="365" t="str">
        <f t="shared" si="240"/>
        <v/>
      </c>
      <c r="J502" s="366" t="str">
        <f t="shared" si="219"/>
        <v/>
      </c>
      <c r="K502" s="367" t="str">
        <f t="shared" si="220"/>
        <v/>
      </c>
      <c r="L502" s="368" t="str">
        <f t="shared" si="221"/>
        <v/>
      </c>
      <c r="M502" s="369"/>
      <c r="N502" s="370" t="str">
        <f t="shared" si="215"/>
        <v/>
      </c>
      <c r="O502" s="371" t="str">
        <f t="shared" si="216"/>
        <v/>
      </c>
      <c r="P502" s="371" t="str">
        <f t="shared" si="222"/>
        <v/>
      </c>
      <c r="Q502" s="372" t="str">
        <f t="shared" si="241"/>
        <v/>
      </c>
      <c r="R502" s="373" t="str">
        <f t="shared" si="223"/>
        <v/>
      </c>
      <c r="S502" s="372" t="str">
        <f t="shared" si="224"/>
        <v/>
      </c>
      <c r="T502" s="372" t="str">
        <f t="shared" si="217"/>
        <v/>
      </c>
      <c r="U502" s="374" t="str">
        <f t="shared" si="218"/>
        <v/>
      </c>
      <c r="V502" s="375" t="str">
        <f t="shared" si="225"/>
        <v/>
      </c>
      <c r="Y502" s="133"/>
    </row>
    <row r="503" spans="1:25" s="127" customFormat="1" ht="12" customHeight="1">
      <c r="A503" s="121">
        <v>431</v>
      </c>
      <c r="B503" s="122"/>
      <c r="C503" s="403"/>
      <c r="D503" s="123"/>
      <c r="E503" s="124"/>
      <c r="F503" s="124"/>
      <c r="G503" s="363" t="str">
        <f t="shared" si="238"/>
        <v/>
      </c>
      <c r="H503" s="376" t="str">
        <f t="shared" si="239"/>
        <v/>
      </c>
      <c r="I503" s="365" t="str">
        <f t="shared" si="240"/>
        <v/>
      </c>
      <c r="J503" s="366" t="str">
        <f t="shared" si="219"/>
        <v/>
      </c>
      <c r="K503" s="367" t="str">
        <f t="shared" si="220"/>
        <v/>
      </c>
      <c r="L503" s="368" t="str">
        <f t="shared" si="221"/>
        <v/>
      </c>
      <c r="M503" s="369"/>
      <c r="N503" s="370" t="str">
        <f t="shared" si="215"/>
        <v/>
      </c>
      <c r="O503" s="371" t="str">
        <f t="shared" si="216"/>
        <v/>
      </c>
      <c r="P503" s="371" t="str">
        <f t="shared" si="222"/>
        <v/>
      </c>
      <c r="Q503" s="372" t="str">
        <f t="shared" si="241"/>
        <v/>
      </c>
      <c r="R503" s="373" t="str">
        <f t="shared" si="223"/>
        <v/>
      </c>
      <c r="S503" s="372" t="str">
        <f t="shared" si="224"/>
        <v/>
      </c>
      <c r="T503" s="372" t="str">
        <f t="shared" si="217"/>
        <v/>
      </c>
      <c r="U503" s="374" t="str">
        <f t="shared" si="218"/>
        <v/>
      </c>
      <c r="V503" s="375" t="str">
        <f t="shared" si="225"/>
        <v/>
      </c>
      <c r="Y503" s="133"/>
    </row>
    <row r="504" spans="1:25" s="127" customFormat="1" ht="12" customHeight="1">
      <c r="A504" s="121">
        <v>432</v>
      </c>
      <c r="B504" s="122"/>
      <c r="C504" s="403"/>
      <c r="D504" s="123"/>
      <c r="E504" s="124"/>
      <c r="F504" s="124"/>
      <c r="G504" s="363" t="str">
        <f t="shared" si="238"/>
        <v/>
      </c>
      <c r="H504" s="376" t="str">
        <f t="shared" si="239"/>
        <v/>
      </c>
      <c r="I504" s="365" t="str">
        <f t="shared" si="240"/>
        <v/>
      </c>
      <c r="J504" s="366" t="str">
        <f t="shared" si="219"/>
        <v/>
      </c>
      <c r="K504" s="367" t="str">
        <f t="shared" si="220"/>
        <v/>
      </c>
      <c r="L504" s="368" t="str">
        <f t="shared" si="221"/>
        <v/>
      </c>
      <c r="M504" s="369"/>
      <c r="N504" s="370" t="str">
        <f t="shared" si="215"/>
        <v/>
      </c>
      <c r="O504" s="371" t="str">
        <f t="shared" si="216"/>
        <v/>
      </c>
      <c r="P504" s="371" t="str">
        <f t="shared" si="222"/>
        <v/>
      </c>
      <c r="Q504" s="372" t="str">
        <f t="shared" si="241"/>
        <v/>
      </c>
      <c r="R504" s="373" t="str">
        <f t="shared" si="223"/>
        <v/>
      </c>
      <c r="S504" s="372" t="str">
        <f t="shared" si="224"/>
        <v/>
      </c>
      <c r="T504" s="372" t="str">
        <f t="shared" si="217"/>
        <v/>
      </c>
      <c r="U504" s="374" t="str">
        <f t="shared" si="218"/>
        <v/>
      </c>
      <c r="V504" s="375" t="str">
        <f t="shared" si="225"/>
        <v/>
      </c>
      <c r="Y504" s="133"/>
    </row>
    <row r="505" spans="1:25" s="127" customFormat="1" ht="12" customHeight="1">
      <c r="A505" s="121">
        <v>433</v>
      </c>
      <c r="B505" s="122"/>
      <c r="C505" s="403"/>
      <c r="D505" s="123"/>
      <c r="E505" s="124"/>
      <c r="F505" s="124"/>
      <c r="G505" s="363" t="str">
        <f t="shared" si="238"/>
        <v/>
      </c>
      <c r="H505" s="376" t="str">
        <f t="shared" si="239"/>
        <v/>
      </c>
      <c r="I505" s="365" t="str">
        <f t="shared" si="240"/>
        <v/>
      </c>
      <c r="J505" s="366" t="str">
        <f t="shared" si="219"/>
        <v/>
      </c>
      <c r="K505" s="367" t="str">
        <f t="shared" si="220"/>
        <v/>
      </c>
      <c r="L505" s="368" t="str">
        <f t="shared" si="221"/>
        <v/>
      </c>
      <c r="M505" s="369"/>
      <c r="N505" s="370" t="str">
        <f t="shared" si="215"/>
        <v/>
      </c>
      <c r="O505" s="371" t="str">
        <f t="shared" si="216"/>
        <v/>
      </c>
      <c r="P505" s="371" t="str">
        <f t="shared" si="222"/>
        <v/>
      </c>
      <c r="Q505" s="372" t="str">
        <f t="shared" si="241"/>
        <v/>
      </c>
      <c r="R505" s="373" t="str">
        <f t="shared" si="223"/>
        <v/>
      </c>
      <c r="S505" s="372" t="str">
        <f t="shared" si="224"/>
        <v/>
      </c>
      <c r="T505" s="372" t="str">
        <f t="shared" si="217"/>
        <v/>
      </c>
      <c r="U505" s="374" t="str">
        <f t="shared" si="218"/>
        <v/>
      </c>
      <c r="V505" s="375" t="str">
        <f t="shared" si="225"/>
        <v/>
      </c>
      <c r="Y505" s="133"/>
    </row>
    <row r="506" spans="1:25" s="127" customFormat="1" ht="12" customHeight="1">
      <c r="A506" s="121">
        <v>434</v>
      </c>
      <c r="B506" s="122"/>
      <c r="C506" s="403"/>
      <c r="D506" s="123"/>
      <c r="E506" s="124"/>
      <c r="F506" s="124"/>
      <c r="G506" s="363" t="str">
        <f t="shared" ref="G506:G517" si="242">IF(OR(ISBLANK($C506),ISBLANK($C$68)),"",IF($C506&gt;$C$68,"",DATEDIF($C506,$C$68,"Y")))</f>
        <v/>
      </c>
      <c r="H506" s="376" t="str">
        <f t="shared" ref="H506:H517" si="243">IF(D506=1,"男",IF(D506=2,"女",""))</f>
        <v/>
      </c>
      <c r="I506" s="365" t="str">
        <f t="shared" ref="I506:I517" si="244">G506&amp;H506</f>
        <v/>
      </c>
      <c r="J506" s="366" t="str">
        <f t="shared" si="219"/>
        <v/>
      </c>
      <c r="K506" s="367" t="str">
        <f t="shared" si="220"/>
        <v/>
      </c>
      <c r="L506" s="368" t="str">
        <f t="shared" si="221"/>
        <v/>
      </c>
      <c r="M506" s="369"/>
      <c r="N506" s="370" t="str">
        <f t="shared" si="215"/>
        <v/>
      </c>
      <c r="O506" s="371" t="str">
        <f t="shared" si="216"/>
        <v/>
      </c>
      <c r="P506" s="371" t="str">
        <f t="shared" si="222"/>
        <v/>
      </c>
      <c r="Q506" s="372" t="str">
        <f t="shared" ref="Q506:Q517" si="245">IF($E506="","",P506*O506)</f>
        <v/>
      </c>
      <c r="R506" s="373" t="str">
        <f t="shared" si="223"/>
        <v/>
      </c>
      <c r="S506" s="372" t="str">
        <f t="shared" si="224"/>
        <v/>
      </c>
      <c r="T506" s="372" t="str">
        <f t="shared" si="217"/>
        <v/>
      </c>
      <c r="U506" s="374" t="str">
        <f t="shared" si="218"/>
        <v/>
      </c>
      <c r="V506" s="375" t="str">
        <f t="shared" si="225"/>
        <v/>
      </c>
      <c r="Y506" s="133"/>
    </row>
    <row r="507" spans="1:25" s="127" customFormat="1" ht="12" customHeight="1">
      <c r="A507" s="121">
        <v>435</v>
      </c>
      <c r="B507" s="122"/>
      <c r="C507" s="403"/>
      <c r="D507" s="123"/>
      <c r="E507" s="124"/>
      <c r="F507" s="124"/>
      <c r="G507" s="363" t="str">
        <f t="shared" si="242"/>
        <v/>
      </c>
      <c r="H507" s="376" t="str">
        <f t="shared" si="243"/>
        <v/>
      </c>
      <c r="I507" s="365" t="str">
        <f t="shared" si="244"/>
        <v/>
      </c>
      <c r="J507" s="366" t="str">
        <f t="shared" si="219"/>
        <v/>
      </c>
      <c r="K507" s="367" t="str">
        <f t="shared" si="220"/>
        <v/>
      </c>
      <c r="L507" s="368" t="str">
        <f t="shared" si="221"/>
        <v/>
      </c>
      <c r="M507" s="369"/>
      <c r="N507" s="370" t="str">
        <f t="shared" si="215"/>
        <v/>
      </c>
      <c r="O507" s="371" t="str">
        <f t="shared" si="216"/>
        <v/>
      </c>
      <c r="P507" s="371" t="str">
        <f t="shared" si="222"/>
        <v/>
      </c>
      <c r="Q507" s="372" t="str">
        <f t="shared" si="245"/>
        <v/>
      </c>
      <c r="R507" s="373" t="str">
        <f t="shared" si="223"/>
        <v/>
      </c>
      <c r="S507" s="372" t="str">
        <f t="shared" si="224"/>
        <v/>
      </c>
      <c r="T507" s="372" t="str">
        <f t="shared" si="217"/>
        <v/>
      </c>
      <c r="U507" s="374" t="str">
        <f t="shared" si="218"/>
        <v/>
      </c>
      <c r="V507" s="375" t="str">
        <f t="shared" si="225"/>
        <v/>
      </c>
      <c r="Y507" s="133"/>
    </row>
    <row r="508" spans="1:25" s="127" customFormat="1" ht="12" customHeight="1">
      <c r="A508" s="121">
        <v>436</v>
      </c>
      <c r="B508" s="122"/>
      <c r="C508" s="403"/>
      <c r="D508" s="123"/>
      <c r="E508" s="124"/>
      <c r="F508" s="124"/>
      <c r="G508" s="363" t="str">
        <f t="shared" si="242"/>
        <v/>
      </c>
      <c r="H508" s="376" t="str">
        <f t="shared" si="243"/>
        <v/>
      </c>
      <c r="I508" s="365" t="str">
        <f t="shared" si="244"/>
        <v/>
      </c>
      <c r="J508" s="366" t="str">
        <f t="shared" si="219"/>
        <v/>
      </c>
      <c r="K508" s="367" t="str">
        <f t="shared" si="220"/>
        <v/>
      </c>
      <c r="L508" s="368" t="str">
        <f t="shared" si="221"/>
        <v/>
      </c>
      <c r="M508" s="369"/>
      <c r="N508" s="370" t="str">
        <f t="shared" si="215"/>
        <v/>
      </c>
      <c r="O508" s="371" t="str">
        <f t="shared" si="216"/>
        <v/>
      </c>
      <c r="P508" s="371" t="str">
        <f t="shared" si="222"/>
        <v/>
      </c>
      <c r="Q508" s="372" t="str">
        <f t="shared" si="245"/>
        <v/>
      </c>
      <c r="R508" s="373" t="str">
        <f t="shared" si="223"/>
        <v/>
      </c>
      <c r="S508" s="372" t="str">
        <f t="shared" si="224"/>
        <v/>
      </c>
      <c r="T508" s="372" t="str">
        <f t="shared" si="217"/>
        <v/>
      </c>
      <c r="U508" s="374" t="str">
        <f t="shared" si="218"/>
        <v/>
      </c>
      <c r="V508" s="375" t="str">
        <f t="shared" si="225"/>
        <v/>
      </c>
      <c r="Y508" s="133"/>
    </row>
    <row r="509" spans="1:25" s="127" customFormat="1" ht="12" customHeight="1">
      <c r="A509" s="121">
        <v>437</v>
      </c>
      <c r="B509" s="122"/>
      <c r="C509" s="403"/>
      <c r="D509" s="123"/>
      <c r="E509" s="124"/>
      <c r="F509" s="124"/>
      <c r="G509" s="363" t="str">
        <f t="shared" si="242"/>
        <v/>
      </c>
      <c r="H509" s="376" t="str">
        <f t="shared" si="243"/>
        <v/>
      </c>
      <c r="I509" s="365" t="str">
        <f t="shared" si="244"/>
        <v/>
      </c>
      <c r="J509" s="366" t="str">
        <f t="shared" si="219"/>
        <v/>
      </c>
      <c r="K509" s="367" t="str">
        <f t="shared" si="220"/>
        <v/>
      </c>
      <c r="L509" s="368" t="str">
        <f t="shared" si="221"/>
        <v/>
      </c>
      <c r="M509" s="369"/>
      <c r="N509" s="370" t="str">
        <f t="shared" si="215"/>
        <v/>
      </c>
      <c r="O509" s="371" t="str">
        <f t="shared" si="216"/>
        <v/>
      </c>
      <c r="P509" s="371" t="str">
        <f t="shared" si="222"/>
        <v/>
      </c>
      <c r="Q509" s="372" t="str">
        <f t="shared" si="245"/>
        <v/>
      </c>
      <c r="R509" s="373" t="str">
        <f t="shared" si="223"/>
        <v/>
      </c>
      <c r="S509" s="372" t="str">
        <f t="shared" si="224"/>
        <v/>
      </c>
      <c r="T509" s="372" t="str">
        <f t="shared" si="217"/>
        <v/>
      </c>
      <c r="U509" s="374" t="str">
        <f t="shared" si="218"/>
        <v/>
      </c>
      <c r="V509" s="375" t="str">
        <f t="shared" si="225"/>
        <v/>
      </c>
      <c r="Y509" s="133"/>
    </row>
    <row r="510" spans="1:25" s="127" customFormat="1" ht="12" customHeight="1">
      <c r="A510" s="121">
        <v>438</v>
      </c>
      <c r="B510" s="122"/>
      <c r="C510" s="403"/>
      <c r="D510" s="123"/>
      <c r="E510" s="124"/>
      <c r="F510" s="124"/>
      <c r="G510" s="363" t="str">
        <f t="shared" si="242"/>
        <v/>
      </c>
      <c r="H510" s="376" t="str">
        <f t="shared" si="243"/>
        <v/>
      </c>
      <c r="I510" s="365" t="str">
        <f t="shared" si="244"/>
        <v/>
      </c>
      <c r="J510" s="366" t="str">
        <f t="shared" si="219"/>
        <v/>
      </c>
      <c r="K510" s="367" t="str">
        <f t="shared" si="220"/>
        <v/>
      </c>
      <c r="L510" s="368" t="str">
        <f t="shared" si="221"/>
        <v/>
      </c>
      <c r="M510" s="369"/>
      <c r="N510" s="370" t="str">
        <f t="shared" si="215"/>
        <v/>
      </c>
      <c r="O510" s="371" t="str">
        <f t="shared" si="216"/>
        <v/>
      </c>
      <c r="P510" s="371" t="str">
        <f t="shared" si="222"/>
        <v/>
      </c>
      <c r="Q510" s="372" t="str">
        <f t="shared" si="245"/>
        <v/>
      </c>
      <c r="R510" s="373" t="str">
        <f t="shared" si="223"/>
        <v/>
      </c>
      <c r="S510" s="372" t="str">
        <f t="shared" si="224"/>
        <v/>
      </c>
      <c r="T510" s="372" t="str">
        <f t="shared" si="217"/>
        <v/>
      </c>
      <c r="U510" s="374" t="str">
        <f t="shared" si="218"/>
        <v/>
      </c>
      <c r="V510" s="375" t="str">
        <f t="shared" si="225"/>
        <v/>
      </c>
      <c r="Y510" s="133"/>
    </row>
    <row r="511" spans="1:25" s="127" customFormat="1" ht="12" customHeight="1">
      <c r="A511" s="121">
        <v>439</v>
      </c>
      <c r="B511" s="122"/>
      <c r="C511" s="403"/>
      <c r="D511" s="123"/>
      <c r="E511" s="124"/>
      <c r="F511" s="124"/>
      <c r="G511" s="363" t="str">
        <f t="shared" si="242"/>
        <v/>
      </c>
      <c r="H511" s="376" t="str">
        <f t="shared" si="243"/>
        <v/>
      </c>
      <c r="I511" s="365" t="str">
        <f t="shared" si="244"/>
        <v/>
      </c>
      <c r="J511" s="366" t="str">
        <f t="shared" si="219"/>
        <v/>
      </c>
      <c r="K511" s="367" t="str">
        <f t="shared" si="220"/>
        <v/>
      </c>
      <c r="L511" s="368" t="str">
        <f t="shared" si="221"/>
        <v/>
      </c>
      <c r="M511" s="369"/>
      <c r="N511" s="370" t="str">
        <f t="shared" si="215"/>
        <v/>
      </c>
      <c r="O511" s="371" t="str">
        <f t="shared" si="216"/>
        <v/>
      </c>
      <c r="P511" s="371" t="str">
        <f t="shared" si="222"/>
        <v/>
      </c>
      <c r="Q511" s="372" t="str">
        <f t="shared" si="245"/>
        <v/>
      </c>
      <c r="R511" s="373" t="str">
        <f t="shared" si="223"/>
        <v/>
      </c>
      <c r="S511" s="372" t="str">
        <f t="shared" si="224"/>
        <v/>
      </c>
      <c r="T511" s="372" t="str">
        <f t="shared" si="217"/>
        <v/>
      </c>
      <c r="U511" s="374" t="str">
        <f t="shared" si="218"/>
        <v/>
      </c>
      <c r="V511" s="375" t="str">
        <f t="shared" si="225"/>
        <v/>
      </c>
      <c r="Y511" s="133"/>
    </row>
    <row r="512" spans="1:25" s="127" customFormat="1" ht="12" customHeight="1">
      <c r="A512" s="121">
        <v>440</v>
      </c>
      <c r="B512" s="122"/>
      <c r="C512" s="403"/>
      <c r="D512" s="123"/>
      <c r="E512" s="124"/>
      <c r="F512" s="124"/>
      <c r="G512" s="363" t="str">
        <f t="shared" si="242"/>
        <v/>
      </c>
      <c r="H512" s="376" t="str">
        <f t="shared" si="243"/>
        <v/>
      </c>
      <c r="I512" s="365" t="str">
        <f t="shared" si="244"/>
        <v/>
      </c>
      <c r="J512" s="366" t="str">
        <f t="shared" si="219"/>
        <v/>
      </c>
      <c r="K512" s="367" t="str">
        <f t="shared" si="220"/>
        <v/>
      </c>
      <c r="L512" s="368" t="str">
        <f t="shared" si="221"/>
        <v/>
      </c>
      <c r="M512" s="369"/>
      <c r="N512" s="370" t="str">
        <f t="shared" si="215"/>
        <v/>
      </c>
      <c r="O512" s="371" t="str">
        <f t="shared" si="216"/>
        <v/>
      </c>
      <c r="P512" s="371" t="str">
        <f t="shared" si="222"/>
        <v/>
      </c>
      <c r="Q512" s="372" t="str">
        <f t="shared" si="245"/>
        <v/>
      </c>
      <c r="R512" s="373" t="str">
        <f t="shared" si="223"/>
        <v/>
      </c>
      <c r="S512" s="372" t="str">
        <f t="shared" si="224"/>
        <v/>
      </c>
      <c r="T512" s="372" t="str">
        <f t="shared" si="217"/>
        <v/>
      </c>
      <c r="U512" s="374" t="str">
        <f t="shared" si="218"/>
        <v/>
      </c>
      <c r="V512" s="375" t="str">
        <f t="shared" si="225"/>
        <v/>
      </c>
      <c r="Y512" s="133"/>
    </row>
    <row r="513" spans="1:25" s="127" customFormat="1" ht="12" customHeight="1">
      <c r="A513" s="121">
        <v>441</v>
      </c>
      <c r="B513" s="122"/>
      <c r="C513" s="403"/>
      <c r="D513" s="123"/>
      <c r="E513" s="124"/>
      <c r="F513" s="124"/>
      <c r="G513" s="363" t="str">
        <f t="shared" si="242"/>
        <v/>
      </c>
      <c r="H513" s="376" t="str">
        <f t="shared" si="243"/>
        <v/>
      </c>
      <c r="I513" s="365" t="str">
        <f t="shared" si="244"/>
        <v/>
      </c>
      <c r="J513" s="366" t="str">
        <f t="shared" si="219"/>
        <v/>
      </c>
      <c r="K513" s="367" t="str">
        <f t="shared" si="220"/>
        <v/>
      </c>
      <c r="L513" s="368" t="str">
        <f t="shared" si="221"/>
        <v/>
      </c>
      <c r="M513" s="369"/>
      <c r="N513" s="370" t="str">
        <f t="shared" si="215"/>
        <v/>
      </c>
      <c r="O513" s="371" t="str">
        <f t="shared" si="216"/>
        <v/>
      </c>
      <c r="P513" s="371" t="str">
        <f t="shared" si="222"/>
        <v/>
      </c>
      <c r="Q513" s="372" t="str">
        <f t="shared" si="245"/>
        <v/>
      </c>
      <c r="R513" s="373" t="str">
        <f t="shared" si="223"/>
        <v/>
      </c>
      <c r="S513" s="372" t="str">
        <f t="shared" si="224"/>
        <v/>
      </c>
      <c r="T513" s="372" t="str">
        <f t="shared" si="217"/>
        <v/>
      </c>
      <c r="U513" s="374" t="str">
        <f t="shared" si="218"/>
        <v/>
      </c>
      <c r="V513" s="375" t="str">
        <f t="shared" si="225"/>
        <v/>
      </c>
      <c r="Y513" s="133"/>
    </row>
    <row r="514" spans="1:25" s="127" customFormat="1" ht="12" customHeight="1">
      <c r="A514" s="121">
        <v>442</v>
      </c>
      <c r="B514" s="122"/>
      <c r="C514" s="403"/>
      <c r="D514" s="123"/>
      <c r="E514" s="124"/>
      <c r="F514" s="124"/>
      <c r="G514" s="363" t="str">
        <f t="shared" si="242"/>
        <v/>
      </c>
      <c r="H514" s="376" t="str">
        <f t="shared" si="243"/>
        <v/>
      </c>
      <c r="I514" s="365" t="str">
        <f t="shared" si="244"/>
        <v/>
      </c>
      <c r="J514" s="366" t="str">
        <f t="shared" si="219"/>
        <v/>
      </c>
      <c r="K514" s="367" t="str">
        <f t="shared" si="220"/>
        <v/>
      </c>
      <c r="L514" s="368" t="str">
        <f t="shared" si="221"/>
        <v/>
      </c>
      <c r="M514" s="369"/>
      <c r="N514" s="370" t="str">
        <f t="shared" si="215"/>
        <v/>
      </c>
      <c r="O514" s="371" t="str">
        <f t="shared" si="216"/>
        <v/>
      </c>
      <c r="P514" s="371" t="str">
        <f t="shared" si="222"/>
        <v/>
      </c>
      <c r="Q514" s="372" t="str">
        <f t="shared" si="245"/>
        <v/>
      </c>
      <c r="R514" s="373" t="str">
        <f t="shared" si="223"/>
        <v/>
      </c>
      <c r="S514" s="372" t="str">
        <f t="shared" si="224"/>
        <v/>
      </c>
      <c r="T514" s="372" t="str">
        <f t="shared" si="217"/>
        <v/>
      </c>
      <c r="U514" s="374" t="str">
        <f t="shared" si="218"/>
        <v/>
      </c>
      <c r="V514" s="375" t="str">
        <f t="shared" si="225"/>
        <v/>
      </c>
      <c r="Y514" s="133"/>
    </row>
    <row r="515" spans="1:25" s="127" customFormat="1" ht="12" customHeight="1">
      <c r="A515" s="121">
        <v>443</v>
      </c>
      <c r="B515" s="122"/>
      <c r="C515" s="403"/>
      <c r="D515" s="123"/>
      <c r="E515" s="124"/>
      <c r="F515" s="124"/>
      <c r="G515" s="363" t="str">
        <f t="shared" si="242"/>
        <v/>
      </c>
      <c r="H515" s="376" t="str">
        <f t="shared" si="243"/>
        <v/>
      </c>
      <c r="I515" s="365" t="str">
        <f t="shared" si="244"/>
        <v/>
      </c>
      <c r="J515" s="366" t="str">
        <f t="shared" si="219"/>
        <v/>
      </c>
      <c r="K515" s="367" t="str">
        <f t="shared" si="220"/>
        <v/>
      </c>
      <c r="L515" s="368" t="str">
        <f t="shared" si="221"/>
        <v/>
      </c>
      <c r="M515" s="369"/>
      <c r="N515" s="370" t="str">
        <f t="shared" si="215"/>
        <v/>
      </c>
      <c r="O515" s="371" t="str">
        <f t="shared" si="216"/>
        <v/>
      </c>
      <c r="P515" s="371" t="str">
        <f t="shared" si="222"/>
        <v/>
      </c>
      <c r="Q515" s="372" t="str">
        <f t="shared" si="245"/>
        <v/>
      </c>
      <c r="R515" s="373" t="str">
        <f t="shared" si="223"/>
        <v/>
      </c>
      <c r="S515" s="372" t="str">
        <f t="shared" si="224"/>
        <v/>
      </c>
      <c r="T515" s="372" t="str">
        <f t="shared" si="217"/>
        <v/>
      </c>
      <c r="U515" s="374" t="str">
        <f t="shared" si="218"/>
        <v/>
      </c>
      <c r="V515" s="375" t="str">
        <f t="shared" si="225"/>
        <v/>
      </c>
      <c r="Y515" s="133"/>
    </row>
    <row r="516" spans="1:25" s="127" customFormat="1" ht="12" customHeight="1">
      <c r="A516" s="121">
        <v>444</v>
      </c>
      <c r="B516" s="122"/>
      <c r="C516" s="403"/>
      <c r="D516" s="123"/>
      <c r="E516" s="124"/>
      <c r="F516" s="124"/>
      <c r="G516" s="363" t="str">
        <f t="shared" si="242"/>
        <v/>
      </c>
      <c r="H516" s="376" t="str">
        <f t="shared" si="243"/>
        <v/>
      </c>
      <c r="I516" s="365" t="str">
        <f t="shared" si="244"/>
        <v/>
      </c>
      <c r="J516" s="366" t="str">
        <f t="shared" si="219"/>
        <v/>
      </c>
      <c r="K516" s="367" t="str">
        <f t="shared" si="220"/>
        <v/>
      </c>
      <c r="L516" s="368" t="str">
        <f t="shared" si="221"/>
        <v/>
      </c>
      <c r="M516" s="369"/>
      <c r="N516" s="370" t="str">
        <f t="shared" si="215"/>
        <v/>
      </c>
      <c r="O516" s="371" t="str">
        <f t="shared" si="216"/>
        <v/>
      </c>
      <c r="P516" s="371" t="str">
        <f t="shared" si="222"/>
        <v/>
      </c>
      <c r="Q516" s="372" t="str">
        <f t="shared" si="245"/>
        <v/>
      </c>
      <c r="R516" s="373" t="str">
        <f t="shared" si="223"/>
        <v/>
      </c>
      <c r="S516" s="372" t="str">
        <f t="shared" si="224"/>
        <v/>
      </c>
      <c r="T516" s="372" t="str">
        <f t="shared" si="217"/>
        <v/>
      </c>
      <c r="U516" s="374" t="str">
        <f t="shared" si="218"/>
        <v/>
      </c>
      <c r="V516" s="375" t="str">
        <f t="shared" si="225"/>
        <v/>
      </c>
      <c r="Y516" s="133"/>
    </row>
    <row r="517" spans="1:25" s="127" customFormat="1" ht="12" customHeight="1">
      <c r="A517" s="121">
        <v>445</v>
      </c>
      <c r="B517" s="122"/>
      <c r="C517" s="403"/>
      <c r="D517" s="123"/>
      <c r="E517" s="124"/>
      <c r="F517" s="124"/>
      <c r="G517" s="363" t="str">
        <f t="shared" si="242"/>
        <v/>
      </c>
      <c r="H517" s="376" t="str">
        <f t="shared" si="243"/>
        <v/>
      </c>
      <c r="I517" s="365" t="str">
        <f t="shared" si="244"/>
        <v/>
      </c>
      <c r="J517" s="366" t="str">
        <f t="shared" si="219"/>
        <v/>
      </c>
      <c r="K517" s="367" t="str">
        <f t="shared" si="220"/>
        <v/>
      </c>
      <c r="L517" s="368" t="str">
        <f t="shared" si="221"/>
        <v/>
      </c>
      <c r="M517" s="369"/>
      <c r="N517" s="370" t="str">
        <f t="shared" si="215"/>
        <v/>
      </c>
      <c r="O517" s="371" t="str">
        <f t="shared" si="216"/>
        <v/>
      </c>
      <c r="P517" s="371" t="str">
        <f t="shared" si="222"/>
        <v/>
      </c>
      <c r="Q517" s="372" t="str">
        <f t="shared" si="245"/>
        <v/>
      </c>
      <c r="R517" s="373" t="str">
        <f t="shared" si="223"/>
        <v/>
      </c>
      <c r="S517" s="372" t="str">
        <f t="shared" si="224"/>
        <v/>
      </c>
      <c r="T517" s="372" t="str">
        <f t="shared" si="217"/>
        <v/>
      </c>
      <c r="U517" s="374" t="str">
        <f t="shared" si="218"/>
        <v/>
      </c>
      <c r="V517" s="375" t="str">
        <f t="shared" si="225"/>
        <v/>
      </c>
      <c r="Y517" s="133"/>
    </row>
    <row r="518" spans="1:25" s="127" customFormat="1" ht="12" customHeight="1">
      <c r="A518" s="121">
        <v>446</v>
      </c>
      <c r="B518" s="122"/>
      <c r="C518" s="403"/>
      <c r="D518" s="123"/>
      <c r="E518" s="124"/>
      <c r="F518" s="124"/>
      <c r="G518" s="363" t="str">
        <f t="shared" ref="G518:G527" si="246">IF(OR(ISBLANK($C518),ISBLANK($C$68)),"",IF($C518&gt;$C$68,"",DATEDIF($C518,$C$68,"Y")))</f>
        <v/>
      </c>
      <c r="H518" s="376" t="str">
        <f t="shared" ref="H518:H527" si="247">IF(D518=1,"男",IF(D518=2,"女",""))</f>
        <v/>
      </c>
      <c r="I518" s="365" t="str">
        <f t="shared" ref="I518:I527" si="248">G518&amp;H518</f>
        <v/>
      </c>
      <c r="J518" s="366" t="str">
        <f t="shared" si="219"/>
        <v/>
      </c>
      <c r="K518" s="367" t="str">
        <f t="shared" si="220"/>
        <v/>
      </c>
      <c r="L518" s="368" t="str">
        <f t="shared" si="221"/>
        <v/>
      </c>
      <c r="M518" s="369"/>
      <c r="N518" s="370" t="str">
        <f t="shared" si="215"/>
        <v/>
      </c>
      <c r="O518" s="371" t="str">
        <f t="shared" si="216"/>
        <v/>
      </c>
      <c r="P518" s="371" t="str">
        <f t="shared" si="222"/>
        <v/>
      </c>
      <c r="Q518" s="372" t="str">
        <f t="shared" ref="Q518:Q527" si="249">IF($E518="","",P518*O518)</f>
        <v/>
      </c>
      <c r="R518" s="373" t="str">
        <f t="shared" si="223"/>
        <v/>
      </c>
      <c r="S518" s="372" t="str">
        <f t="shared" si="224"/>
        <v/>
      </c>
      <c r="T518" s="372" t="str">
        <f t="shared" si="217"/>
        <v/>
      </c>
      <c r="U518" s="374" t="str">
        <f t="shared" si="218"/>
        <v/>
      </c>
      <c r="V518" s="375" t="str">
        <f t="shared" si="225"/>
        <v/>
      </c>
      <c r="Y518" s="133"/>
    </row>
    <row r="519" spans="1:25" s="127" customFormat="1" ht="12" customHeight="1">
      <c r="A519" s="121">
        <v>447</v>
      </c>
      <c r="B519" s="122"/>
      <c r="C519" s="403"/>
      <c r="D519" s="123"/>
      <c r="E519" s="124"/>
      <c r="F519" s="124"/>
      <c r="G519" s="363" t="str">
        <f t="shared" si="246"/>
        <v/>
      </c>
      <c r="H519" s="376" t="str">
        <f t="shared" si="247"/>
        <v/>
      </c>
      <c r="I519" s="365" t="str">
        <f t="shared" si="248"/>
        <v/>
      </c>
      <c r="J519" s="366" t="str">
        <f t="shared" si="219"/>
        <v/>
      </c>
      <c r="K519" s="367" t="str">
        <f t="shared" si="220"/>
        <v/>
      </c>
      <c r="L519" s="368" t="str">
        <f t="shared" si="221"/>
        <v/>
      </c>
      <c r="M519" s="369"/>
      <c r="N519" s="370" t="str">
        <f t="shared" si="215"/>
        <v/>
      </c>
      <c r="O519" s="371" t="str">
        <f t="shared" si="216"/>
        <v/>
      </c>
      <c r="P519" s="371" t="str">
        <f t="shared" si="222"/>
        <v/>
      </c>
      <c r="Q519" s="372" t="str">
        <f t="shared" si="249"/>
        <v/>
      </c>
      <c r="R519" s="373" t="str">
        <f t="shared" si="223"/>
        <v/>
      </c>
      <c r="S519" s="372" t="str">
        <f t="shared" si="224"/>
        <v/>
      </c>
      <c r="T519" s="372" t="str">
        <f t="shared" si="217"/>
        <v/>
      </c>
      <c r="U519" s="374" t="str">
        <f t="shared" si="218"/>
        <v/>
      </c>
      <c r="V519" s="375" t="str">
        <f t="shared" si="225"/>
        <v/>
      </c>
      <c r="Y519" s="133"/>
    </row>
    <row r="520" spans="1:25" s="127" customFormat="1" ht="12" customHeight="1">
      <c r="A520" s="121">
        <v>448</v>
      </c>
      <c r="B520" s="122"/>
      <c r="C520" s="403"/>
      <c r="D520" s="123"/>
      <c r="E520" s="124"/>
      <c r="F520" s="124"/>
      <c r="G520" s="363" t="str">
        <f t="shared" si="246"/>
        <v/>
      </c>
      <c r="H520" s="376" t="str">
        <f t="shared" si="247"/>
        <v/>
      </c>
      <c r="I520" s="365" t="str">
        <f t="shared" si="248"/>
        <v/>
      </c>
      <c r="J520" s="366" t="str">
        <f t="shared" si="219"/>
        <v/>
      </c>
      <c r="K520" s="367" t="str">
        <f t="shared" si="220"/>
        <v/>
      </c>
      <c r="L520" s="368" t="str">
        <f t="shared" si="221"/>
        <v/>
      </c>
      <c r="M520" s="369"/>
      <c r="N520" s="370" t="str">
        <f t="shared" si="215"/>
        <v/>
      </c>
      <c r="O520" s="371" t="str">
        <f t="shared" si="216"/>
        <v/>
      </c>
      <c r="P520" s="371" t="str">
        <f t="shared" si="222"/>
        <v/>
      </c>
      <c r="Q520" s="372" t="str">
        <f t="shared" si="249"/>
        <v/>
      </c>
      <c r="R520" s="373" t="str">
        <f t="shared" si="223"/>
        <v/>
      </c>
      <c r="S520" s="372" t="str">
        <f t="shared" si="224"/>
        <v/>
      </c>
      <c r="T520" s="372" t="str">
        <f t="shared" si="217"/>
        <v/>
      </c>
      <c r="U520" s="374" t="str">
        <f t="shared" si="218"/>
        <v/>
      </c>
      <c r="V520" s="375" t="str">
        <f t="shared" si="225"/>
        <v/>
      </c>
      <c r="Y520" s="133"/>
    </row>
    <row r="521" spans="1:25" s="127" customFormat="1" ht="12" customHeight="1">
      <c r="A521" s="121">
        <v>449</v>
      </c>
      <c r="B521" s="122"/>
      <c r="C521" s="403"/>
      <c r="D521" s="123"/>
      <c r="E521" s="124"/>
      <c r="F521" s="124"/>
      <c r="G521" s="363" t="str">
        <f t="shared" si="246"/>
        <v/>
      </c>
      <c r="H521" s="376" t="str">
        <f t="shared" si="247"/>
        <v/>
      </c>
      <c r="I521" s="365" t="str">
        <f t="shared" si="248"/>
        <v/>
      </c>
      <c r="J521" s="366" t="str">
        <f t="shared" si="219"/>
        <v/>
      </c>
      <c r="K521" s="367" t="str">
        <f t="shared" si="220"/>
        <v/>
      </c>
      <c r="L521" s="368" t="str">
        <f t="shared" si="221"/>
        <v/>
      </c>
      <c r="M521" s="369"/>
      <c r="N521" s="370" t="str">
        <f t="shared" ref="N521:N584" si="250">IF(F521="","",(F521-O521)/O521*100)</f>
        <v/>
      </c>
      <c r="O521" s="371" t="str">
        <f t="shared" ref="O521:O584" si="251">IF(E521="","",(J521*E521-K521))</f>
        <v/>
      </c>
      <c r="P521" s="371" t="str">
        <f t="shared" si="222"/>
        <v/>
      </c>
      <c r="Q521" s="372" t="str">
        <f t="shared" si="249"/>
        <v/>
      </c>
      <c r="R521" s="373" t="str">
        <f t="shared" si="223"/>
        <v/>
      </c>
      <c r="S521" s="372" t="str">
        <f t="shared" si="224"/>
        <v/>
      </c>
      <c r="T521" s="372" t="str">
        <f t="shared" ref="T521:T584" si="252">IF(E521="","",(Q521*R521+S521))</f>
        <v/>
      </c>
      <c r="U521" s="374" t="str">
        <f t="shared" ref="U521:U584" si="253">IF(E521="","",(T521*33%))</f>
        <v/>
      </c>
      <c r="V521" s="375" t="str">
        <f t="shared" si="225"/>
        <v/>
      </c>
      <c r="Y521" s="133"/>
    </row>
    <row r="522" spans="1:25" s="127" customFormat="1" ht="12" customHeight="1">
      <c r="A522" s="121">
        <v>450</v>
      </c>
      <c r="B522" s="122"/>
      <c r="C522" s="403"/>
      <c r="D522" s="123"/>
      <c r="E522" s="124"/>
      <c r="F522" s="124"/>
      <c r="G522" s="363" t="str">
        <f t="shared" si="246"/>
        <v/>
      </c>
      <c r="H522" s="376" t="str">
        <f t="shared" si="247"/>
        <v/>
      </c>
      <c r="I522" s="365" t="str">
        <f t="shared" si="248"/>
        <v/>
      </c>
      <c r="J522" s="366" t="str">
        <f t="shared" ref="J522:J585" si="254">IF(E522="","",VLOOKUP(I522,$W$28:$Y$53,2,FALSE))</f>
        <v/>
      </c>
      <c r="K522" s="367" t="str">
        <f t="shared" ref="K522:K585" si="255">IF(E522="","",VLOOKUP(I522,$W$28:$Y$53,3,FALSE))</f>
        <v/>
      </c>
      <c r="L522" s="368" t="str">
        <f t="shared" ref="L522:L585" si="256">IF(ISNUMBER(N522),VLOOKUP(N522,$M$57:$R$62,4,TRUE),"")</f>
        <v/>
      </c>
      <c r="M522" s="369"/>
      <c r="N522" s="370" t="str">
        <f t="shared" si="250"/>
        <v/>
      </c>
      <c r="O522" s="371" t="str">
        <f t="shared" si="251"/>
        <v/>
      </c>
      <c r="P522" s="371" t="str">
        <f t="shared" ref="P522:P585" si="257">IF($E522="","",VLOOKUP($I522,$N$27:$Q$53,2,FALSE))</f>
        <v/>
      </c>
      <c r="Q522" s="372" t="str">
        <f t="shared" si="249"/>
        <v/>
      </c>
      <c r="R522" s="373" t="str">
        <f t="shared" ref="R522:R585" si="258">IF(E522="","",VLOOKUP(I522,$N$27:$V$53,9,FALSE))</f>
        <v/>
      </c>
      <c r="S522" s="372" t="str">
        <f t="shared" ref="S522:S585" si="259">IF($E522="","",VLOOKUP($I522,$N$27:$R$53,5,FALSE))</f>
        <v/>
      </c>
      <c r="T522" s="372" t="str">
        <f t="shared" si="252"/>
        <v/>
      </c>
      <c r="U522" s="374" t="str">
        <f t="shared" si="253"/>
        <v/>
      </c>
      <c r="V522" s="375" t="str">
        <f t="shared" ref="V522:V585" si="260">IF(E522="","",(IF(AND(U522&lt;=$R$7,U522&gt;=$T$7),U522,IF(U522="","　","個別対応"))))</f>
        <v/>
      </c>
      <c r="Y522" s="133"/>
    </row>
    <row r="523" spans="1:25" s="127" customFormat="1" ht="12" customHeight="1">
      <c r="A523" s="121">
        <v>451</v>
      </c>
      <c r="B523" s="122"/>
      <c r="C523" s="403"/>
      <c r="D523" s="123"/>
      <c r="E523" s="124"/>
      <c r="F523" s="124"/>
      <c r="G523" s="363" t="str">
        <f t="shared" si="246"/>
        <v/>
      </c>
      <c r="H523" s="376" t="str">
        <f t="shared" si="247"/>
        <v/>
      </c>
      <c r="I523" s="365" t="str">
        <f t="shared" si="248"/>
        <v/>
      </c>
      <c r="J523" s="366" t="str">
        <f t="shared" si="254"/>
        <v/>
      </c>
      <c r="K523" s="367" t="str">
        <f t="shared" si="255"/>
        <v/>
      </c>
      <c r="L523" s="368" t="str">
        <f t="shared" si="256"/>
        <v/>
      </c>
      <c r="M523" s="369"/>
      <c r="N523" s="370" t="str">
        <f t="shared" si="250"/>
        <v/>
      </c>
      <c r="O523" s="371" t="str">
        <f t="shared" si="251"/>
        <v/>
      </c>
      <c r="P523" s="371" t="str">
        <f t="shared" si="257"/>
        <v/>
      </c>
      <c r="Q523" s="372" t="str">
        <f t="shared" si="249"/>
        <v/>
      </c>
      <c r="R523" s="373" t="str">
        <f t="shared" si="258"/>
        <v/>
      </c>
      <c r="S523" s="372" t="str">
        <f t="shared" si="259"/>
        <v/>
      </c>
      <c r="T523" s="372" t="str">
        <f t="shared" si="252"/>
        <v/>
      </c>
      <c r="U523" s="374" t="str">
        <f t="shared" si="253"/>
        <v/>
      </c>
      <c r="V523" s="375" t="str">
        <f t="shared" si="260"/>
        <v/>
      </c>
      <c r="Y523" s="133"/>
    </row>
    <row r="524" spans="1:25" s="127" customFormat="1" ht="12" customHeight="1">
      <c r="A524" s="121">
        <v>452</v>
      </c>
      <c r="B524" s="122"/>
      <c r="C524" s="403"/>
      <c r="D524" s="123"/>
      <c r="E524" s="124"/>
      <c r="F524" s="124"/>
      <c r="G524" s="363" t="str">
        <f t="shared" si="246"/>
        <v/>
      </c>
      <c r="H524" s="376" t="str">
        <f t="shared" si="247"/>
        <v/>
      </c>
      <c r="I524" s="365" t="str">
        <f t="shared" si="248"/>
        <v/>
      </c>
      <c r="J524" s="366" t="str">
        <f t="shared" si="254"/>
        <v/>
      </c>
      <c r="K524" s="367" t="str">
        <f t="shared" si="255"/>
        <v/>
      </c>
      <c r="L524" s="368" t="str">
        <f t="shared" si="256"/>
        <v/>
      </c>
      <c r="M524" s="369"/>
      <c r="N524" s="370" t="str">
        <f t="shared" si="250"/>
        <v/>
      </c>
      <c r="O524" s="371" t="str">
        <f t="shared" si="251"/>
        <v/>
      </c>
      <c r="P524" s="371" t="str">
        <f t="shared" si="257"/>
        <v/>
      </c>
      <c r="Q524" s="372" t="str">
        <f t="shared" si="249"/>
        <v/>
      </c>
      <c r="R524" s="373" t="str">
        <f t="shared" si="258"/>
        <v/>
      </c>
      <c r="S524" s="372" t="str">
        <f t="shared" si="259"/>
        <v/>
      </c>
      <c r="T524" s="372" t="str">
        <f t="shared" si="252"/>
        <v/>
      </c>
      <c r="U524" s="374" t="str">
        <f t="shared" si="253"/>
        <v/>
      </c>
      <c r="V524" s="375" t="str">
        <f t="shared" si="260"/>
        <v/>
      </c>
      <c r="Y524" s="133"/>
    </row>
    <row r="525" spans="1:25" s="127" customFormat="1" ht="12" customHeight="1">
      <c r="A525" s="121">
        <v>453</v>
      </c>
      <c r="B525" s="122"/>
      <c r="C525" s="403"/>
      <c r="D525" s="123"/>
      <c r="E525" s="124"/>
      <c r="F525" s="124"/>
      <c r="G525" s="363" t="str">
        <f t="shared" si="246"/>
        <v/>
      </c>
      <c r="H525" s="376" t="str">
        <f t="shared" si="247"/>
        <v/>
      </c>
      <c r="I525" s="365" t="str">
        <f t="shared" si="248"/>
        <v/>
      </c>
      <c r="J525" s="366" t="str">
        <f t="shared" si="254"/>
        <v/>
      </c>
      <c r="K525" s="367" t="str">
        <f t="shared" si="255"/>
        <v/>
      </c>
      <c r="L525" s="368" t="str">
        <f t="shared" si="256"/>
        <v/>
      </c>
      <c r="M525" s="369"/>
      <c r="N525" s="370" t="str">
        <f t="shared" si="250"/>
        <v/>
      </c>
      <c r="O525" s="371" t="str">
        <f t="shared" si="251"/>
        <v/>
      </c>
      <c r="P525" s="371" t="str">
        <f t="shared" si="257"/>
        <v/>
      </c>
      <c r="Q525" s="372" t="str">
        <f t="shared" si="249"/>
        <v/>
      </c>
      <c r="R525" s="373" t="str">
        <f t="shared" si="258"/>
        <v/>
      </c>
      <c r="S525" s="372" t="str">
        <f t="shared" si="259"/>
        <v/>
      </c>
      <c r="T525" s="372" t="str">
        <f t="shared" si="252"/>
        <v/>
      </c>
      <c r="U525" s="374" t="str">
        <f t="shared" si="253"/>
        <v/>
      </c>
      <c r="V525" s="375" t="str">
        <f t="shared" si="260"/>
        <v/>
      </c>
      <c r="Y525" s="133"/>
    </row>
    <row r="526" spans="1:25" s="127" customFormat="1" ht="12" customHeight="1">
      <c r="A526" s="121">
        <v>454</v>
      </c>
      <c r="B526" s="122"/>
      <c r="C526" s="403"/>
      <c r="D526" s="123"/>
      <c r="E526" s="124"/>
      <c r="F526" s="124"/>
      <c r="G526" s="363" t="str">
        <f t="shared" si="246"/>
        <v/>
      </c>
      <c r="H526" s="376" t="str">
        <f t="shared" si="247"/>
        <v/>
      </c>
      <c r="I526" s="365" t="str">
        <f t="shared" si="248"/>
        <v/>
      </c>
      <c r="J526" s="366" t="str">
        <f t="shared" si="254"/>
        <v/>
      </c>
      <c r="K526" s="367" t="str">
        <f t="shared" si="255"/>
        <v/>
      </c>
      <c r="L526" s="368" t="str">
        <f t="shared" si="256"/>
        <v/>
      </c>
      <c r="M526" s="369"/>
      <c r="N526" s="370" t="str">
        <f t="shared" si="250"/>
        <v/>
      </c>
      <c r="O526" s="371" t="str">
        <f t="shared" si="251"/>
        <v/>
      </c>
      <c r="P526" s="371" t="str">
        <f t="shared" si="257"/>
        <v/>
      </c>
      <c r="Q526" s="372" t="str">
        <f t="shared" si="249"/>
        <v/>
      </c>
      <c r="R526" s="373" t="str">
        <f t="shared" si="258"/>
        <v/>
      </c>
      <c r="S526" s="372" t="str">
        <f t="shared" si="259"/>
        <v/>
      </c>
      <c r="T526" s="372" t="str">
        <f t="shared" si="252"/>
        <v/>
      </c>
      <c r="U526" s="374" t="str">
        <f t="shared" si="253"/>
        <v/>
      </c>
      <c r="V526" s="375" t="str">
        <f t="shared" si="260"/>
        <v/>
      </c>
      <c r="Y526" s="133"/>
    </row>
    <row r="527" spans="1:25" s="127" customFormat="1" ht="12" customHeight="1">
      <c r="A527" s="121">
        <v>455</v>
      </c>
      <c r="B527" s="122"/>
      <c r="C527" s="403"/>
      <c r="D527" s="123"/>
      <c r="E527" s="124"/>
      <c r="F527" s="124"/>
      <c r="G527" s="363" t="str">
        <f t="shared" si="246"/>
        <v/>
      </c>
      <c r="H527" s="376" t="str">
        <f t="shared" si="247"/>
        <v/>
      </c>
      <c r="I527" s="365" t="str">
        <f t="shared" si="248"/>
        <v/>
      </c>
      <c r="J527" s="366" t="str">
        <f t="shared" si="254"/>
        <v/>
      </c>
      <c r="K527" s="367" t="str">
        <f t="shared" si="255"/>
        <v/>
      </c>
      <c r="L527" s="368" t="str">
        <f t="shared" si="256"/>
        <v/>
      </c>
      <c r="M527" s="369"/>
      <c r="N527" s="370" t="str">
        <f t="shared" si="250"/>
        <v/>
      </c>
      <c r="O527" s="371" t="str">
        <f t="shared" si="251"/>
        <v/>
      </c>
      <c r="P527" s="371" t="str">
        <f t="shared" si="257"/>
        <v/>
      </c>
      <c r="Q527" s="372" t="str">
        <f t="shared" si="249"/>
        <v/>
      </c>
      <c r="R527" s="373" t="str">
        <f t="shared" si="258"/>
        <v/>
      </c>
      <c r="S527" s="372" t="str">
        <f t="shared" si="259"/>
        <v/>
      </c>
      <c r="T527" s="372" t="str">
        <f t="shared" si="252"/>
        <v/>
      </c>
      <c r="U527" s="374" t="str">
        <f t="shared" si="253"/>
        <v/>
      </c>
      <c r="V527" s="375" t="str">
        <f t="shared" si="260"/>
        <v/>
      </c>
      <c r="Y527" s="133"/>
    </row>
    <row r="528" spans="1:25" s="127" customFormat="1" ht="12" customHeight="1">
      <c r="A528" s="121">
        <v>456</v>
      </c>
      <c r="B528" s="122"/>
      <c r="C528" s="403"/>
      <c r="D528" s="123"/>
      <c r="E528" s="124"/>
      <c r="F528" s="124"/>
      <c r="G528" s="363" t="str">
        <f t="shared" ref="G528:G537" si="261">IF(OR(ISBLANK($C528),ISBLANK($C$68)),"",IF($C528&gt;$C$68,"",DATEDIF($C528,$C$68,"Y")))</f>
        <v/>
      </c>
      <c r="H528" s="376" t="str">
        <f t="shared" ref="H528:H537" si="262">IF(D528=1,"男",IF(D528=2,"女",""))</f>
        <v/>
      </c>
      <c r="I528" s="365" t="str">
        <f t="shared" ref="I528:I537" si="263">G528&amp;H528</f>
        <v/>
      </c>
      <c r="J528" s="366" t="str">
        <f t="shared" si="254"/>
        <v/>
      </c>
      <c r="K528" s="367" t="str">
        <f t="shared" si="255"/>
        <v/>
      </c>
      <c r="L528" s="368" t="str">
        <f t="shared" si="256"/>
        <v/>
      </c>
      <c r="M528" s="369"/>
      <c r="N528" s="370" t="str">
        <f t="shared" si="250"/>
        <v/>
      </c>
      <c r="O528" s="371" t="str">
        <f t="shared" si="251"/>
        <v/>
      </c>
      <c r="P528" s="371" t="str">
        <f t="shared" si="257"/>
        <v/>
      </c>
      <c r="Q528" s="372" t="str">
        <f t="shared" ref="Q528:Q537" si="264">IF($E528="","",P528*O528)</f>
        <v/>
      </c>
      <c r="R528" s="373" t="str">
        <f t="shared" si="258"/>
        <v/>
      </c>
      <c r="S528" s="372" t="str">
        <f t="shared" si="259"/>
        <v/>
      </c>
      <c r="T528" s="372" t="str">
        <f t="shared" si="252"/>
        <v/>
      </c>
      <c r="U528" s="374" t="str">
        <f t="shared" si="253"/>
        <v/>
      </c>
      <c r="V528" s="375" t="str">
        <f t="shared" si="260"/>
        <v/>
      </c>
      <c r="Y528" s="133"/>
    </row>
    <row r="529" spans="1:25" s="127" customFormat="1" ht="12" customHeight="1">
      <c r="A529" s="121">
        <v>457</v>
      </c>
      <c r="B529" s="122"/>
      <c r="C529" s="403"/>
      <c r="D529" s="123"/>
      <c r="E529" s="124"/>
      <c r="F529" s="124"/>
      <c r="G529" s="363" t="str">
        <f t="shared" si="261"/>
        <v/>
      </c>
      <c r="H529" s="376" t="str">
        <f t="shared" si="262"/>
        <v/>
      </c>
      <c r="I529" s="365" t="str">
        <f t="shared" si="263"/>
        <v/>
      </c>
      <c r="J529" s="366" t="str">
        <f t="shared" si="254"/>
        <v/>
      </c>
      <c r="K529" s="367" t="str">
        <f t="shared" si="255"/>
        <v/>
      </c>
      <c r="L529" s="368" t="str">
        <f t="shared" si="256"/>
        <v/>
      </c>
      <c r="M529" s="369"/>
      <c r="N529" s="370" t="str">
        <f t="shared" si="250"/>
        <v/>
      </c>
      <c r="O529" s="371" t="str">
        <f t="shared" si="251"/>
        <v/>
      </c>
      <c r="P529" s="371" t="str">
        <f t="shared" si="257"/>
        <v/>
      </c>
      <c r="Q529" s="372" t="str">
        <f t="shared" si="264"/>
        <v/>
      </c>
      <c r="R529" s="373" t="str">
        <f t="shared" si="258"/>
        <v/>
      </c>
      <c r="S529" s="372" t="str">
        <f t="shared" si="259"/>
        <v/>
      </c>
      <c r="T529" s="372" t="str">
        <f t="shared" si="252"/>
        <v/>
      </c>
      <c r="U529" s="374" t="str">
        <f t="shared" si="253"/>
        <v/>
      </c>
      <c r="V529" s="375" t="str">
        <f t="shared" si="260"/>
        <v/>
      </c>
      <c r="Y529" s="133"/>
    </row>
    <row r="530" spans="1:25" s="127" customFormat="1" ht="12" customHeight="1">
      <c r="A530" s="121">
        <v>458</v>
      </c>
      <c r="B530" s="122"/>
      <c r="C530" s="403"/>
      <c r="D530" s="123"/>
      <c r="E530" s="124"/>
      <c r="F530" s="124"/>
      <c r="G530" s="363" t="str">
        <f t="shared" si="261"/>
        <v/>
      </c>
      <c r="H530" s="376" t="str">
        <f t="shared" si="262"/>
        <v/>
      </c>
      <c r="I530" s="365" t="str">
        <f t="shared" si="263"/>
        <v/>
      </c>
      <c r="J530" s="366" t="str">
        <f t="shared" si="254"/>
        <v/>
      </c>
      <c r="K530" s="367" t="str">
        <f t="shared" si="255"/>
        <v/>
      </c>
      <c r="L530" s="368" t="str">
        <f t="shared" si="256"/>
        <v/>
      </c>
      <c r="M530" s="369"/>
      <c r="N530" s="370" t="str">
        <f t="shared" si="250"/>
        <v/>
      </c>
      <c r="O530" s="371" t="str">
        <f t="shared" si="251"/>
        <v/>
      </c>
      <c r="P530" s="371" t="str">
        <f t="shared" si="257"/>
        <v/>
      </c>
      <c r="Q530" s="372" t="str">
        <f t="shared" si="264"/>
        <v/>
      </c>
      <c r="R530" s="373" t="str">
        <f t="shared" si="258"/>
        <v/>
      </c>
      <c r="S530" s="372" t="str">
        <f t="shared" si="259"/>
        <v/>
      </c>
      <c r="T530" s="372" t="str">
        <f t="shared" si="252"/>
        <v/>
      </c>
      <c r="U530" s="374" t="str">
        <f t="shared" si="253"/>
        <v/>
      </c>
      <c r="V530" s="375" t="str">
        <f t="shared" si="260"/>
        <v/>
      </c>
      <c r="Y530" s="133"/>
    </row>
    <row r="531" spans="1:25" s="127" customFormat="1" ht="12" customHeight="1">
      <c r="A531" s="121">
        <v>459</v>
      </c>
      <c r="B531" s="122"/>
      <c r="C531" s="403"/>
      <c r="D531" s="123"/>
      <c r="E531" s="124"/>
      <c r="F531" s="124"/>
      <c r="G531" s="363" t="str">
        <f t="shared" si="261"/>
        <v/>
      </c>
      <c r="H531" s="376" t="str">
        <f t="shared" si="262"/>
        <v/>
      </c>
      <c r="I531" s="365" t="str">
        <f t="shared" si="263"/>
        <v/>
      </c>
      <c r="J531" s="366" t="str">
        <f t="shared" si="254"/>
        <v/>
      </c>
      <c r="K531" s="367" t="str">
        <f t="shared" si="255"/>
        <v/>
      </c>
      <c r="L531" s="368" t="str">
        <f t="shared" si="256"/>
        <v/>
      </c>
      <c r="M531" s="369"/>
      <c r="N531" s="370" t="str">
        <f t="shared" si="250"/>
        <v/>
      </c>
      <c r="O531" s="371" t="str">
        <f t="shared" si="251"/>
        <v/>
      </c>
      <c r="P531" s="371" t="str">
        <f t="shared" si="257"/>
        <v/>
      </c>
      <c r="Q531" s="372" t="str">
        <f t="shared" si="264"/>
        <v/>
      </c>
      <c r="R531" s="373" t="str">
        <f t="shared" si="258"/>
        <v/>
      </c>
      <c r="S531" s="372" t="str">
        <f t="shared" si="259"/>
        <v/>
      </c>
      <c r="T531" s="372" t="str">
        <f t="shared" si="252"/>
        <v/>
      </c>
      <c r="U531" s="374" t="str">
        <f t="shared" si="253"/>
        <v/>
      </c>
      <c r="V531" s="375" t="str">
        <f t="shared" si="260"/>
        <v/>
      </c>
      <c r="Y531" s="133"/>
    </row>
    <row r="532" spans="1:25" s="127" customFormat="1" ht="12" customHeight="1">
      <c r="A532" s="121">
        <v>460</v>
      </c>
      <c r="B532" s="122"/>
      <c r="C532" s="403"/>
      <c r="D532" s="123"/>
      <c r="E532" s="124"/>
      <c r="F532" s="124"/>
      <c r="G532" s="363" t="str">
        <f t="shared" si="261"/>
        <v/>
      </c>
      <c r="H532" s="376" t="str">
        <f t="shared" si="262"/>
        <v/>
      </c>
      <c r="I532" s="365" t="str">
        <f t="shared" si="263"/>
        <v/>
      </c>
      <c r="J532" s="366" t="str">
        <f t="shared" si="254"/>
        <v/>
      </c>
      <c r="K532" s="367" t="str">
        <f t="shared" si="255"/>
        <v/>
      </c>
      <c r="L532" s="368" t="str">
        <f t="shared" si="256"/>
        <v/>
      </c>
      <c r="M532" s="369"/>
      <c r="N532" s="370" t="str">
        <f t="shared" si="250"/>
        <v/>
      </c>
      <c r="O532" s="371" t="str">
        <f t="shared" si="251"/>
        <v/>
      </c>
      <c r="P532" s="371" t="str">
        <f t="shared" si="257"/>
        <v/>
      </c>
      <c r="Q532" s="372" t="str">
        <f t="shared" si="264"/>
        <v/>
      </c>
      <c r="R532" s="373" t="str">
        <f t="shared" si="258"/>
        <v/>
      </c>
      <c r="S532" s="372" t="str">
        <f t="shared" si="259"/>
        <v/>
      </c>
      <c r="T532" s="372" t="str">
        <f t="shared" si="252"/>
        <v/>
      </c>
      <c r="U532" s="374" t="str">
        <f t="shared" si="253"/>
        <v/>
      </c>
      <c r="V532" s="375" t="str">
        <f t="shared" si="260"/>
        <v/>
      </c>
      <c r="Y532" s="133"/>
    </row>
    <row r="533" spans="1:25" s="127" customFormat="1" ht="12" customHeight="1">
      <c r="A533" s="121">
        <v>461</v>
      </c>
      <c r="B533" s="122"/>
      <c r="C533" s="403"/>
      <c r="D533" s="123"/>
      <c r="E533" s="124"/>
      <c r="F533" s="124"/>
      <c r="G533" s="363" t="str">
        <f t="shared" si="261"/>
        <v/>
      </c>
      <c r="H533" s="376" t="str">
        <f t="shared" si="262"/>
        <v/>
      </c>
      <c r="I533" s="365" t="str">
        <f t="shared" si="263"/>
        <v/>
      </c>
      <c r="J533" s="366" t="str">
        <f t="shared" si="254"/>
        <v/>
      </c>
      <c r="K533" s="367" t="str">
        <f t="shared" si="255"/>
        <v/>
      </c>
      <c r="L533" s="368" t="str">
        <f t="shared" si="256"/>
        <v/>
      </c>
      <c r="M533" s="369"/>
      <c r="N533" s="370" t="str">
        <f t="shared" si="250"/>
        <v/>
      </c>
      <c r="O533" s="371" t="str">
        <f t="shared" si="251"/>
        <v/>
      </c>
      <c r="P533" s="371" t="str">
        <f t="shared" si="257"/>
        <v/>
      </c>
      <c r="Q533" s="372" t="str">
        <f t="shared" si="264"/>
        <v/>
      </c>
      <c r="R533" s="373" t="str">
        <f t="shared" si="258"/>
        <v/>
      </c>
      <c r="S533" s="372" t="str">
        <f t="shared" si="259"/>
        <v/>
      </c>
      <c r="T533" s="372" t="str">
        <f t="shared" si="252"/>
        <v/>
      </c>
      <c r="U533" s="374" t="str">
        <f t="shared" si="253"/>
        <v/>
      </c>
      <c r="V533" s="375" t="str">
        <f t="shared" si="260"/>
        <v/>
      </c>
      <c r="Y533" s="133"/>
    </row>
    <row r="534" spans="1:25" s="127" customFormat="1" ht="12" customHeight="1">
      <c r="A534" s="121">
        <v>462</v>
      </c>
      <c r="B534" s="122"/>
      <c r="C534" s="403"/>
      <c r="D534" s="123"/>
      <c r="E534" s="124"/>
      <c r="F534" s="124"/>
      <c r="G534" s="363" t="str">
        <f t="shared" si="261"/>
        <v/>
      </c>
      <c r="H534" s="376" t="str">
        <f t="shared" si="262"/>
        <v/>
      </c>
      <c r="I534" s="365" t="str">
        <f t="shared" si="263"/>
        <v/>
      </c>
      <c r="J534" s="366" t="str">
        <f t="shared" si="254"/>
        <v/>
      </c>
      <c r="K534" s="367" t="str">
        <f t="shared" si="255"/>
        <v/>
      </c>
      <c r="L534" s="368" t="str">
        <f t="shared" si="256"/>
        <v/>
      </c>
      <c r="M534" s="369"/>
      <c r="N534" s="370" t="str">
        <f t="shared" si="250"/>
        <v/>
      </c>
      <c r="O534" s="371" t="str">
        <f t="shared" si="251"/>
        <v/>
      </c>
      <c r="P534" s="371" t="str">
        <f t="shared" si="257"/>
        <v/>
      </c>
      <c r="Q534" s="372" t="str">
        <f t="shared" si="264"/>
        <v/>
      </c>
      <c r="R534" s="373" t="str">
        <f t="shared" si="258"/>
        <v/>
      </c>
      <c r="S534" s="372" t="str">
        <f t="shared" si="259"/>
        <v/>
      </c>
      <c r="T534" s="372" t="str">
        <f t="shared" si="252"/>
        <v/>
      </c>
      <c r="U534" s="374" t="str">
        <f t="shared" si="253"/>
        <v/>
      </c>
      <c r="V534" s="375" t="str">
        <f t="shared" si="260"/>
        <v/>
      </c>
      <c r="Y534" s="133"/>
    </row>
    <row r="535" spans="1:25" s="127" customFormat="1" ht="12" customHeight="1">
      <c r="A535" s="121">
        <v>463</v>
      </c>
      <c r="B535" s="122"/>
      <c r="C535" s="403"/>
      <c r="D535" s="123"/>
      <c r="E535" s="124"/>
      <c r="F535" s="124"/>
      <c r="G535" s="363" t="str">
        <f t="shared" si="261"/>
        <v/>
      </c>
      <c r="H535" s="376" t="str">
        <f t="shared" si="262"/>
        <v/>
      </c>
      <c r="I535" s="365" t="str">
        <f t="shared" si="263"/>
        <v/>
      </c>
      <c r="J535" s="366" t="str">
        <f t="shared" si="254"/>
        <v/>
      </c>
      <c r="K535" s="367" t="str">
        <f t="shared" si="255"/>
        <v/>
      </c>
      <c r="L535" s="368" t="str">
        <f t="shared" si="256"/>
        <v/>
      </c>
      <c r="M535" s="369"/>
      <c r="N535" s="370" t="str">
        <f t="shared" si="250"/>
        <v/>
      </c>
      <c r="O535" s="371" t="str">
        <f t="shared" si="251"/>
        <v/>
      </c>
      <c r="P535" s="371" t="str">
        <f t="shared" si="257"/>
        <v/>
      </c>
      <c r="Q535" s="372" t="str">
        <f t="shared" si="264"/>
        <v/>
      </c>
      <c r="R535" s="373" t="str">
        <f t="shared" si="258"/>
        <v/>
      </c>
      <c r="S535" s="372" t="str">
        <f t="shared" si="259"/>
        <v/>
      </c>
      <c r="T535" s="372" t="str">
        <f t="shared" si="252"/>
        <v/>
      </c>
      <c r="U535" s="374" t="str">
        <f t="shared" si="253"/>
        <v/>
      </c>
      <c r="V535" s="375" t="str">
        <f t="shared" si="260"/>
        <v/>
      </c>
      <c r="Y535" s="133"/>
    </row>
    <row r="536" spans="1:25" s="127" customFormat="1" ht="12" customHeight="1">
      <c r="A536" s="121">
        <v>464</v>
      </c>
      <c r="B536" s="122"/>
      <c r="C536" s="403"/>
      <c r="D536" s="123"/>
      <c r="E536" s="124"/>
      <c r="F536" s="124"/>
      <c r="G536" s="363" t="str">
        <f t="shared" si="261"/>
        <v/>
      </c>
      <c r="H536" s="376" t="str">
        <f t="shared" si="262"/>
        <v/>
      </c>
      <c r="I536" s="365" t="str">
        <f t="shared" si="263"/>
        <v/>
      </c>
      <c r="J536" s="366" t="str">
        <f t="shared" si="254"/>
        <v/>
      </c>
      <c r="K536" s="367" t="str">
        <f t="shared" si="255"/>
        <v/>
      </c>
      <c r="L536" s="368" t="str">
        <f t="shared" si="256"/>
        <v/>
      </c>
      <c r="M536" s="369"/>
      <c r="N536" s="370" t="str">
        <f t="shared" si="250"/>
        <v/>
      </c>
      <c r="O536" s="371" t="str">
        <f t="shared" si="251"/>
        <v/>
      </c>
      <c r="P536" s="371" t="str">
        <f t="shared" si="257"/>
        <v/>
      </c>
      <c r="Q536" s="372" t="str">
        <f t="shared" si="264"/>
        <v/>
      </c>
      <c r="R536" s="373" t="str">
        <f t="shared" si="258"/>
        <v/>
      </c>
      <c r="S536" s="372" t="str">
        <f t="shared" si="259"/>
        <v/>
      </c>
      <c r="T536" s="372" t="str">
        <f t="shared" si="252"/>
        <v/>
      </c>
      <c r="U536" s="374" t="str">
        <f t="shared" si="253"/>
        <v/>
      </c>
      <c r="V536" s="375" t="str">
        <f t="shared" si="260"/>
        <v/>
      </c>
      <c r="Y536" s="133"/>
    </row>
    <row r="537" spans="1:25" s="127" customFormat="1" ht="12" customHeight="1">
      <c r="A537" s="121">
        <v>465</v>
      </c>
      <c r="B537" s="122"/>
      <c r="C537" s="403"/>
      <c r="D537" s="123"/>
      <c r="E537" s="124"/>
      <c r="F537" s="124"/>
      <c r="G537" s="363" t="str">
        <f t="shared" si="261"/>
        <v/>
      </c>
      <c r="H537" s="376" t="str">
        <f t="shared" si="262"/>
        <v/>
      </c>
      <c r="I537" s="365" t="str">
        <f t="shared" si="263"/>
        <v/>
      </c>
      <c r="J537" s="366" t="str">
        <f t="shared" si="254"/>
        <v/>
      </c>
      <c r="K537" s="367" t="str">
        <f t="shared" si="255"/>
        <v/>
      </c>
      <c r="L537" s="368" t="str">
        <f t="shared" si="256"/>
        <v/>
      </c>
      <c r="M537" s="369"/>
      <c r="N537" s="370" t="str">
        <f t="shared" si="250"/>
        <v/>
      </c>
      <c r="O537" s="371" t="str">
        <f t="shared" si="251"/>
        <v/>
      </c>
      <c r="P537" s="371" t="str">
        <f t="shared" si="257"/>
        <v/>
      </c>
      <c r="Q537" s="372" t="str">
        <f t="shared" si="264"/>
        <v/>
      </c>
      <c r="R537" s="373" t="str">
        <f t="shared" si="258"/>
        <v/>
      </c>
      <c r="S537" s="372" t="str">
        <f t="shared" si="259"/>
        <v/>
      </c>
      <c r="T537" s="372" t="str">
        <f t="shared" si="252"/>
        <v/>
      </c>
      <c r="U537" s="374" t="str">
        <f t="shared" si="253"/>
        <v/>
      </c>
      <c r="V537" s="375" t="str">
        <f t="shared" si="260"/>
        <v/>
      </c>
      <c r="Y537" s="133"/>
    </row>
    <row r="538" spans="1:25" s="127" customFormat="1" ht="12" customHeight="1">
      <c r="A538" s="121">
        <v>466</v>
      </c>
      <c r="B538" s="122"/>
      <c r="C538" s="403"/>
      <c r="D538" s="123"/>
      <c r="E538" s="124"/>
      <c r="F538" s="124"/>
      <c r="G538" s="363" t="str">
        <f t="shared" ref="G538:G549" si="265">IF(OR(ISBLANK($C538),ISBLANK($C$68)),"",IF($C538&gt;$C$68,"",DATEDIF($C538,$C$68,"Y")))</f>
        <v/>
      </c>
      <c r="H538" s="376" t="str">
        <f t="shared" ref="H538:H549" si="266">IF(D538=1,"男",IF(D538=2,"女",""))</f>
        <v/>
      </c>
      <c r="I538" s="365" t="str">
        <f t="shared" ref="I538:I549" si="267">G538&amp;H538</f>
        <v/>
      </c>
      <c r="J538" s="366" t="str">
        <f t="shared" si="254"/>
        <v/>
      </c>
      <c r="K538" s="367" t="str">
        <f t="shared" si="255"/>
        <v/>
      </c>
      <c r="L538" s="368" t="str">
        <f t="shared" si="256"/>
        <v/>
      </c>
      <c r="M538" s="369"/>
      <c r="N538" s="370" t="str">
        <f t="shared" si="250"/>
        <v/>
      </c>
      <c r="O538" s="371" t="str">
        <f t="shared" si="251"/>
        <v/>
      </c>
      <c r="P538" s="371" t="str">
        <f t="shared" si="257"/>
        <v/>
      </c>
      <c r="Q538" s="372" t="str">
        <f t="shared" ref="Q538:Q549" si="268">IF($E538="","",P538*O538)</f>
        <v/>
      </c>
      <c r="R538" s="373" t="str">
        <f t="shared" si="258"/>
        <v/>
      </c>
      <c r="S538" s="372" t="str">
        <f t="shared" si="259"/>
        <v/>
      </c>
      <c r="T538" s="372" t="str">
        <f t="shared" si="252"/>
        <v/>
      </c>
      <c r="U538" s="374" t="str">
        <f t="shared" si="253"/>
        <v/>
      </c>
      <c r="V538" s="375" t="str">
        <f t="shared" si="260"/>
        <v/>
      </c>
      <c r="Y538" s="133"/>
    </row>
    <row r="539" spans="1:25" s="127" customFormat="1" ht="12" customHeight="1">
      <c r="A539" s="121">
        <v>467</v>
      </c>
      <c r="B539" s="122"/>
      <c r="C539" s="403"/>
      <c r="D539" s="123"/>
      <c r="E539" s="124"/>
      <c r="F539" s="124"/>
      <c r="G539" s="363" t="str">
        <f t="shared" si="265"/>
        <v/>
      </c>
      <c r="H539" s="376" t="str">
        <f t="shared" si="266"/>
        <v/>
      </c>
      <c r="I539" s="365" t="str">
        <f t="shared" si="267"/>
        <v/>
      </c>
      <c r="J539" s="366" t="str">
        <f t="shared" si="254"/>
        <v/>
      </c>
      <c r="K539" s="367" t="str">
        <f t="shared" si="255"/>
        <v/>
      </c>
      <c r="L539" s="368" t="str">
        <f t="shared" si="256"/>
        <v/>
      </c>
      <c r="M539" s="369"/>
      <c r="N539" s="370" t="str">
        <f t="shared" si="250"/>
        <v/>
      </c>
      <c r="O539" s="371" t="str">
        <f t="shared" si="251"/>
        <v/>
      </c>
      <c r="P539" s="371" t="str">
        <f t="shared" si="257"/>
        <v/>
      </c>
      <c r="Q539" s="372" t="str">
        <f t="shared" si="268"/>
        <v/>
      </c>
      <c r="R539" s="373" t="str">
        <f t="shared" si="258"/>
        <v/>
      </c>
      <c r="S539" s="372" t="str">
        <f t="shared" si="259"/>
        <v/>
      </c>
      <c r="T539" s="372" t="str">
        <f t="shared" si="252"/>
        <v/>
      </c>
      <c r="U539" s="374" t="str">
        <f t="shared" si="253"/>
        <v/>
      </c>
      <c r="V539" s="375" t="str">
        <f t="shared" si="260"/>
        <v/>
      </c>
      <c r="Y539" s="133"/>
    </row>
    <row r="540" spans="1:25" s="127" customFormat="1" ht="12" customHeight="1">
      <c r="A540" s="121">
        <v>468</v>
      </c>
      <c r="B540" s="122"/>
      <c r="C540" s="403"/>
      <c r="D540" s="123"/>
      <c r="E540" s="124"/>
      <c r="F540" s="124"/>
      <c r="G540" s="363" t="str">
        <f t="shared" si="265"/>
        <v/>
      </c>
      <c r="H540" s="376" t="str">
        <f t="shared" si="266"/>
        <v/>
      </c>
      <c r="I540" s="365" t="str">
        <f t="shared" si="267"/>
        <v/>
      </c>
      <c r="J540" s="366" t="str">
        <f t="shared" si="254"/>
        <v/>
      </c>
      <c r="K540" s="367" t="str">
        <f t="shared" si="255"/>
        <v/>
      </c>
      <c r="L540" s="368" t="str">
        <f t="shared" si="256"/>
        <v/>
      </c>
      <c r="M540" s="369"/>
      <c r="N540" s="370" t="str">
        <f t="shared" si="250"/>
        <v/>
      </c>
      <c r="O540" s="371" t="str">
        <f t="shared" si="251"/>
        <v/>
      </c>
      <c r="P540" s="371" t="str">
        <f t="shared" si="257"/>
        <v/>
      </c>
      <c r="Q540" s="372" t="str">
        <f t="shared" si="268"/>
        <v/>
      </c>
      <c r="R540" s="373" t="str">
        <f t="shared" si="258"/>
        <v/>
      </c>
      <c r="S540" s="372" t="str">
        <f t="shared" si="259"/>
        <v/>
      </c>
      <c r="T540" s="372" t="str">
        <f t="shared" si="252"/>
        <v/>
      </c>
      <c r="U540" s="374" t="str">
        <f t="shared" si="253"/>
        <v/>
      </c>
      <c r="V540" s="375" t="str">
        <f t="shared" si="260"/>
        <v/>
      </c>
      <c r="Y540" s="133"/>
    </row>
    <row r="541" spans="1:25" s="127" customFormat="1" ht="12" customHeight="1">
      <c r="A541" s="121">
        <v>469</v>
      </c>
      <c r="B541" s="122"/>
      <c r="C541" s="403"/>
      <c r="D541" s="123"/>
      <c r="E541" s="124"/>
      <c r="F541" s="124"/>
      <c r="G541" s="363" t="str">
        <f t="shared" si="265"/>
        <v/>
      </c>
      <c r="H541" s="376" t="str">
        <f t="shared" si="266"/>
        <v/>
      </c>
      <c r="I541" s="365" t="str">
        <f t="shared" si="267"/>
        <v/>
      </c>
      <c r="J541" s="366" t="str">
        <f t="shared" si="254"/>
        <v/>
      </c>
      <c r="K541" s="367" t="str">
        <f t="shared" si="255"/>
        <v/>
      </c>
      <c r="L541" s="368" t="str">
        <f t="shared" si="256"/>
        <v/>
      </c>
      <c r="M541" s="369"/>
      <c r="N541" s="370" t="str">
        <f t="shared" si="250"/>
        <v/>
      </c>
      <c r="O541" s="371" t="str">
        <f t="shared" si="251"/>
        <v/>
      </c>
      <c r="P541" s="371" t="str">
        <f t="shared" si="257"/>
        <v/>
      </c>
      <c r="Q541" s="372" t="str">
        <f t="shared" si="268"/>
        <v/>
      </c>
      <c r="R541" s="373" t="str">
        <f t="shared" si="258"/>
        <v/>
      </c>
      <c r="S541" s="372" t="str">
        <f t="shared" si="259"/>
        <v/>
      </c>
      <c r="T541" s="372" t="str">
        <f t="shared" si="252"/>
        <v/>
      </c>
      <c r="U541" s="374" t="str">
        <f t="shared" si="253"/>
        <v/>
      </c>
      <c r="V541" s="375" t="str">
        <f t="shared" si="260"/>
        <v/>
      </c>
      <c r="Y541" s="133"/>
    </row>
    <row r="542" spans="1:25" s="127" customFormat="1" ht="12" customHeight="1">
      <c r="A542" s="121">
        <v>470</v>
      </c>
      <c r="B542" s="122"/>
      <c r="C542" s="403"/>
      <c r="D542" s="123"/>
      <c r="E542" s="124"/>
      <c r="F542" s="124"/>
      <c r="G542" s="363" t="str">
        <f t="shared" si="265"/>
        <v/>
      </c>
      <c r="H542" s="376" t="str">
        <f t="shared" si="266"/>
        <v/>
      </c>
      <c r="I542" s="365" t="str">
        <f t="shared" si="267"/>
        <v/>
      </c>
      <c r="J542" s="366" t="str">
        <f t="shared" si="254"/>
        <v/>
      </c>
      <c r="K542" s="367" t="str">
        <f t="shared" si="255"/>
        <v/>
      </c>
      <c r="L542" s="368" t="str">
        <f t="shared" si="256"/>
        <v/>
      </c>
      <c r="M542" s="369"/>
      <c r="N542" s="370" t="str">
        <f t="shared" si="250"/>
        <v/>
      </c>
      <c r="O542" s="371" t="str">
        <f t="shared" si="251"/>
        <v/>
      </c>
      <c r="P542" s="371" t="str">
        <f t="shared" si="257"/>
        <v/>
      </c>
      <c r="Q542" s="372" t="str">
        <f t="shared" si="268"/>
        <v/>
      </c>
      <c r="R542" s="373" t="str">
        <f t="shared" si="258"/>
        <v/>
      </c>
      <c r="S542" s="372" t="str">
        <f t="shared" si="259"/>
        <v/>
      </c>
      <c r="T542" s="372" t="str">
        <f t="shared" si="252"/>
        <v/>
      </c>
      <c r="U542" s="374" t="str">
        <f t="shared" si="253"/>
        <v/>
      </c>
      <c r="V542" s="375" t="str">
        <f t="shared" si="260"/>
        <v/>
      </c>
      <c r="Y542" s="133"/>
    </row>
    <row r="543" spans="1:25" s="127" customFormat="1" ht="12" customHeight="1">
      <c r="A543" s="121">
        <v>471</v>
      </c>
      <c r="B543" s="122"/>
      <c r="C543" s="403"/>
      <c r="D543" s="123"/>
      <c r="E543" s="124"/>
      <c r="F543" s="124"/>
      <c r="G543" s="363" t="str">
        <f t="shared" si="265"/>
        <v/>
      </c>
      <c r="H543" s="376" t="str">
        <f t="shared" si="266"/>
        <v/>
      </c>
      <c r="I543" s="365" t="str">
        <f t="shared" si="267"/>
        <v/>
      </c>
      <c r="J543" s="366" t="str">
        <f t="shared" si="254"/>
        <v/>
      </c>
      <c r="K543" s="367" t="str">
        <f t="shared" si="255"/>
        <v/>
      </c>
      <c r="L543" s="368" t="str">
        <f t="shared" si="256"/>
        <v/>
      </c>
      <c r="M543" s="369"/>
      <c r="N543" s="370" t="str">
        <f t="shared" si="250"/>
        <v/>
      </c>
      <c r="O543" s="371" t="str">
        <f t="shared" si="251"/>
        <v/>
      </c>
      <c r="P543" s="371" t="str">
        <f t="shared" si="257"/>
        <v/>
      </c>
      <c r="Q543" s="372" t="str">
        <f t="shared" si="268"/>
        <v/>
      </c>
      <c r="R543" s="373" t="str">
        <f t="shared" si="258"/>
        <v/>
      </c>
      <c r="S543" s="372" t="str">
        <f t="shared" si="259"/>
        <v/>
      </c>
      <c r="T543" s="372" t="str">
        <f t="shared" si="252"/>
        <v/>
      </c>
      <c r="U543" s="374" t="str">
        <f t="shared" si="253"/>
        <v/>
      </c>
      <c r="V543" s="375" t="str">
        <f t="shared" si="260"/>
        <v/>
      </c>
      <c r="Y543" s="133"/>
    </row>
    <row r="544" spans="1:25" s="127" customFormat="1" ht="12" customHeight="1">
      <c r="A544" s="121">
        <v>472</v>
      </c>
      <c r="B544" s="122"/>
      <c r="C544" s="403"/>
      <c r="D544" s="123"/>
      <c r="E544" s="124"/>
      <c r="F544" s="124"/>
      <c r="G544" s="363" t="str">
        <f t="shared" si="265"/>
        <v/>
      </c>
      <c r="H544" s="376" t="str">
        <f t="shared" si="266"/>
        <v/>
      </c>
      <c r="I544" s="365" t="str">
        <f t="shared" si="267"/>
        <v/>
      </c>
      <c r="J544" s="366" t="str">
        <f t="shared" si="254"/>
        <v/>
      </c>
      <c r="K544" s="367" t="str">
        <f t="shared" si="255"/>
        <v/>
      </c>
      <c r="L544" s="368" t="str">
        <f t="shared" si="256"/>
        <v/>
      </c>
      <c r="M544" s="369"/>
      <c r="N544" s="370" t="str">
        <f t="shared" si="250"/>
        <v/>
      </c>
      <c r="O544" s="371" t="str">
        <f t="shared" si="251"/>
        <v/>
      </c>
      <c r="P544" s="371" t="str">
        <f t="shared" si="257"/>
        <v/>
      </c>
      <c r="Q544" s="372" t="str">
        <f t="shared" si="268"/>
        <v/>
      </c>
      <c r="R544" s="373" t="str">
        <f t="shared" si="258"/>
        <v/>
      </c>
      <c r="S544" s="372" t="str">
        <f t="shared" si="259"/>
        <v/>
      </c>
      <c r="T544" s="372" t="str">
        <f t="shared" si="252"/>
        <v/>
      </c>
      <c r="U544" s="374" t="str">
        <f t="shared" si="253"/>
        <v/>
      </c>
      <c r="V544" s="375" t="str">
        <f t="shared" si="260"/>
        <v/>
      </c>
      <c r="Y544" s="133"/>
    </row>
    <row r="545" spans="1:25" s="127" customFormat="1" ht="12" customHeight="1">
      <c r="A545" s="121">
        <v>473</v>
      </c>
      <c r="B545" s="122"/>
      <c r="C545" s="403"/>
      <c r="D545" s="123"/>
      <c r="E545" s="124"/>
      <c r="F545" s="124"/>
      <c r="G545" s="363" t="str">
        <f t="shared" si="265"/>
        <v/>
      </c>
      <c r="H545" s="376" t="str">
        <f t="shared" si="266"/>
        <v/>
      </c>
      <c r="I545" s="365" t="str">
        <f t="shared" si="267"/>
        <v/>
      </c>
      <c r="J545" s="366" t="str">
        <f t="shared" si="254"/>
        <v/>
      </c>
      <c r="K545" s="367" t="str">
        <f t="shared" si="255"/>
        <v/>
      </c>
      <c r="L545" s="368" t="str">
        <f t="shared" si="256"/>
        <v/>
      </c>
      <c r="M545" s="369"/>
      <c r="N545" s="370" t="str">
        <f t="shared" si="250"/>
        <v/>
      </c>
      <c r="O545" s="371" t="str">
        <f t="shared" si="251"/>
        <v/>
      </c>
      <c r="P545" s="371" t="str">
        <f t="shared" si="257"/>
        <v/>
      </c>
      <c r="Q545" s="372" t="str">
        <f t="shared" si="268"/>
        <v/>
      </c>
      <c r="R545" s="373" t="str">
        <f t="shared" si="258"/>
        <v/>
      </c>
      <c r="S545" s="372" t="str">
        <f t="shared" si="259"/>
        <v/>
      </c>
      <c r="T545" s="372" t="str">
        <f t="shared" si="252"/>
        <v/>
      </c>
      <c r="U545" s="374" t="str">
        <f t="shared" si="253"/>
        <v/>
      </c>
      <c r="V545" s="375" t="str">
        <f t="shared" si="260"/>
        <v/>
      </c>
      <c r="Y545" s="133"/>
    </row>
    <row r="546" spans="1:25" s="127" customFormat="1" ht="12" customHeight="1">
      <c r="A546" s="121">
        <v>474</v>
      </c>
      <c r="B546" s="122"/>
      <c r="C546" s="403"/>
      <c r="D546" s="123"/>
      <c r="E546" s="124"/>
      <c r="F546" s="124"/>
      <c r="G546" s="363" t="str">
        <f t="shared" si="265"/>
        <v/>
      </c>
      <c r="H546" s="376" t="str">
        <f t="shared" si="266"/>
        <v/>
      </c>
      <c r="I546" s="365" t="str">
        <f t="shared" si="267"/>
        <v/>
      </c>
      <c r="J546" s="366" t="str">
        <f t="shared" si="254"/>
        <v/>
      </c>
      <c r="K546" s="367" t="str">
        <f t="shared" si="255"/>
        <v/>
      </c>
      <c r="L546" s="368" t="str">
        <f t="shared" si="256"/>
        <v/>
      </c>
      <c r="M546" s="369"/>
      <c r="N546" s="370" t="str">
        <f t="shared" si="250"/>
        <v/>
      </c>
      <c r="O546" s="371" t="str">
        <f t="shared" si="251"/>
        <v/>
      </c>
      <c r="P546" s="371" t="str">
        <f t="shared" si="257"/>
        <v/>
      </c>
      <c r="Q546" s="372" t="str">
        <f t="shared" si="268"/>
        <v/>
      </c>
      <c r="R546" s="373" t="str">
        <f t="shared" si="258"/>
        <v/>
      </c>
      <c r="S546" s="372" t="str">
        <f t="shared" si="259"/>
        <v/>
      </c>
      <c r="T546" s="372" t="str">
        <f t="shared" si="252"/>
        <v/>
      </c>
      <c r="U546" s="374" t="str">
        <f t="shared" si="253"/>
        <v/>
      </c>
      <c r="V546" s="375" t="str">
        <f t="shared" si="260"/>
        <v/>
      </c>
      <c r="Y546" s="133"/>
    </row>
    <row r="547" spans="1:25" s="127" customFormat="1" ht="12" customHeight="1">
      <c r="A547" s="121">
        <v>475</v>
      </c>
      <c r="B547" s="122"/>
      <c r="C547" s="403"/>
      <c r="D547" s="123"/>
      <c r="E547" s="124"/>
      <c r="F547" s="124"/>
      <c r="G547" s="363" t="str">
        <f t="shared" si="265"/>
        <v/>
      </c>
      <c r="H547" s="376" t="str">
        <f t="shared" si="266"/>
        <v/>
      </c>
      <c r="I547" s="365" t="str">
        <f t="shared" si="267"/>
        <v/>
      </c>
      <c r="J547" s="366" t="str">
        <f t="shared" si="254"/>
        <v/>
      </c>
      <c r="K547" s="367" t="str">
        <f t="shared" si="255"/>
        <v/>
      </c>
      <c r="L547" s="368" t="str">
        <f t="shared" si="256"/>
        <v/>
      </c>
      <c r="M547" s="369"/>
      <c r="N547" s="370" t="str">
        <f t="shared" si="250"/>
        <v/>
      </c>
      <c r="O547" s="371" t="str">
        <f t="shared" si="251"/>
        <v/>
      </c>
      <c r="P547" s="371" t="str">
        <f t="shared" si="257"/>
        <v/>
      </c>
      <c r="Q547" s="372" t="str">
        <f t="shared" si="268"/>
        <v/>
      </c>
      <c r="R547" s="373" t="str">
        <f t="shared" si="258"/>
        <v/>
      </c>
      <c r="S547" s="372" t="str">
        <f t="shared" si="259"/>
        <v/>
      </c>
      <c r="T547" s="372" t="str">
        <f t="shared" si="252"/>
        <v/>
      </c>
      <c r="U547" s="374" t="str">
        <f t="shared" si="253"/>
        <v/>
      </c>
      <c r="V547" s="375" t="str">
        <f t="shared" si="260"/>
        <v/>
      </c>
      <c r="Y547" s="133"/>
    </row>
    <row r="548" spans="1:25" s="127" customFormat="1" ht="12" customHeight="1">
      <c r="A548" s="121">
        <v>476</v>
      </c>
      <c r="B548" s="122"/>
      <c r="C548" s="403"/>
      <c r="D548" s="123"/>
      <c r="E548" s="124"/>
      <c r="F548" s="124"/>
      <c r="G548" s="363" t="str">
        <f t="shared" si="265"/>
        <v/>
      </c>
      <c r="H548" s="376" t="str">
        <f t="shared" si="266"/>
        <v/>
      </c>
      <c r="I548" s="365" t="str">
        <f t="shared" si="267"/>
        <v/>
      </c>
      <c r="J548" s="366" t="str">
        <f t="shared" si="254"/>
        <v/>
      </c>
      <c r="K548" s="367" t="str">
        <f t="shared" si="255"/>
        <v/>
      </c>
      <c r="L548" s="368" t="str">
        <f t="shared" si="256"/>
        <v/>
      </c>
      <c r="M548" s="369"/>
      <c r="N548" s="370" t="str">
        <f t="shared" si="250"/>
        <v/>
      </c>
      <c r="O548" s="371" t="str">
        <f t="shared" si="251"/>
        <v/>
      </c>
      <c r="P548" s="371" t="str">
        <f t="shared" si="257"/>
        <v/>
      </c>
      <c r="Q548" s="372" t="str">
        <f t="shared" si="268"/>
        <v/>
      </c>
      <c r="R548" s="373" t="str">
        <f t="shared" si="258"/>
        <v/>
      </c>
      <c r="S548" s="372" t="str">
        <f t="shared" si="259"/>
        <v/>
      </c>
      <c r="T548" s="372" t="str">
        <f t="shared" si="252"/>
        <v/>
      </c>
      <c r="U548" s="374" t="str">
        <f t="shared" si="253"/>
        <v/>
      </c>
      <c r="V548" s="375" t="str">
        <f t="shared" si="260"/>
        <v/>
      </c>
      <c r="Y548" s="133"/>
    </row>
    <row r="549" spans="1:25" s="127" customFormat="1" ht="12" customHeight="1">
      <c r="A549" s="121">
        <v>477</v>
      </c>
      <c r="B549" s="122"/>
      <c r="C549" s="403"/>
      <c r="D549" s="123"/>
      <c r="E549" s="124"/>
      <c r="F549" s="124"/>
      <c r="G549" s="363" t="str">
        <f t="shared" si="265"/>
        <v/>
      </c>
      <c r="H549" s="376" t="str">
        <f t="shared" si="266"/>
        <v/>
      </c>
      <c r="I549" s="365" t="str">
        <f t="shared" si="267"/>
        <v/>
      </c>
      <c r="J549" s="366" t="str">
        <f t="shared" si="254"/>
        <v/>
      </c>
      <c r="K549" s="367" t="str">
        <f t="shared" si="255"/>
        <v/>
      </c>
      <c r="L549" s="368" t="str">
        <f t="shared" si="256"/>
        <v/>
      </c>
      <c r="M549" s="369"/>
      <c r="N549" s="370" t="str">
        <f t="shared" si="250"/>
        <v/>
      </c>
      <c r="O549" s="371" t="str">
        <f t="shared" si="251"/>
        <v/>
      </c>
      <c r="P549" s="371" t="str">
        <f t="shared" si="257"/>
        <v/>
      </c>
      <c r="Q549" s="372" t="str">
        <f t="shared" si="268"/>
        <v/>
      </c>
      <c r="R549" s="373" t="str">
        <f t="shared" si="258"/>
        <v/>
      </c>
      <c r="S549" s="372" t="str">
        <f t="shared" si="259"/>
        <v/>
      </c>
      <c r="T549" s="372" t="str">
        <f t="shared" si="252"/>
        <v/>
      </c>
      <c r="U549" s="374" t="str">
        <f t="shared" si="253"/>
        <v/>
      </c>
      <c r="V549" s="375" t="str">
        <f t="shared" si="260"/>
        <v/>
      </c>
      <c r="Y549" s="133"/>
    </row>
    <row r="550" spans="1:25" s="127" customFormat="1" ht="12" customHeight="1">
      <c r="A550" s="121">
        <v>478</v>
      </c>
      <c r="B550" s="122"/>
      <c r="C550" s="403"/>
      <c r="D550" s="123"/>
      <c r="E550" s="124"/>
      <c r="F550" s="124"/>
      <c r="G550" s="363" t="str">
        <f t="shared" ref="G550:G559" si="269">IF(OR(ISBLANK($C550),ISBLANK($C$68)),"",IF($C550&gt;$C$68,"",DATEDIF($C550,$C$68,"Y")))</f>
        <v/>
      </c>
      <c r="H550" s="376" t="str">
        <f t="shared" ref="H550:H559" si="270">IF(D550=1,"男",IF(D550=2,"女",""))</f>
        <v/>
      </c>
      <c r="I550" s="365" t="str">
        <f t="shared" ref="I550:I559" si="271">G550&amp;H550</f>
        <v/>
      </c>
      <c r="J550" s="366" t="str">
        <f t="shared" si="254"/>
        <v/>
      </c>
      <c r="K550" s="367" t="str">
        <f t="shared" si="255"/>
        <v/>
      </c>
      <c r="L550" s="368" t="str">
        <f t="shared" si="256"/>
        <v/>
      </c>
      <c r="M550" s="369"/>
      <c r="N550" s="370" t="str">
        <f t="shared" si="250"/>
        <v/>
      </c>
      <c r="O550" s="371" t="str">
        <f t="shared" si="251"/>
        <v/>
      </c>
      <c r="P550" s="371" t="str">
        <f t="shared" si="257"/>
        <v/>
      </c>
      <c r="Q550" s="372" t="str">
        <f t="shared" ref="Q550:Q559" si="272">IF($E550="","",P550*O550)</f>
        <v/>
      </c>
      <c r="R550" s="373" t="str">
        <f t="shared" si="258"/>
        <v/>
      </c>
      <c r="S550" s="372" t="str">
        <f t="shared" si="259"/>
        <v/>
      </c>
      <c r="T550" s="372" t="str">
        <f t="shared" si="252"/>
        <v/>
      </c>
      <c r="U550" s="374" t="str">
        <f t="shared" si="253"/>
        <v/>
      </c>
      <c r="V550" s="375" t="str">
        <f t="shared" si="260"/>
        <v/>
      </c>
      <c r="Y550" s="133"/>
    </row>
    <row r="551" spans="1:25" s="127" customFormat="1" ht="12" customHeight="1">
      <c r="A551" s="121">
        <v>479</v>
      </c>
      <c r="B551" s="122"/>
      <c r="C551" s="403"/>
      <c r="D551" s="123"/>
      <c r="E551" s="124"/>
      <c r="F551" s="124"/>
      <c r="G551" s="363" t="str">
        <f t="shared" si="269"/>
        <v/>
      </c>
      <c r="H551" s="376" t="str">
        <f t="shared" si="270"/>
        <v/>
      </c>
      <c r="I551" s="365" t="str">
        <f t="shared" si="271"/>
        <v/>
      </c>
      <c r="J551" s="366" t="str">
        <f t="shared" si="254"/>
        <v/>
      </c>
      <c r="K551" s="367" t="str">
        <f t="shared" si="255"/>
        <v/>
      </c>
      <c r="L551" s="368" t="str">
        <f t="shared" si="256"/>
        <v/>
      </c>
      <c r="M551" s="369"/>
      <c r="N551" s="370" t="str">
        <f t="shared" si="250"/>
        <v/>
      </c>
      <c r="O551" s="371" t="str">
        <f t="shared" si="251"/>
        <v/>
      </c>
      <c r="P551" s="371" t="str">
        <f t="shared" si="257"/>
        <v/>
      </c>
      <c r="Q551" s="372" t="str">
        <f t="shared" si="272"/>
        <v/>
      </c>
      <c r="R551" s="373" t="str">
        <f t="shared" si="258"/>
        <v/>
      </c>
      <c r="S551" s="372" t="str">
        <f t="shared" si="259"/>
        <v/>
      </c>
      <c r="T551" s="372" t="str">
        <f t="shared" si="252"/>
        <v/>
      </c>
      <c r="U551" s="374" t="str">
        <f t="shared" si="253"/>
        <v/>
      </c>
      <c r="V551" s="375" t="str">
        <f t="shared" si="260"/>
        <v/>
      </c>
      <c r="Y551" s="133"/>
    </row>
    <row r="552" spans="1:25" s="127" customFormat="1" ht="12" customHeight="1">
      <c r="A552" s="121">
        <v>480</v>
      </c>
      <c r="B552" s="122"/>
      <c r="C552" s="403"/>
      <c r="D552" s="123"/>
      <c r="E552" s="124"/>
      <c r="F552" s="124"/>
      <c r="G552" s="363" t="str">
        <f t="shared" si="269"/>
        <v/>
      </c>
      <c r="H552" s="376" t="str">
        <f t="shared" si="270"/>
        <v/>
      </c>
      <c r="I552" s="365" t="str">
        <f t="shared" si="271"/>
        <v/>
      </c>
      <c r="J552" s="366" t="str">
        <f t="shared" si="254"/>
        <v/>
      </c>
      <c r="K552" s="367" t="str">
        <f t="shared" si="255"/>
        <v/>
      </c>
      <c r="L552" s="368" t="str">
        <f t="shared" si="256"/>
        <v/>
      </c>
      <c r="M552" s="369"/>
      <c r="N552" s="370" t="str">
        <f t="shared" si="250"/>
        <v/>
      </c>
      <c r="O552" s="371" t="str">
        <f t="shared" si="251"/>
        <v/>
      </c>
      <c r="P552" s="371" t="str">
        <f t="shared" si="257"/>
        <v/>
      </c>
      <c r="Q552" s="372" t="str">
        <f t="shared" si="272"/>
        <v/>
      </c>
      <c r="R552" s="373" t="str">
        <f t="shared" si="258"/>
        <v/>
      </c>
      <c r="S552" s="372" t="str">
        <f t="shared" si="259"/>
        <v/>
      </c>
      <c r="T552" s="372" t="str">
        <f t="shared" si="252"/>
        <v/>
      </c>
      <c r="U552" s="374" t="str">
        <f t="shared" si="253"/>
        <v/>
      </c>
      <c r="V552" s="375" t="str">
        <f t="shared" si="260"/>
        <v/>
      </c>
      <c r="Y552" s="133"/>
    </row>
    <row r="553" spans="1:25" s="127" customFormat="1" ht="12" customHeight="1">
      <c r="A553" s="121">
        <v>481</v>
      </c>
      <c r="B553" s="122"/>
      <c r="C553" s="403"/>
      <c r="D553" s="123"/>
      <c r="E553" s="124"/>
      <c r="F553" s="124"/>
      <c r="G553" s="363" t="str">
        <f t="shared" si="269"/>
        <v/>
      </c>
      <c r="H553" s="376" t="str">
        <f t="shared" si="270"/>
        <v/>
      </c>
      <c r="I553" s="365" t="str">
        <f t="shared" si="271"/>
        <v/>
      </c>
      <c r="J553" s="366" t="str">
        <f t="shared" si="254"/>
        <v/>
      </c>
      <c r="K553" s="367" t="str">
        <f t="shared" si="255"/>
        <v/>
      </c>
      <c r="L553" s="368" t="str">
        <f t="shared" si="256"/>
        <v/>
      </c>
      <c r="M553" s="369"/>
      <c r="N553" s="370" t="str">
        <f t="shared" si="250"/>
        <v/>
      </c>
      <c r="O553" s="371" t="str">
        <f t="shared" si="251"/>
        <v/>
      </c>
      <c r="P553" s="371" t="str">
        <f t="shared" si="257"/>
        <v/>
      </c>
      <c r="Q553" s="372" t="str">
        <f t="shared" si="272"/>
        <v/>
      </c>
      <c r="R553" s="373" t="str">
        <f t="shared" si="258"/>
        <v/>
      </c>
      <c r="S553" s="372" t="str">
        <f t="shared" si="259"/>
        <v/>
      </c>
      <c r="T553" s="372" t="str">
        <f t="shared" si="252"/>
        <v/>
      </c>
      <c r="U553" s="374" t="str">
        <f t="shared" si="253"/>
        <v/>
      </c>
      <c r="V553" s="375" t="str">
        <f t="shared" si="260"/>
        <v/>
      </c>
      <c r="Y553" s="133"/>
    </row>
    <row r="554" spans="1:25" s="127" customFormat="1" ht="12" customHeight="1">
      <c r="A554" s="121">
        <v>482</v>
      </c>
      <c r="B554" s="122"/>
      <c r="C554" s="403"/>
      <c r="D554" s="123"/>
      <c r="E554" s="124"/>
      <c r="F554" s="124"/>
      <c r="G554" s="363" t="str">
        <f t="shared" si="269"/>
        <v/>
      </c>
      <c r="H554" s="376" t="str">
        <f t="shared" si="270"/>
        <v/>
      </c>
      <c r="I554" s="365" t="str">
        <f t="shared" si="271"/>
        <v/>
      </c>
      <c r="J554" s="366" t="str">
        <f t="shared" si="254"/>
        <v/>
      </c>
      <c r="K554" s="367" t="str">
        <f t="shared" si="255"/>
        <v/>
      </c>
      <c r="L554" s="368" t="str">
        <f t="shared" si="256"/>
        <v/>
      </c>
      <c r="M554" s="369"/>
      <c r="N554" s="370" t="str">
        <f t="shared" si="250"/>
        <v/>
      </c>
      <c r="O554" s="371" t="str">
        <f t="shared" si="251"/>
        <v/>
      </c>
      <c r="P554" s="371" t="str">
        <f t="shared" si="257"/>
        <v/>
      </c>
      <c r="Q554" s="372" t="str">
        <f t="shared" si="272"/>
        <v/>
      </c>
      <c r="R554" s="373" t="str">
        <f t="shared" si="258"/>
        <v/>
      </c>
      <c r="S554" s="372" t="str">
        <f t="shared" si="259"/>
        <v/>
      </c>
      <c r="T554" s="372" t="str">
        <f t="shared" si="252"/>
        <v/>
      </c>
      <c r="U554" s="374" t="str">
        <f t="shared" si="253"/>
        <v/>
      </c>
      <c r="V554" s="375" t="str">
        <f t="shared" si="260"/>
        <v/>
      </c>
      <c r="Y554" s="133"/>
    </row>
    <row r="555" spans="1:25" s="127" customFormat="1" ht="12" customHeight="1">
      <c r="A555" s="121">
        <v>483</v>
      </c>
      <c r="B555" s="122"/>
      <c r="C555" s="403"/>
      <c r="D555" s="123"/>
      <c r="E555" s="124"/>
      <c r="F555" s="124"/>
      <c r="G555" s="363" t="str">
        <f t="shared" si="269"/>
        <v/>
      </c>
      <c r="H555" s="376" t="str">
        <f t="shared" si="270"/>
        <v/>
      </c>
      <c r="I555" s="365" t="str">
        <f t="shared" si="271"/>
        <v/>
      </c>
      <c r="J555" s="366" t="str">
        <f t="shared" si="254"/>
        <v/>
      </c>
      <c r="K555" s="367" t="str">
        <f t="shared" si="255"/>
        <v/>
      </c>
      <c r="L555" s="368" t="str">
        <f t="shared" si="256"/>
        <v/>
      </c>
      <c r="M555" s="369"/>
      <c r="N555" s="370" t="str">
        <f t="shared" si="250"/>
        <v/>
      </c>
      <c r="O555" s="371" t="str">
        <f t="shared" si="251"/>
        <v/>
      </c>
      <c r="P555" s="371" t="str">
        <f t="shared" si="257"/>
        <v/>
      </c>
      <c r="Q555" s="372" t="str">
        <f t="shared" si="272"/>
        <v/>
      </c>
      <c r="R555" s="373" t="str">
        <f t="shared" si="258"/>
        <v/>
      </c>
      <c r="S555" s="372" t="str">
        <f t="shared" si="259"/>
        <v/>
      </c>
      <c r="T555" s="372" t="str">
        <f t="shared" si="252"/>
        <v/>
      </c>
      <c r="U555" s="374" t="str">
        <f t="shared" si="253"/>
        <v/>
      </c>
      <c r="V555" s="375" t="str">
        <f t="shared" si="260"/>
        <v/>
      </c>
      <c r="Y555" s="133"/>
    </row>
    <row r="556" spans="1:25" s="127" customFormat="1" ht="12" customHeight="1">
      <c r="A556" s="121">
        <v>484</v>
      </c>
      <c r="B556" s="122"/>
      <c r="C556" s="403"/>
      <c r="D556" s="123"/>
      <c r="E556" s="124"/>
      <c r="F556" s="124"/>
      <c r="G556" s="363" t="str">
        <f t="shared" si="269"/>
        <v/>
      </c>
      <c r="H556" s="376" t="str">
        <f t="shared" si="270"/>
        <v/>
      </c>
      <c r="I556" s="365" t="str">
        <f t="shared" si="271"/>
        <v/>
      </c>
      <c r="J556" s="366" t="str">
        <f t="shared" si="254"/>
        <v/>
      </c>
      <c r="K556" s="367" t="str">
        <f t="shared" si="255"/>
        <v/>
      </c>
      <c r="L556" s="368" t="str">
        <f t="shared" si="256"/>
        <v/>
      </c>
      <c r="M556" s="369"/>
      <c r="N556" s="370" t="str">
        <f t="shared" si="250"/>
        <v/>
      </c>
      <c r="O556" s="371" t="str">
        <f t="shared" si="251"/>
        <v/>
      </c>
      <c r="P556" s="371" t="str">
        <f t="shared" si="257"/>
        <v/>
      </c>
      <c r="Q556" s="372" t="str">
        <f t="shared" si="272"/>
        <v/>
      </c>
      <c r="R556" s="373" t="str">
        <f t="shared" si="258"/>
        <v/>
      </c>
      <c r="S556" s="372" t="str">
        <f t="shared" si="259"/>
        <v/>
      </c>
      <c r="T556" s="372" t="str">
        <f t="shared" si="252"/>
        <v/>
      </c>
      <c r="U556" s="374" t="str">
        <f t="shared" si="253"/>
        <v/>
      </c>
      <c r="V556" s="375" t="str">
        <f t="shared" si="260"/>
        <v/>
      </c>
      <c r="Y556" s="133"/>
    </row>
    <row r="557" spans="1:25" s="127" customFormat="1" ht="12" customHeight="1">
      <c r="A557" s="121">
        <v>485</v>
      </c>
      <c r="B557" s="122"/>
      <c r="C557" s="403"/>
      <c r="D557" s="123"/>
      <c r="E557" s="124"/>
      <c r="F557" s="124"/>
      <c r="G557" s="363" t="str">
        <f t="shared" si="269"/>
        <v/>
      </c>
      <c r="H557" s="376" t="str">
        <f t="shared" si="270"/>
        <v/>
      </c>
      <c r="I557" s="365" t="str">
        <f t="shared" si="271"/>
        <v/>
      </c>
      <c r="J557" s="366" t="str">
        <f t="shared" si="254"/>
        <v/>
      </c>
      <c r="K557" s="367" t="str">
        <f t="shared" si="255"/>
        <v/>
      </c>
      <c r="L557" s="368" t="str">
        <f t="shared" si="256"/>
        <v/>
      </c>
      <c r="M557" s="369"/>
      <c r="N557" s="370" t="str">
        <f t="shared" si="250"/>
        <v/>
      </c>
      <c r="O557" s="371" t="str">
        <f t="shared" si="251"/>
        <v/>
      </c>
      <c r="P557" s="371" t="str">
        <f t="shared" si="257"/>
        <v/>
      </c>
      <c r="Q557" s="372" t="str">
        <f t="shared" si="272"/>
        <v/>
      </c>
      <c r="R557" s="373" t="str">
        <f t="shared" si="258"/>
        <v/>
      </c>
      <c r="S557" s="372" t="str">
        <f t="shared" si="259"/>
        <v/>
      </c>
      <c r="T557" s="372" t="str">
        <f t="shared" si="252"/>
        <v/>
      </c>
      <c r="U557" s="374" t="str">
        <f t="shared" si="253"/>
        <v/>
      </c>
      <c r="V557" s="375" t="str">
        <f t="shared" si="260"/>
        <v/>
      </c>
      <c r="Y557" s="133"/>
    </row>
    <row r="558" spans="1:25" s="127" customFormat="1" ht="12" customHeight="1">
      <c r="A558" s="121">
        <v>486</v>
      </c>
      <c r="B558" s="122"/>
      <c r="C558" s="403"/>
      <c r="D558" s="123"/>
      <c r="E558" s="124"/>
      <c r="F558" s="124"/>
      <c r="G558" s="363" t="str">
        <f t="shared" si="269"/>
        <v/>
      </c>
      <c r="H558" s="376" t="str">
        <f t="shared" si="270"/>
        <v/>
      </c>
      <c r="I558" s="365" t="str">
        <f t="shared" si="271"/>
        <v/>
      </c>
      <c r="J558" s="366" t="str">
        <f t="shared" si="254"/>
        <v/>
      </c>
      <c r="K558" s="367" t="str">
        <f t="shared" si="255"/>
        <v/>
      </c>
      <c r="L558" s="368" t="str">
        <f t="shared" si="256"/>
        <v/>
      </c>
      <c r="M558" s="369"/>
      <c r="N558" s="370" t="str">
        <f t="shared" si="250"/>
        <v/>
      </c>
      <c r="O558" s="371" t="str">
        <f t="shared" si="251"/>
        <v/>
      </c>
      <c r="P558" s="371" t="str">
        <f t="shared" si="257"/>
        <v/>
      </c>
      <c r="Q558" s="372" t="str">
        <f t="shared" si="272"/>
        <v/>
      </c>
      <c r="R558" s="373" t="str">
        <f t="shared" si="258"/>
        <v/>
      </c>
      <c r="S558" s="372" t="str">
        <f t="shared" si="259"/>
        <v/>
      </c>
      <c r="T558" s="372" t="str">
        <f t="shared" si="252"/>
        <v/>
      </c>
      <c r="U558" s="374" t="str">
        <f t="shared" si="253"/>
        <v/>
      </c>
      <c r="V558" s="375" t="str">
        <f t="shared" si="260"/>
        <v/>
      </c>
      <c r="Y558" s="133"/>
    </row>
    <row r="559" spans="1:25" s="127" customFormat="1" ht="12" customHeight="1">
      <c r="A559" s="121">
        <v>487</v>
      </c>
      <c r="B559" s="122"/>
      <c r="C559" s="403"/>
      <c r="D559" s="123"/>
      <c r="E559" s="124"/>
      <c r="F559" s="124"/>
      <c r="G559" s="363" t="str">
        <f t="shared" si="269"/>
        <v/>
      </c>
      <c r="H559" s="376" t="str">
        <f t="shared" si="270"/>
        <v/>
      </c>
      <c r="I559" s="365" t="str">
        <f t="shared" si="271"/>
        <v/>
      </c>
      <c r="J559" s="366" t="str">
        <f t="shared" si="254"/>
        <v/>
      </c>
      <c r="K559" s="367" t="str">
        <f t="shared" si="255"/>
        <v/>
      </c>
      <c r="L559" s="368" t="str">
        <f t="shared" si="256"/>
        <v/>
      </c>
      <c r="M559" s="369"/>
      <c r="N559" s="370" t="str">
        <f t="shared" si="250"/>
        <v/>
      </c>
      <c r="O559" s="371" t="str">
        <f t="shared" si="251"/>
        <v/>
      </c>
      <c r="P559" s="371" t="str">
        <f t="shared" si="257"/>
        <v/>
      </c>
      <c r="Q559" s="372" t="str">
        <f t="shared" si="272"/>
        <v/>
      </c>
      <c r="R559" s="373" t="str">
        <f t="shared" si="258"/>
        <v/>
      </c>
      <c r="S559" s="372" t="str">
        <f t="shared" si="259"/>
        <v/>
      </c>
      <c r="T559" s="372" t="str">
        <f t="shared" si="252"/>
        <v/>
      </c>
      <c r="U559" s="374" t="str">
        <f t="shared" si="253"/>
        <v/>
      </c>
      <c r="V559" s="375" t="str">
        <f t="shared" si="260"/>
        <v/>
      </c>
      <c r="Y559" s="133"/>
    </row>
    <row r="560" spans="1:25" s="127" customFormat="1" ht="12" customHeight="1">
      <c r="A560" s="121">
        <v>488</v>
      </c>
      <c r="B560" s="122"/>
      <c r="C560" s="403"/>
      <c r="D560" s="123"/>
      <c r="E560" s="124"/>
      <c r="F560" s="124"/>
      <c r="G560" s="363" t="str">
        <f t="shared" ref="G560:G569" si="273">IF(OR(ISBLANK($C560),ISBLANK($C$68)),"",IF($C560&gt;$C$68,"",DATEDIF($C560,$C$68,"Y")))</f>
        <v/>
      </c>
      <c r="H560" s="376" t="str">
        <f t="shared" ref="H560:H569" si="274">IF(D560=1,"男",IF(D560=2,"女",""))</f>
        <v/>
      </c>
      <c r="I560" s="365" t="str">
        <f t="shared" ref="I560:I569" si="275">G560&amp;H560</f>
        <v/>
      </c>
      <c r="J560" s="366" t="str">
        <f t="shared" si="254"/>
        <v/>
      </c>
      <c r="K560" s="367" t="str">
        <f t="shared" si="255"/>
        <v/>
      </c>
      <c r="L560" s="368" t="str">
        <f t="shared" si="256"/>
        <v/>
      </c>
      <c r="M560" s="369"/>
      <c r="N560" s="370" t="str">
        <f t="shared" si="250"/>
        <v/>
      </c>
      <c r="O560" s="371" t="str">
        <f t="shared" si="251"/>
        <v/>
      </c>
      <c r="P560" s="371" t="str">
        <f t="shared" si="257"/>
        <v/>
      </c>
      <c r="Q560" s="372" t="str">
        <f t="shared" ref="Q560:Q569" si="276">IF($E560="","",P560*O560)</f>
        <v/>
      </c>
      <c r="R560" s="373" t="str">
        <f t="shared" si="258"/>
        <v/>
      </c>
      <c r="S560" s="372" t="str">
        <f t="shared" si="259"/>
        <v/>
      </c>
      <c r="T560" s="372" t="str">
        <f t="shared" si="252"/>
        <v/>
      </c>
      <c r="U560" s="374" t="str">
        <f t="shared" si="253"/>
        <v/>
      </c>
      <c r="V560" s="375" t="str">
        <f t="shared" si="260"/>
        <v/>
      </c>
      <c r="Y560" s="133"/>
    </row>
    <row r="561" spans="1:25" s="127" customFormat="1" ht="12" customHeight="1">
      <c r="A561" s="121">
        <v>489</v>
      </c>
      <c r="B561" s="122"/>
      <c r="C561" s="403"/>
      <c r="D561" s="123"/>
      <c r="E561" s="124"/>
      <c r="F561" s="124"/>
      <c r="G561" s="363" t="str">
        <f t="shared" si="273"/>
        <v/>
      </c>
      <c r="H561" s="376" t="str">
        <f t="shared" si="274"/>
        <v/>
      </c>
      <c r="I561" s="365" t="str">
        <f t="shared" si="275"/>
        <v/>
      </c>
      <c r="J561" s="366" t="str">
        <f t="shared" si="254"/>
        <v/>
      </c>
      <c r="K561" s="367" t="str">
        <f t="shared" si="255"/>
        <v/>
      </c>
      <c r="L561" s="368" t="str">
        <f t="shared" si="256"/>
        <v/>
      </c>
      <c r="M561" s="369"/>
      <c r="N561" s="370" t="str">
        <f t="shared" si="250"/>
        <v/>
      </c>
      <c r="O561" s="371" t="str">
        <f t="shared" si="251"/>
        <v/>
      </c>
      <c r="P561" s="371" t="str">
        <f t="shared" si="257"/>
        <v/>
      </c>
      <c r="Q561" s="372" t="str">
        <f t="shared" si="276"/>
        <v/>
      </c>
      <c r="R561" s="373" t="str">
        <f t="shared" si="258"/>
        <v/>
      </c>
      <c r="S561" s="372" t="str">
        <f t="shared" si="259"/>
        <v/>
      </c>
      <c r="T561" s="372" t="str">
        <f t="shared" si="252"/>
        <v/>
      </c>
      <c r="U561" s="374" t="str">
        <f t="shared" si="253"/>
        <v/>
      </c>
      <c r="V561" s="375" t="str">
        <f t="shared" si="260"/>
        <v/>
      </c>
      <c r="Y561" s="133"/>
    </row>
    <row r="562" spans="1:25" s="127" customFormat="1" ht="12" customHeight="1">
      <c r="A562" s="121">
        <v>490</v>
      </c>
      <c r="B562" s="122"/>
      <c r="C562" s="403"/>
      <c r="D562" s="123"/>
      <c r="E562" s="124"/>
      <c r="F562" s="124"/>
      <c r="G562" s="363" t="str">
        <f t="shared" si="273"/>
        <v/>
      </c>
      <c r="H562" s="376" t="str">
        <f t="shared" si="274"/>
        <v/>
      </c>
      <c r="I562" s="365" t="str">
        <f t="shared" si="275"/>
        <v/>
      </c>
      <c r="J562" s="366" t="str">
        <f t="shared" si="254"/>
        <v/>
      </c>
      <c r="K562" s="367" t="str">
        <f t="shared" si="255"/>
        <v/>
      </c>
      <c r="L562" s="368" t="str">
        <f t="shared" si="256"/>
        <v/>
      </c>
      <c r="M562" s="369"/>
      <c r="N562" s="370" t="str">
        <f t="shared" si="250"/>
        <v/>
      </c>
      <c r="O562" s="371" t="str">
        <f t="shared" si="251"/>
        <v/>
      </c>
      <c r="P562" s="371" t="str">
        <f t="shared" si="257"/>
        <v/>
      </c>
      <c r="Q562" s="372" t="str">
        <f t="shared" si="276"/>
        <v/>
      </c>
      <c r="R562" s="373" t="str">
        <f t="shared" si="258"/>
        <v/>
      </c>
      <c r="S562" s="372" t="str">
        <f t="shared" si="259"/>
        <v/>
      </c>
      <c r="T562" s="372" t="str">
        <f t="shared" si="252"/>
        <v/>
      </c>
      <c r="U562" s="374" t="str">
        <f t="shared" si="253"/>
        <v/>
      </c>
      <c r="V562" s="375" t="str">
        <f t="shared" si="260"/>
        <v/>
      </c>
      <c r="Y562" s="133"/>
    </row>
    <row r="563" spans="1:25" s="127" customFormat="1" ht="12" customHeight="1">
      <c r="A563" s="121">
        <v>491</v>
      </c>
      <c r="B563" s="122"/>
      <c r="C563" s="403"/>
      <c r="D563" s="123"/>
      <c r="E563" s="124"/>
      <c r="F563" s="124"/>
      <c r="G563" s="363" t="str">
        <f t="shared" si="273"/>
        <v/>
      </c>
      <c r="H563" s="376" t="str">
        <f t="shared" si="274"/>
        <v/>
      </c>
      <c r="I563" s="365" t="str">
        <f t="shared" si="275"/>
        <v/>
      </c>
      <c r="J563" s="366" t="str">
        <f t="shared" si="254"/>
        <v/>
      </c>
      <c r="K563" s="367" t="str">
        <f t="shared" si="255"/>
        <v/>
      </c>
      <c r="L563" s="368" t="str">
        <f t="shared" si="256"/>
        <v/>
      </c>
      <c r="M563" s="369"/>
      <c r="N563" s="370" t="str">
        <f t="shared" si="250"/>
        <v/>
      </c>
      <c r="O563" s="371" t="str">
        <f t="shared" si="251"/>
        <v/>
      </c>
      <c r="P563" s="371" t="str">
        <f t="shared" si="257"/>
        <v/>
      </c>
      <c r="Q563" s="372" t="str">
        <f t="shared" si="276"/>
        <v/>
      </c>
      <c r="R563" s="373" t="str">
        <f t="shared" si="258"/>
        <v/>
      </c>
      <c r="S563" s="372" t="str">
        <f t="shared" si="259"/>
        <v/>
      </c>
      <c r="T563" s="372" t="str">
        <f t="shared" si="252"/>
        <v/>
      </c>
      <c r="U563" s="374" t="str">
        <f t="shared" si="253"/>
        <v/>
      </c>
      <c r="V563" s="375" t="str">
        <f t="shared" si="260"/>
        <v/>
      </c>
      <c r="Y563" s="133"/>
    </row>
    <row r="564" spans="1:25" s="127" customFormat="1" ht="12" customHeight="1">
      <c r="A564" s="121">
        <v>492</v>
      </c>
      <c r="B564" s="122"/>
      <c r="C564" s="403"/>
      <c r="D564" s="123"/>
      <c r="E564" s="124"/>
      <c r="F564" s="124"/>
      <c r="G564" s="363" t="str">
        <f t="shared" si="273"/>
        <v/>
      </c>
      <c r="H564" s="376" t="str">
        <f t="shared" si="274"/>
        <v/>
      </c>
      <c r="I564" s="365" t="str">
        <f t="shared" si="275"/>
        <v/>
      </c>
      <c r="J564" s="366" t="str">
        <f t="shared" si="254"/>
        <v/>
      </c>
      <c r="K564" s="367" t="str">
        <f t="shared" si="255"/>
        <v/>
      </c>
      <c r="L564" s="368" t="str">
        <f t="shared" si="256"/>
        <v/>
      </c>
      <c r="M564" s="369"/>
      <c r="N564" s="370" t="str">
        <f t="shared" si="250"/>
        <v/>
      </c>
      <c r="O564" s="371" t="str">
        <f t="shared" si="251"/>
        <v/>
      </c>
      <c r="P564" s="371" t="str">
        <f t="shared" si="257"/>
        <v/>
      </c>
      <c r="Q564" s="372" t="str">
        <f t="shared" si="276"/>
        <v/>
      </c>
      <c r="R564" s="373" t="str">
        <f t="shared" si="258"/>
        <v/>
      </c>
      <c r="S564" s="372" t="str">
        <f t="shared" si="259"/>
        <v/>
      </c>
      <c r="T564" s="372" t="str">
        <f t="shared" si="252"/>
        <v/>
      </c>
      <c r="U564" s="374" t="str">
        <f t="shared" si="253"/>
        <v/>
      </c>
      <c r="V564" s="375" t="str">
        <f t="shared" si="260"/>
        <v/>
      </c>
      <c r="Y564" s="133"/>
    </row>
    <row r="565" spans="1:25" s="127" customFormat="1" ht="12" customHeight="1">
      <c r="A565" s="121">
        <v>493</v>
      </c>
      <c r="B565" s="122"/>
      <c r="C565" s="403"/>
      <c r="D565" s="123"/>
      <c r="E565" s="124"/>
      <c r="F565" s="124"/>
      <c r="G565" s="363" t="str">
        <f t="shared" si="273"/>
        <v/>
      </c>
      <c r="H565" s="376" t="str">
        <f t="shared" si="274"/>
        <v/>
      </c>
      <c r="I565" s="365" t="str">
        <f t="shared" si="275"/>
        <v/>
      </c>
      <c r="J565" s="366" t="str">
        <f t="shared" si="254"/>
        <v/>
      </c>
      <c r="K565" s="367" t="str">
        <f t="shared" si="255"/>
        <v/>
      </c>
      <c r="L565" s="368" t="str">
        <f t="shared" si="256"/>
        <v/>
      </c>
      <c r="M565" s="369"/>
      <c r="N565" s="370" t="str">
        <f t="shared" si="250"/>
        <v/>
      </c>
      <c r="O565" s="371" t="str">
        <f t="shared" si="251"/>
        <v/>
      </c>
      <c r="P565" s="371" t="str">
        <f t="shared" si="257"/>
        <v/>
      </c>
      <c r="Q565" s="372" t="str">
        <f t="shared" si="276"/>
        <v/>
      </c>
      <c r="R565" s="373" t="str">
        <f t="shared" si="258"/>
        <v/>
      </c>
      <c r="S565" s="372" t="str">
        <f t="shared" si="259"/>
        <v/>
      </c>
      <c r="T565" s="372" t="str">
        <f t="shared" si="252"/>
        <v/>
      </c>
      <c r="U565" s="374" t="str">
        <f t="shared" si="253"/>
        <v/>
      </c>
      <c r="V565" s="375" t="str">
        <f t="shared" si="260"/>
        <v/>
      </c>
      <c r="Y565" s="133"/>
    </row>
    <row r="566" spans="1:25" s="127" customFormat="1" ht="12" customHeight="1">
      <c r="A566" s="121">
        <v>494</v>
      </c>
      <c r="B566" s="122"/>
      <c r="C566" s="403"/>
      <c r="D566" s="123"/>
      <c r="E566" s="124"/>
      <c r="F566" s="124"/>
      <c r="G566" s="363" t="str">
        <f t="shared" si="273"/>
        <v/>
      </c>
      <c r="H566" s="376" t="str">
        <f t="shared" si="274"/>
        <v/>
      </c>
      <c r="I566" s="365" t="str">
        <f t="shared" si="275"/>
        <v/>
      </c>
      <c r="J566" s="366" t="str">
        <f t="shared" si="254"/>
        <v/>
      </c>
      <c r="K566" s="367" t="str">
        <f t="shared" si="255"/>
        <v/>
      </c>
      <c r="L566" s="368" t="str">
        <f t="shared" si="256"/>
        <v/>
      </c>
      <c r="M566" s="369"/>
      <c r="N566" s="370" t="str">
        <f t="shared" si="250"/>
        <v/>
      </c>
      <c r="O566" s="371" t="str">
        <f t="shared" si="251"/>
        <v/>
      </c>
      <c r="P566" s="371" t="str">
        <f t="shared" si="257"/>
        <v/>
      </c>
      <c r="Q566" s="372" t="str">
        <f t="shared" si="276"/>
        <v/>
      </c>
      <c r="R566" s="373" t="str">
        <f t="shared" si="258"/>
        <v/>
      </c>
      <c r="S566" s="372" t="str">
        <f t="shared" si="259"/>
        <v/>
      </c>
      <c r="T566" s="372" t="str">
        <f t="shared" si="252"/>
        <v/>
      </c>
      <c r="U566" s="374" t="str">
        <f t="shared" si="253"/>
        <v/>
      </c>
      <c r="V566" s="375" t="str">
        <f t="shared" si="260"/>
        <v/>
      </c>
      <c r="Y566" s="133"/>
    </row>
    <row r="567" spans="1:25" s="127" customFormat="1" ht="12" customHeight="1">
      <c r="A567" s="121">
        <v>495</v>
      </c>
      <c r="B567" s="122"/>
      <c r="C567" s="403"/>
      <c r="D567" s="123"/>
      <c r="E567" s="124"/>
      <c r="F567" s="124"/>
      <c r="G567" s="363" t="str">
        <f t="shared" si="273"/>
        <v/>
      </c>
      <c r="H567" s="376" t="str">
        <f t="shared" si="274"/>
        <v/>
      </c>
      <c r="I567" s="365" t="str">
        <f t="shared" si="275"/>
        <v/>
      </c>
      <c r="J567" s="366" t="str">
        <f t="shared" si="254"/>
        <v/>
      </c>
      <c r="K567" s="367" t="str">
        <f t="shared" si="255"/>
        <v/>
      </c>
      <c r="L567" s="368" t="str">
        <f t="shared" si="256"/>
        <v/>
      </c>
      <c r="M567" s="369"/>
      <c r="N567" s="370" t="str">
        <f t="shared" si="250"/>
        <v/>
      </c>
      <c r="O567" s="371" t="str">
        <f t="shared" si="251"/>
        <v/>
      </c>
      <c r="P567" s="371" t="str">
        <f t="shared" si="257"/>
        <v/>
      </c>
      <c r="Q567" s="372" t="str">
        <f t="shared" si="276"/>
        <v/>
      </c>
      <c r="R567" s="373" t="str">
        <f t="shared" si="258"/>
        <v/>
      </c>
      <c r="S567" s="372" t="str">
        <f t="shared" si="259"/>
        <v/>
      </c>
      <c r="T567" s="372" t="str">
        <f t="shared" si="252"/>
        <v/>
      </c>
      <c r="U567" s="374" t="str">
        <f t="shared" si="253"/>
        <v/>
      </c>
      <c r="V567" s="375" t="str">
        <f t="shared" si="260"/>
        <v/>
      </c>
      <c r="Y567" s="133"/>
    </row>
    <row r="568" spans="1:25" s="127" customFormat="1" ht="12" customHeight="1">
      <c r="A568" s="121">
        <v>496</v>
      </c>
      <c r="B568" s="122"/>
      <c r="C568" s="403"/>
      <c r="D568" s="123"/>
      <c r="E568" s="124"/>
      <c r="F568" s="124"/>
      <c r="G568" s="363" t="str">
        <f t="shared" si="273"/>
        <v/>
      </c>
      <c r="H568" s="376" t="str">
        <f t="shared" si="274"/>
        <v/>
      </c>
      <c r="I568" s="365" t="str">
        <f t="shared" si="275"/>
        <v/>
      </c>
      <c r="J568" s="366" t="str">
        <f t="shared" si="254"/>
        <v/>
      </c>
      <c r="K568" s="367" t="str">
        <f t="shared" si="255"/>
        <v/>
      </c>
      <c r="L568" s="368" t="str">
        <f t="shared" si="256"/>
        <v/>
      </c>
      <c r="M568" s="369"/>
      <c r="N568" s="370" t="str">
        <f t="shared" si="250"/>
        <v/>
      </c>
      <c r="O568" s="371" t="str">
        <f t="shared" si="251"/>
        <v/>
      </c>
      <c r="P568" s="371" t="str">
        <f t="shared" si="257"/>
        <v/>
      </c>
      <c r="Q568" s="372" t="str">
        <f t="shared" si="276"/>
        <v/>
      </c>
      <c r="R568" s="373" t="str">
        <f t="shared" si="258"/>
        <v/>
      </c>
      <c r="S568" s="372" t="str">
        <f t="shared" si="259"/>
        <v/>
      </c>
      <c r="T568" s="372" t="str">
        <f t="shared" si="252"/>
        <v/>
      </c>
      <c r="U568" s="374" t="str">
        <f t="shared" si="253"/>
        <v/>
      </c>
      <c r="V568" s="375" t="str">
        <f t="shared" si="260"/>
        <v/>
      </c>
      <c r="Y568" s="133"/>
    </row>
    <row r="569" spans="1:25" s="127" customFormat="1" ht="12" customHeight="1">
      <c r="A569" s="121">
        <v>497</v>
      </c>
      <c r="B569" s="122"/>
      <c r="C569" s="403"/>
      <c r="D569" s="123"/>
      <c r="E569" s="124"/>
      <c r="F569" s="124"/>
      <c r="G569" s="363" t="str">
        <f t="shared" si="273"/>
        <v/>
      </c>
      <c r="H569" s="376" t="str">
        <f t="shared" si="274"/>
        <v/>
      </c>
      <c r="I569" s="365" t="str">
        <f t="shared" si="275"/>
        <v/>
      </c>
      <c r="J569" s="366" t="str">
        <f t="shared" si="254"/>
        <v/>
      </c>
      <c r="K569" s="367" t="str">
        <f t="shared" si="255"/>
        <v/>
      </c>
      <c r="L569" s="368" t="str">
        <f t="shared" si="256"/>
        <v/>
      </c>
      <c r="M569" s="369"/>
      <c r="N569" s="370" t="str">
        <f t="shared" si="250"/>
        <v/>
      </c>
      <c r="O569" s="371" t="str">
        <f t="shared" si="251"/>
        <v/>
      </c>
      <c r="P569" s="371" t="str">
        <f t="shared" si="257"/>
        <v/>
      </c>
      <c r="Q569" s="372" t="str">
        <f t="shared" si="276"/>
        <v/>
      </c>
      <c r="R569" s="373" t="str">
        <f t="shared" si="258"/>
        <v/>
      </c>
      <c r="S569" s="372" t="str">
        <f t="shared" si="259"/>
        <v/>
      </c>
      <c r="T569" s="372" t="str">
        <f t="shared" si="252"/>
        <v/>
      </c>
      <c r="U569" s="374" t="str">
        <f t="shared" si="253"/>
        <v/>
      </c>
      <c r="V569" s="375" t="str">
        <f t="shared" si="260"/>
        <v/>
      </c>
      <c r="Y569" s="133"/>
    </row>
    <row r="570" spans="1:25" s="127" customFormat="1" ht="12" customHeight="1">
      <c r="A570" s="121">
        <v>498</v>
      </c>
      <c r="B570" s="122"/>
      <c r="C570" s="403"/>
      <c r="D570" s="123"/>
      <c r="E570" s="124"/>
      <c r="F570" s="124"/>
      <c r="G570" s="363" t="str">
        <f t="shared" ref="G570:G581" si="277">IF(OR(ISBLANK($C570),ISBLANK($C$68)),"",IF($C570&gt;$C$68,"",DATEDIF($C570,$C$68,"Y")))</f>
        <v/>
      </c>
      <c r="H570" s="376" t="str">
        <f t="shared" ref="H570:H581" si="278">IF(D570=1,"男",IF(D570=2,"女",""))</f>
        <v/>
      </c>
      <c r="I570" s="365" t="str">
        <f t="shared" ref="I570:I581" si="279">G570&amp;H570</f>
        <v/>
      </c>
      <c r="J570" s="366" t="str">
        <f t="shared" si="254"/>
        <v/>
      </c>
      <c r="K570" s="367" t="str">
        <f t="shared" si="255"/>
        <v/>
      </c>
      <c r="L570" s="368" t="str">
        <f t="shared" si="256"/>
        <v/>
      </c>
      <c r="M570" s="369"/>
      <c r="N570" s="370" t="str">
        <f t="shared" si="250"/>
        <v/>
      </c>
      <c r="O570" s="371" t="str">
        <f t="shared" si="251"/>
        <v/>
      </c>
      <c r="P570" s="371" t="str">
        <f t="shared" si="257"/>
        <v/>
      </c>
      <c r="Q570" s="372" t="str">
        <f t="shared" ref="Q570:Q581" si="280">IF($E570="","",P570*O570)</f>
        <v/>
      </c>
      <c r="R570" s="373" t="str">
        <f t="shared" si="258"/>
        <v/>
      </c>
      <c r="S570" s="372" t="str">
        <f t="shared" si="259"/>
        <v/>
      </c>
      <c r="T570" s="372" t="str">
        <f t="shared" si="252"/>
        <v/>
      </c>
      <c r="U570" s="374" t="str">
        <f t="shared" si="253"/>
        <v/>
      </c>
      <c r="V570" s="375" t="str">
        <f t="shared" si="260"/>
        <v/>
      </c>
      <c r="Y570" s="133"/>
    </row>
    <row r="571" spans="1:25" s="127" customFormat="1" ht="12" customHeight="1">
      <c r="A571" s="121">
        <v>499</v>
      </c>
      <c r="B571" s="122"/>
      <c r="C571" s="403"/>
      <c r="D571" s="123"/>
      <c r="E571" s="124"/>
      <c r="F571" s="124"/>
      <c r="G571" s="363" t="str">
        <f t="shared" si="277"/>
        <v/>
      </c>
      <c r="H571" s="376" t="str">
        <f t="shared" si="278"/>
        <v/>
      </c>
      <c r="I571" s="365" t="str">
        <f t="shared" si="279"/>
        <v/>
      </c>
      <c r="J571" s="366" t="str">
        <f t="shared" si="254"/>
        <v/>
      </c>
      <c r="K571" s="367" t="str">
        <f t="shared" si="255"/>
        <v/>
      </c>
      <c r="L571" s="368" t="str">
        <f t="shared" si="256"/>
        <v/>
      </c>
      <c r="M571" s="369"/>
      <c r="N571" s="370" t="str">
        <f t="shared" si="250"/>
        <v/>
      </c>
      <c r="O571" s="371" t="str">
        <f t="shared" si="251"/>
        <v/>
      </c>
      <c r="P571" s="371" t="str">
        <f t="shared" si="257"/>
        <v/>
      </c>
      <c r="Q571" s="372" t="str">
        <f t="shared" si="280"/>
        <v/>
      </c>
      <c r="R571" s="373" t="str">
        <f t="shared" si="258"/>
        <v/>
      </c>
      <c r="S571" s="372" t="str">
        <f t="shared" si="259"/>
        <v/>
      </c>
      <c r="T571" s="372" t="str">
        <f t="shared" si="252"/>
        <v/>
      </c>
      <c r="U571" s="374" t="str">
        <f t="shared" si="253"/>
        <v/>
      </c>
      <c r="V571" s="375" t="str">
        <f t="shared" si="260"/>
        <v/>
      </c>
      <c r="Y571" s="133"/>
    </row>
    <row r="572" spans="1:25" s="127" customFormat="1" ht="12" customHeight="1">
      <c r="A572" s="121">
        <v>500</v>
      </c>
      <c r="B572" s="122"/>
      <c r="C572" s="403"/>
      <c r="D572" s="123"/>
      <c r="E572" s="124"/>
      <c r="F572" s="124"/>
      <c r="G572" s="363" t="str">
        <f t="shared" si="277"/>
        <v/>
      </c>
      <c r="H572" s="376" t="str">
        <f t="shared" si="278"/>
        <v/>
      </c>
      <c r="I572" s="365" t="str">
        <f t="shared" si="279"/>
        <v/>
      </c>
      <c r="J572" s="366" t="str">
        <f t="shared" si="254"/>
        <v/>
      </c>
      <c r="K572" s="367" t="str">
        <f t="shared" si="255"/>
        <v/>
      </c>
      <c r="L572" s="368" t="str">
        <f t="shared" si="256"/>
        <v/>
      </c>
      <c r="M572" s="369"/>
      <c r="N572" s="370" t="str">
        <f t="shared" si="250"/>
        <v/>
      </c>
      <c r="O572" s="371" t="str">
        <f t="shared" si="251"/>
        <v/>
      </c>
      <c r="P572" s="371" t="str">
        <f t="shared" si="257"/>
        <v/>
      </c>
      <c r="Q572" s="372" t="str">
        <f t="shared" si="280"/>
        <v/>
      </c>
      <c r="R572" s="373" t="str">
        <f t="shared" si="258"/>
        <v/>
      </c>
      <c r="S572" s="372" t="str">
        <f t="shared" si="259"/>
        <v/>
      </c>
      <c r="T572" s="372" t="str">
        <f t="shared" si="252"/>
        <v/>
      </c>
      <c r="U572" s="374" t="str">
        <f t="shared" si="253"/>
        <v/>
      </c>
      <c r="V572" s="375" t="str">
        <f t="shared" si="260"/>
        <v/>
      </c>
      <c r="Y572" s="133"/>
    </row>
    <row r="573" spans="1:25" s="127" customFormat="1" ht="12" customHeight="1">
      <c r="A573" s="121">
        <v>501</v>
      </c>
      <c r="B573" s="122"/>
      <c r="C573" s="403"/>
      <c r="D573" s="123"/>
      <c r="E573" s="124"/>
      <c r="F573" s="124"/>
      <c r="G573" s="363" t="str">
        <f t="shared" si="277"/>
        <v/>
      </c>
      <c r="H573" s="376" t="str">
        <f t="shared" si="278"/>
        <v/>
      </c>
      <c r="I573" s="365" t="str">
        <f t="shared" si="279"/>
        <v/>
      </c>
      <c r="J573" s="366" t="str">
        <f t="shared" si="254"/>
        <v/>
      </c>
      <c r="K573" s="367" t="str">
        <f t="shared" si="255"/>
        <v/>
      </c>
      <c r="L573" s="368" t="str">
        <f t="shared" si="256"/>
        <v/>
      </c>
      <c r="M573" s="369"/>
      <c r="N573" s="370" t="str">
        <f t="shared" si="250"/>
        <v/>
      </c>
      <c r="O573" s="371" t="str">
        <f t="shared" si="251"/>
        <v/>
      </c>
      <c r="P573" s="371" t="str">
        <f t="shared" si="257"/>
        <v/>
      </c>
      <c r="Q573" s="372" t="str">
        <f t="shared" si="280"/>
        <v/>
      </c>
      <c r="R573" s="373" t="str">
        <f t="shared" si="258"/>
        <v/>
      </c>
      <c r="S573" s="372" t="str">
        <f t="shared" si="259"/>
        <v/>
      </c>
      <c r="T573" s="372" t="str">
        <f t="shared" si="252"/>
        <v/>
      </c>
      <c r="U573" s="374" t="str">
        <f t="shared" si="253"/>
        <v/>
      </c>
      <c r="V573" s="375" t="str">
        <f t="shared" si="260"/>
        <v/>
      </c>
      <c r="Y573" s="133"/>
    </row>
    <row r="574" spans="1:25" s="127" customFormat="1" ht="12" customHeight="1">
      <c r="A574" s="121">
        <v>502</v>
      </c>
      <c r="B574" s="122"/>
      <c r="C574" s="403"/>
      <c r="D574" s="123"/>
      <c r="E574" s="124"/>
      <c r="F574" s="124"/>
      <c r="G574" s="363" t="str">
        <f t="shared" si="277"/>
        <v/>
      </c>
      <c r="H574" s="376" t="str">
        <f t="shared" si="278"/>
        <v/>
      </c>
      <c r="I574" s="365" t="str">
        <f t="shared" si="279"/>
        <v/>
      </c>
      <c r="J574" s="366" t="str">
        <f t="shared" si="254"/>
        <v/>
      </c>
      <c r="K574" s="367" t="str">
        <f t="shared" si="255"/>
        <v/>
      </c>
      <c r="L574" s="368" t="str">
        <f t="shared" si="256"/>
        <v/>
      </c>
      <c r="M574" s="369"/>
      <c r="N574" s="370" t="str">
        <f t="shared" si="250"/>
        <v/>
      </c>
      <c r="O574" s="371" t="str">
        <f t="shared" si="251"/>
        <v/>
      </c>
      <c r="P574" s="371" t="str">
        <f t="shared" si="257"/>
        <v/>
      </c>
      <c r="Q574" s="372" t="str">
        <f t="shared" si="280"/>
        <v/>
      </c>
      <c r="R574" s="373" t="str">
        <f t="shared" si="258"/>
        <v/>
      </c>
      <c r="S574" s="372" t="str">
        <f t="shared" si="259"/>
        <v/>
      </c>
      <c r="T574" s="372" t="str">
        <f t="shared" si="252"/>
        <v/>
      </c>
      <c r="U574" s="374" t="str">
        <f t="shared" si="253"/>
        <v/>
      </c>
      <c r="V574" s="375" t="str">
        <f t="shared" si="260"/>
        <v/>
      </c>
      <c r="Y574" s="133"/>
    </row>
    <row r="575" spans="1:25" s="127" customFormat="1" ht="12" customHeight="1">
      <c r="A575" s="121">
        <v>503</v>
      </c>
      <c r="B575" s="122"/>
      <c r="C575" s="403"/>
      <c r="D575" s="123"/>
      <c r="E575" s="124"/>
      <c r="F575" s="124"/>
      <c r="G575" s="363" t="str">
        <f t="shared" si="277"/>
        <v/>
      </c>
      <c r="H575" s="376" t="str">
        <f t="shared" si="278"/>
        <v/>
      </c>
      <c r="I575" s="365" t="str">
        <f t="shared" si="279"/>
        <v/>
      </c>
      <c r="J575" s="366" t="str">
        <f t="shared" si="254"/>
        <v/>
      </c>
      <c r="K575" s="367" t="str">
        <f t="shared" si="255"/>
        <v/>
      </c>
      <c r="L575" s="368" t="str">
        <f t="shared" si="256"/>
        <v/>
      </c>
      <c r="M575" s="369"/>
      <c r="N575" s="370" t="str">
        <f t="shared" si="250"/>
        <v/>
      </c>
      <c r="O575" s="371" t="str">
        <f t="shared" si="251"/>
        <v/>
      </c>
      <c r="P575" s="371" t="str">
        <f t="shared" si="257"/>
        <v/>
      </c>
      <c r="Q575" s="372" t="str">
        <f t="shared" si="280"/>
        <v/>
      </c>
      <c r="R575" s="373" t="str">
        <f t="shared" si="258"/>
        <v/>
      </c>
      <c r="S575" s="372" t="str">
        <f t="shared" si="259"/>
        <v/>
      </c>
      <c r="T575" s="372" t="str">
        <f t="shared" si="252"/>
        <v/>
      </c>
      <c r="U575" s="374" t="str">
        <f t="shared" si="253"/>
        <v/>
      </c>
      <c r="V575" s="375" t="str">
        <f t="shared" si="260"/>
        <v/>
      </c>
      <c r="Y575" s="133"/>
    </row>
    <row r="576" spans="1:25" s="127" customFormat="1" ht="12" customHeight="1">
      <c r="A576" s="121">
        <v>504</v>
      </c>
      <c r="B576" s="122"/>
      <c r="C576" s="403"/>
      <c r="D576" s="123"/>
      <c r="E576" s="124"/>
      <c r="F576" s="124"/>
      <c r="G576" s="363" t="str">
        <f t="shared" si="277"/>
        <v/>
      </c>
      <c r="H576" s="376" t="str">
        <f t="shared" si="278"/>
        <v/>
      </c>
      <c r="I576" s="365" t="str">
        <f t="shared" si="279"/>
        <v/>
      </c>
      <c r="J576" s="366" t="str">
        <f t="shared" si="254"/>
        <v/>
      </c>
      <c r="K576" s="367" t="str">
        <f t="shared" si="255"/>
        <v/>
      </c>
      <c r="L576" s="368" t="str">
        <f t="shared" si="256"/>
        <v/>
      </c>
      <c r="M576" s="369"/>
      <c r="N576" s="370" t="str">
        <f t="shared" si="250"/>
        <v/>
      </c>
      <c r="O576" s="371" t="str">
        <f t="shared" si="251"/>
        <v/>
      </c>
      <c r="P576" s="371" t="str">
        <f t="shared" si="257"/>
        <v/>
      </c>
      <c r="Q576" s="372" t="str">
        <f t="shared" si="280"/>
        <v/>
      </c>
      <c r="R576" s="373" t="str">
        <f t="shared" si="258"/>
        <v/>
      </c>
      <c r="S576" s="372" t="str">
        <f t="shared" si="259"/>
        <v/>
      </c>
      <c r="T576" s="372" t="str">
        <f t="shared" si="252"/>
        <v/>
      </c>
      <c r="U576" s="374" t="str">
        <f t="shared" si="253"/>
        <v/>
      </c>
      <c r="V576" s="375" t="str">
        <f t="shared" si="260"/>
        <v/>
      </c>
      <c r="Y576" s="133"/>
    </row>
    <row r="577" spans="1:25" s="127" customFormat="1" ht="12" customHeight="1">
      <c r="A577" s="121">
        <v>505</v>
      </c>
      <c r="B577" s="122"/>
      <c r="C577" s="403"/>
      <c r="D577" s="123"/>
      <c r="E577" s="124"/>
      <c r="F577" s="124"/>
      <c r="G577" s="363" t="str">
        <f t="shared" si="277"/>
        <v/>
      </c>
      <c r="H577" s="376" t="str">
        <f t="shared" si="278"/>
        <v/>
      </c>
      <c r="I577" s="365" t="str">
        <f t="shared" si="279"/>
        <v/>
      </c>
      <c r="J577" s="366" t="str">
        <f t="shared" si="254"/>
        <v/>
      </c>
      <c r="K577" s="367" t="str">
        <f t="shared" si="255"/>
        <v/>
      </c>
      <c r="L577" s="368" t="str">
        <f t="shared" si="256"/>
        <v/>
      </c>
      <c r="M577" s="369"/>
      <c r="N577" s="370" t="str">
        <f t="shared" si="250"/>
        <v/>
      </c>
      <c r="O577" s="371" t="str">
        <f t="shared" si="251"/>
        <v/>
      </c>
      <c r="P577" s="371" t="str">
        <f t="shared" si="257"/>
        <v/>
      </c>
      <c r="Q577" s="372" t="str">
        <f t="shared" si="280"/>
        <v/>
      </c>
      <c r="R577" s="373" t="str">
        <f t="shared" si="258"/>
        <v/>
      </c>
      <c r="S577" s="372" t="str">
        <f t="shared" si="259"/>
        <v/>
      </c>
      <c r="T577" s="372" t="str">
        <f t="shared" si="252"/>
        <v/>
      </c>
      <c r="U577" s="374" t="str">
        <f t="shared" si="253"/>
        <v/>
      </c>
      <c r="V577" s="375" t="str">
        <f t="shared" si="260"/>
        <v/>
      </c>
      <c r="Y577" s="133"/>
    </row>
    <row r="578" spans="1:25" s="127" customFormat="1" ht="12" customHeight="1">
      <c r="A578" s="121">
        <v>506</v>
      </c>
      <c r="B578" s="122"/>
      <c r="C578" s="403"/>
      <c r="D578" s="123"/>
      <c r="E578" s="124"/>
      <c r="F578" s="124"/>
      <c r="G578" s="363" t="str">
        <f t="shared" si="277"/>
        <v/>
      </c>
      <c r="H578" s="376" t="str">
        <f t="shared" si="278"/>
        <v/>
      </c>
      <c r="I578" s="365" t="str">
        <f t="shared" si="279"/>
        <v/>
      </c>
      <c r="J578" s="366" t="str">
        <f t="shared" si="254"/>
        <v/>
      </c>
      <c r="K578" s="367" t="str">
        <f t="shared" si="255"/>
        <v/>
      </c>
      <c r="L578" s="368" t="str">
        <f t="shared" si="256"/>
        <v/>
      </c>
      <c r="M578" s="369"/>
      <c r="N578" s="370" t="str">
        <f t="shared" si="250"/>
        <v/>
      </c>
      <c r="O578" s="371" t="str">
        <f t="shared" si="251"/>
        <v/>
      </c>
      <c r="P578" s="371" t="str">
        <f t="shared" si="257"/>
        <v/>
      </c>
      <c r="Q578" s="372" t="str">
        <f t="shared" si="280"/>
        <v/>
      </c>
      <c r="R578" s="373" t="str">
        <f t="shared" si="258"/>
        <v/>
      </c>
      <c r="S578" s="372" t="str">
        <f t="shared" si="259"/>
        <v/>
      </c>
      <c r="T578" s="372" t="str">
        <f t="shared" si="252"/>
        <v/>
      </c>
      <c r="U578" s="374" t="str">
        <f t="shared" si="253"/>
        <v/>
      </c>
      <c r="V578" s="375" t="str">
        <f t="shared" si="260"/>
        <v/>
      </c>
      <c r="Y578" s="133"/>
    </row>
    <row r="579" spans="1:25" s="127" customFormat="1" ht="12" customHeight="1">
      <c r="A579" s="121">
        <v>507</v>
      </c>
      <c r="B579" s="122"/>
      <c r="C579" s="403"/>
      <c r="D579" s="123"/>
      <c r="E579" s="124"/>
      <c r="F579" s="124"/>
      <c r="G579" s="363" t="str">
        <f t="shared" si="277"/>
        <v/>
      </c>
      <c r="H579" s="376" t="str">
        <f t="shared" si="278"/>
        <v/>
      </c>
      <c r="I579" s="365" t="str">
        <f t="shared" si="279"/>
        <v/>
      </c>
      <c r="J579" s="366" t="str">
        <f t="shared" si="254"/>
        <v/>
      </c>
      <c r="K579" s="367" t="str">
        <f t="shared" si="255"/>
        <v/>
      </c>
      <c r="L579" s="368" t="str">
        <f t="shared" si="256"/>
        <v/>
      </c>
      <c r="M579" s="369"/>
      <c r="N579" s="370" t="str">
        <f t="shared" si="250"/>
        <v/>
      </c>
      <c r="O579" s="371" t="str">
        <f t="shared" si="251"/>
        <v/>
      </c>
      <c r="P579" s="371" t="str">
        <f t="shared" si="257"/>
        <v/>
      </c>
      <c r="Q579" s="372" t="str">
        <f t="shared" si="280"/>
        <v/>
      </c>
      <c r="R579" s="373" t="str">
        <f t="shared" si="258"/>
        <v/>
      </c>
      <c r="S579" s="372" t="str">
        <f t="shared" si="259"/>
        <v/>
      </c>
      <c r="T579" s="372" t="str">
        <f t="shared" si="252"/>
        <v/>
      </c>
      <c r="U579" s="374" t="str">
        <f t="shared" si="253"/>
        <v/>
      </c>
      <c r="V579" s="375" t="str">
        <f t="shared" si="260"/>
        <v/>
      </c>
      <c r="Y579" s="133"/>
    </row>
    <row r="580" spans="1:25" s="127" customFormat="1" ht="12" customHeight="1">
      <c r="A580" s="121">
        <v>508</v>
      </c>
      <c r="B580" s="122"/>
      <c r="C580" s="403"/>
      <c r="D580" s="123"/>
      <c r="E580" s="124"/>
      <c r="F580" s="124"/>
      <c r="G580" s="363" t="str">
        <f t="shared" si="277"/>
        <v/>
      </c>
      <c r="H580" s="376" t="str">
        <f t="shared" si="278"/>
        <v/>
      </c>
      <c r="I580" s="365" t="str">
        <f t="shared" si="279"/>
        <v/>
      </c>
      <c r="J580" s="366" t="str">
        <f t="shared" si="254"/>
        <v/>
      </c>
      <c r="K580" s="367" t="str">
        <f t="shared" si="255"/>
        <v/>
      </c>
      <c r="L580" s="368" t="str">
        <f t="shared" si="256"/>
        <v/>
      </c>
      <c r="M580" s="369"/>
      <c r="N580" s="370" t="str">
        <f t="shared" si="250"/>
        <v/>
      </c>
      <c r="O580" s="371" t="str">
        <f t="shared" si="251"/>
        <v/>
      </c>
      <c r="P580" s="371" t="str">
        <f t="shared" si="257"/>
        <v/>
      </c>
      <c r="Q580" s="372" t="str">
        <f t="shared" si="280"/>
        <v/>
      </c>
      <c r="R580" s="373" t="str">
        <f t="shared" si="258"/>
        <v/>
      </c>
      <c r="S580" s="372" t="str">
        <f t="shared" si="259"/>
        <v/>
      </c>
      <c r="T580" s="372" t="str">
        <f t="shared" si="252"/>
        <v/>
      </c>
      <c r="U580" s="374" t="str">
        <f t="shared" si="253"/>
        <v/>
      </c>
      <c r="V580" s="375" t="str">
        <f t="shared" si="260"/>
        <v/>
      </c>
      <c r="Y580" s="133"/>
    </row>
    <row r="581" spans="1:25" s="127" customFormat="1" ht="12" customHeight="1">
      <c r="A581" s="121">
        <v>509</v>
      </c>
      <c r="B581" s="122"/>
      <c r="C581" s="403"/>
      <c r="D581" s="123"/>
      <c r="E581" s="124"/>
      <c r="F581" s="124"/>
      <c r="G581" s="363" t="str">
        <f t="shared" si="277"/>
        <v/>
      </c>
      <c r="H581" s="376" t="str">
        <f t="shared" si="278"/>
        <v/>
      </c>
      <c r="I581" s="365" t="str">
        <f t="shared" si="279"/>
        <v/>
      </c>
      <c r="J581" s="366" t="str">
        <f t="shared" si="254"/>
        <v/>
      </c>
      <c r="K581" s="367" t="str">
        <f t="shared" si="255"/>
        <v/>
      </c>
      <c r="L581" s="368" t="str">
        <f t="shared" si="256"/>
        <v/>
      </c>
      <c r="M581" s="369"/>
      <c r="N581" s="370" t="str">
        <f t="shared" si="250"/>
        <v/>
      </c>
      <c r="O581" s="371" t="str">
        <f t="shared" si="251"/>
        <v/>
      </c>
      <c r="P581" s="371" t="str">
        <f t="shared" si="257"/>
        <v/>
      </c>
      <c r="Q581" s="372" t="str">
        <f t="shared" si="280"/>
        <v/>
      </c>
      <c r="R581" s="373" t="str">
        <f t="shared" si="258"/>
        <v/>
      </c>
      <c r="S581" s="372" t="str">
        <f t="shared" si="259"/>
        <v/>
      </c>
      <c r="T581" s="372" t="str">
        <f t="shared" si="252"/>
        <v/>
      </c>
      <c r="U581" s="374" t="str">
        <f t="shared" si="253"/>
        <v/>
      </c>
      <c r="V581" s="375" t="str">
        <f t="shared" si="260"/>
        <v/>
      </c>
      <c r="Y581" s="133"/>
    </row>
    <row r="582" spans="1:25" s="127" customFormat="1" ht="12" customHeight="1">
      <c r="A582" s="121">
        <v>510</v>
      </c>
      <c r="B582" s="122"/>
      <c r="C582" s="403"/>
      <c r="D582" s="123"/>
      <c r="E582" s="124"/>
      <c r="F582" s="124"/>
      <c r="G582" s="363" t="str">
        <f t="shared" ref="G582:G591" si="281">IF(OR(ISBLANK($C582),ISBLANK($C$68)),"",IF($C582&gt;$C$68,"",DATEDIF($C582,$C$68,"Y")))</f>
        <v/>
      </c>
      <c r="H582" s="376" t="str">
        <f t="shared" ref="H582:H591" si="282">IF(D582=1,"男",IF(D582=2,"女",""))</f>
        <v/>
      </c>
      <c r="I582" s="365" t="str">
        <f t="shared" ref="I582:I591" si="283">G582&amp;H582</f>
        <v/>
      </c>
      <c r="J582" s="366" t="str">
        <f t="shared" si="254"/>
        <v/>
      </c>
      <c r="K582" s="367" t="str">
        <f t="shared" si="255"/>
        <v/>
      </c>
      <c r="L582" s="368" t="str">
        <f t="shared" si="256"/>
        <v/>
      </c>
      <c r="M582" s="369"/>
      <c r="N582" s="370" t="str">
        <f t="shared" si="250"/>
        <v/>
      </c>
      <c r="O582" s="371" t="str">
        <f t="shared" si="251"/>
        <v/>
      </c>
      <c r="P582" s="371" t="str">
        <f t="shared" si="257"/>
        <v/>
      </c>
      <c r="Q582" s="372" t="str">
        <f t="shared" ref="Q582:Q591" si="284">IF($E582="","",P582*O582)</f>
        <v/>
      </c>
      <c r="R582" s="373" t="str">
        <f t="shared" si="258"/>
        <v/>
      </c>
      <c r="S582" s="372" t="str">
        <f t="shared" si="259"/>
        <v/>
      </c>
      <c r="T582" s="372" t="str">
        <f t="shared" si="252"/>
        <v/>
      </c>
      <c r="U582" s="374" t="str">
        <f t="shared" si="253"/>
        <v/>
      </c>
      <c r="V582" s="375" t="str">
        <f t="shared" si="260"/>
        <v/>
      </c>
      <c r="Y582" s="133"/>
    </row>
    <row r="583" spans="1:25" s="127" customFormat="1" ht="12" customHeight="1">
      <c r="A583" s="121">
        <v>511</v>
      </c>
      <c r="B583" s="122"/>
      <c r="C583" s="403"/>
      <c r="D583" s="123"/>
      <c r="E583" s="124"/>
      <c r="F583" s="124"/>
      <c r="G583" s="363" t="str">
        <f t="shared" si="281"/>
        <v/>
      </c>
      <c r="H583" s="376" t="str">
        <f t="shared" si="282"/>
        <v/>
      </c>
      <c r="I583" s="365" t="str">
        <f t="shared" si="283"/>
        <v/>
      </c>
      <c r="J583" s="366" t="str">
        <f t="shared" si="254"/>
        <v/>
      </c>
      <c r="K583" s="367" t="str">
        <f t="shared" si="255"/>
        <v/>
      </c>
      <c r="L583" s="368" t="str">
        <f t="shared" si="256"/>
        <v/>
      </c>
      <c r="M583" s="369"/>
      <c r="N583" s="370" t="str">
        <f t="shared" si="250"/>
        <v/>
      </c>
      <c r="O583" s="371" t="str">
        <f t="shared" si="251"/>
        <v/>
      </c>
      <c r="P583" s="371" t="str">
        <f t="shared" si="257"/>
        <v/>
      </c>
      <c r="Q583" s="372" t="str">
        <f t="shared" si="284"/>
        <v/>
      </c>
      <c r="R583" s="373" t="str">
        <f t="shared" si="258"/>
        <v/>
      </c>
      <c r="S583" s="372" t="str">
        <f t="shared" si="259"/>
        <v/>
      </c>
      <c r="T583" s="372" t="str">
        <f t="shared" si="252"/>
        <v/>
      </c>
      <c r="U583" s="374" t="str">
        <f t="shared" si="253"/>
        <v/>
      </c>
      <c r="V583" s="375" t="str">
        <f t="shared" si="260"/>
        <v/>
      </c>
      <c r="Y583" s="133"/>
    </row>
    <row r="584" spans="1:25" s="127" customFormat="1" ht="12" customHeight="1">
      <c r="A584" s="121">
        <v>512</v>
      </c>
      <c r="B584" s="122"/>
      <c r="C584" s="403"/>
      <c r="D584" s="123"/>
      <c r="E584" s="124"/>
      <c r="F584" s="124"/>
      <c r="G584" s="363" t="str">
        <f t="shared" si="281"/>
        <v/>
      </c>
      <c r="H584" s="376" t="str">
        <f t="shared" si="282"/>
        <v/>
      </c>
      <c r="I584" s="365" t="str">
        <f t="shared" si="283"/>
        <v/>
      </c>
      <c r="J584" s="366" t="str">
        <f t="shared" si="254"/>
        <v/>
      </c>
      <c r="K584" s="367" t="str">
        <f t="shared" si="255"/>
        <v/>
      </c>
      <c r="L584" s="368" t="str">
        <f t="shared" si="256"/>
        <v/>
      </c>
      <c r="M584" s="369"/>
      <c r="N584" s="370" t="str">
        <f t="shared" si="250"/>
        <v/>
      </c>
      <c r="O584" s="371" t="str">
        <f t="shared" si="251"/>
        <v/>
      </c>
      <c r="P584" s="371" t="str">
        <f t="shared" si="257"/>
        <v/>
      </c>
      <c r="Q584" s="372" t="str">
        <f t="shared" si="284"/>
        <v/>
      </c>
      <c r="R584" s="373" t="str">
        <f t="shared" si="258"/>
        <v/>
      </c>
      <c r="S584" s="372" t="str">
        <f t="shared" si="259"/>
        <v/>
      </c>
      <c r="T584" s="372" t="str">
        <f t="shared" si="252"/>
        <v/>
      </c>
      <c r="U584" s="374" t="str">
        <f t="shared" si="253"/>
        <v/>
      </c>
      <c r="V584" s="375" t="str">
        <f t="shared" si="260"/>
        <v/>
      </c>
      <c r="Y584" s="133"/>
    </row>
    <row r="585" spans="1:25" s="127" customFormat="1" ht="12" customHeight="1">
      <c r="A585" s="121">
        <v>513</v>
      </c>
      <c r="B585" s="122"/>
      <c r="C585" s="403"/>
      <c r="D585" s="123"/>
      <c r="E585" s="124"/>
      <c r="F585" s="124"/>
      <c r="G585" s="363" t="str">
        <f t="shared" si="281"/>
        <v/>
      </c>
      <c r="H585" s="376" t="str">
        <f t="shared" si="282"/>
        <v/>
      </c>
      <c r="I585" s="365" t="str">
        <f t="shared" si="283"/>
        <v/>
      </c>
      <c r="J585" s="366" t="str">
        <f t="shared" si="254"/>
        <v/>
      </c>
      <c r="K585" s="367" t="str">
        <f t="shared" si="255"/>
        <v/>
      </c>
      <c r="L585" s="368" t="str">
        <f t="shared" si="256"/>
        <v/>
      </c>
      <c r="M585" s="369"/>
      <c r="N585" s="370" t="str">
        <f t="shared" ref="N585:N648" si="285">IF(F585="","",(F585-O585)/O585*100)</f>
        <v/>
      </c>
      <c r="O585" s="371" t="str">
        <f t="shared" ref="O585:O648" si="286">IF(E585="","",(J585*E585-K585))</f>
        <v/>
      </c>
      <c r="P585" s="371" t="str">
        <f t="shared" si="257"/>
        <v/>
      </c>
      <c r="Q585" s="372" t="str">
        <f t="shared" si="284"/>
        <v/>
      </c>
      <c r="R585" s="373" t="str">
        <f t="shared" si="258"/>
        <v/>
      </c>
      <c r="S585" s="372" t="str">
        <f t="shared" si="259"/>
        <v/>
      </c>
      <c r="T585" s="372" t="str">
        <f t="shared" ref="T585:T648" si="287">IF(E585="","",(Q585*R585+S585))</f>
        <v/>
      </c>
      <c r="U585" s="374" t="str">
        <f t="shared" ref="U585:U648" si="288">IF(E585="","",(T585*33%))</f>
        <v/>
      </c>
      <c r="V585" s="375" t="str">
        <f t="shared" si="260"/>
        <v/>
      </c>
      <c r="Y585" s="133"/>
    </row>
    <row r="586" spans="1:25" s="127" customFormat="1" ht="12" customHeight="1">
      <c r="A586" s="121">
        <v>514</v>
      </c>
      <c r="B586" s="122"/>
      <c r="C586" s="403"/>
      <c r="D586" s="123"/>
      <c r="E586" s="124"/>
      <c r="F586" s="124"/>
      <c r="G586" s="363" t="str">
        <f t="shared" si="281"/>
        <v/>
      </c>
      <c r="H586" s="376" t="str">
        <f t="shared" si="282"/>
        <v/>
      </c>
      <c r="I586" s="365" t="str">
        <f t="shared" si="283"/>
        <v/>
      </c>
      <c r="J586" s="366" t="str">
        <f t="shared" ref="J586:J649" si="289">IF(E586="","",VLOOKUP(I586,$W$28:$Y$53,2,FALSE))</f>
        <v/>
      </c>
      <c r="K586" s="367" t="str">
        <f t="shared" ref="K586:K649" si="290">IF(E586="","",VLOOKUP(I586,$W$28:$Y$53,3,FALSE))</f>
        <v/>
      </c>
      <c r="L586" s="368" t="str">
        <f t="shared" ref="L586:L649" si="291">IF(ISNUMBER(N586),VLOOKUP(N586,$M$57:$R$62,4,TRUE),"")</f>
        <v/>
      </c>
      <c r="M586" s="369"/>
      <c r="N586" s="370" t="str">
        <f t="shared" si="285"/>
        <v/>
      </c>
      <c r="O586" s="371" t="str">
        <f t="shared" si="286"/>
        <v/>
      </c>
      <c r="P586" s="371" t="str">
        <f t="shared" ref="P586:P649" si="292">IF($E586="","",VLOOKUP($I586,$N$27:$Q$53,2,FALSE))</f>
        <v/>
      </c>
      <c r="Q586" s="372" t="str">
        <f t="shared" si="284"/>
        <v/>
      </c>
      <c r="R586" s="373" t="str">
        <f t="shared" ref="R586:R649" si="293">IF(E586="","",VLOOKUP(I586,$N$27:$V$53,9,FALSE))</f>
        <v/>
      </c>
      <c r="S586" s="372" t="str">
        <f t="shared" ref="S586:S649" si="294">IF($E586="","",VLOOKUP($I586,$N$27:$R$53,5,FALSE))</f>
        <v/>
      </c>
      <c r="T586" s="372" t="str">
        <f t="shared" si="287"/>
        <v/>
      </c>
      <c r="U586" s="374" t="str">
        <f t="shared" si="288"/>
        <v/>
      </c>
      <c r="V586" s="375" t="str">
        <f t="shared" ref="V586:V649" si="295">IF(E586="","",(IF(AND(U586&lt;=$R$7,U586&gt;=$T$7),U586,IF(U586="","　","個別対応"))))</f>
        <v/>
      </c>
      <c r="Y586" s="133"/>
    </row>
    <row r="587" spans="1:25" s="127" customFormat="1" ht="12" customHeight="1">
      <c r="A587" s="121">
        <v>515</v>
      </c>
      <c r="B587" s="122"/>
      <c r="C587" s="403"/>
      <c r="D587" s="123"/>
      <c r="E587" s="124"/>
      <c r="F587" s="124"/>
      <c r="G587" s="363" t="str">
        <f t="shared" si="281"/>
        <v/>
      </c>
      <c r="H587" s="376" t="str">
        <f t="shared" si="282"/>
        <v/>
      </c>
      <c r="I587" s="365" t="str">
        <f t="shared" si="283"/>
        <v/>
      </c>
      <c r="J587" s="366" t="str">
        <f t="shared" si="289"/>
        <v/>
      </c>
      <c r="K587" s="367" t="str">
        <f t="shared" si="290"/>
        <v/>
      </c>
      <c r="L587" s="368" t="str">
        <f t="shared" si="291"/>
        <v/>
      </c>
      <c r="M587" s="369"/>
      <c r="N587" s="370" t="str">
        <f t="shared" si="285"/>
        <v/>
      </c>
      <c r="O587" s="371" t="str">
        <f t="shared" si="286"/>
        <v/>
      </c>
      <c r="P587" s="371" t="str">
        <f t="shared" si="292"/>
        <v/>
      </c>
      <c r="Q587" s="372" t="str">
        <f t="shared" si="284"/>
        <v/>
      </c>
      <c r="R587" s="373" t="str">
        <f t="shared" si="293"/>
        <v/>
      </c>
      <c r="S587" s="372" t="str">
        <f t="shared" si="294"/>
        <v/>
      </c>
      <c r="T587" s="372" t="str">
        <f t="shared" si="287"/>
        <v/>
      </c>
      <c r="U587" s="374" t="str">
        <f t="shared" si="288"/>
        <v/>
      </c>
      <c r="V587" s="375" t="str">
        <f t="shared" si="295"/>
        <v/>
      </c>
      <c r="Y587" s="133"/>
    </row>
    <row r="588" spans="1:25" s="127" customFormat="1" ht="12" customHeight="1">
      <c r="A588" s="121">
        <v>516</v>
      </c>
      <c r="B588" s="122"/>
      <c r="C588" s="403"/>
      <c r="D588" s="123"/>
      <c r="E588" s="124"/>
      <c r="F588" s="124"/>
      <c r="G588" s="363" t="str">
        <f t="shared" si="281"/>
        <v/>
      </c>
      <c r="H588" s="376" t="str">
        <f t="shared" si="282"/>
        <v/>
      </c>
      <c r="I588" s="365" t="str">
        <f t="shared" si="283"/>
        <v/>
      </c>
      <c r="J588" s="366" t="str">
        <f t="shared" si="289"/>
        <v/>
      </c>
      <c r="K588" s="367" t="str">
        <f t="shared" si="290"/>
        <v/>
      </c>
      <c r="L588" s="368" t="str">
        <f t="shared" si="291"/>
        <v/>
      </c>
      <c r="M588" s="369"/>
      <c r="N588" s="370" t="str">
        <f t="shared" si="285"/>
        <v/>
      </c>
      <c r="O588" s="371" t="str">
        <f t="shared" si="286"/>
        <v/>
      </c>
      <c r="P588" s="371" t="str">
        <f t="shared" si="292"/>
        <v/>
      </c>
      <c r="Q588" s="372" t="str">
        <f t="shared" si="284"/>
        <v/>
      </c>
      <c r="R588" s="373" t="str">
        <f t="shared" si="293"/>
        <v/>
      </c>
      <c r="S588" s="372" t="str">
        <f t="shared" si="294"/>
        <v/>
      </c>
      <c r="T588" s="372" t="str">
        <f t="shared" si="287"/>
        <v/>
      </c>
      <c r="U588" s="374" t="str">
        <f t="shared" si="288"/>
        <v/>
      </c>
      <c r="V588" s="375" t="str">
        <f t="shared" si="295"/>
        <v/>
      </c>
      <c r="Y588" s="133"/>
    </row>
    <row r="589" spans="1:25" s="127" customFormat="1" ht="12" customHeight="1">
      <c r="A589" s="121">
        <v>517</v>
      </c>
      <c r="B589" s="122"/>
      <c r="C589" s="403"/>
      <c r="D589" s="123"/>
      <c r="E589" s="124"/>
      <c r="F589" s="124"/>
      <c r="G589" s="363" t="str">
        <f t="shared" si="281"/>
        <v/>
      </c>
      <c r="H589" s="376" t="str">
        <f t="shared" si="282"/>
        <v/>
      </c>
      <c r="I589" s="365" t="str">
        <f t="shared" si="283"/>
        <v/>
      </c>
      <c r="J589" s="366" t="str">
        <f t="shared" si="289"/>
        <v/>
      </c>
      <c r="K589" s="367" t="str">
        <f t="shared" si="290"/>
        <v/>
      </c>
      <c r="L589" s="368" t="str">
        <f t="shared" si="291"/>
        <v/>
      </c>
      <c r="M589" s="369"/>
      <c r="N589" s="370" t="str">
        <f t="shared" si="285"/>
        <v/>
      </c>
      <c r="O589" s="371" t="str">
        <f t="shared" si="286"/>
        <v/>
      </c>
      <c r="P589" s="371" t="str">
        <f t="shared" si="292"/>
        <v/>
      </c>
      <c r="Q589" s="372" t="str">
        <f t="shared" si="284"/>
        <v/>
      </c>
      <c r="R589" s="373" t="str">
        <f t="shared" si="293"/>
        <v/>
      </c>
      <c r="S589" s="372" t="str">
        <f t="shared" si="294"/>
        <v/>
      </c>
      <c r="T589" s="372" t="str">
        <f t="shared" si="287"/>
        <v/>
      </c>
      <c r="U589" s="374" t="str">
        <f t="shared" si="288"/>
        <v/>
      </c>
      <c r="V589" s="375" t="str">
        <f t="shared" si="295"/>
        <v/>
      </c>
      <c r="Y589" s="133"/>
    </row>
    <row r="590" spans="1:25" s="127" customFormat="1" ht="12" customHeight="1">
      <c r="A590" s="121">
        <v>518</v>
      </c>
      <c r="B590" s="122"/>
      <c r="C590" s="403"/>
      <c r="D590" s="123"/>
      <c r="E590" s="124"/>
      <c r="F590" s="124"/>
      <c r="G590" s="363" t="str">
        <f t="shared" si="281"/>
        <v/>
      </c>
      <c r="H590" s="376" t="str">
        <f t="shared" si="282"/>
        <v/>
      </c>
      <c r="I590" s="365" t="str">
        <f t="shared" si="283"/>
        <v/>
      </c>
      <c r="J590" s="366" t="str">
        <f t="shared" si="289"/>
        <v/>
      </c>
      <c r="K590" s="367" t="str">
        <f t="shared" si="290"/>
        <v/>
      </c>
      <c r="L590" s="368" t="str">
        <f t="shared" si="291"/>
        <v/>
      </c>
      <c r="M590" s="369"/>
      <c r="N590" s="370" t="str">
        <f t="shared" si="285"/>
        <v/>
      </c>
      <c r="O590" s="371" t="str">
        <f t="shared" si="286"/>
        <v/>
      </c>
      <c r="P590" s="371" t="str">
        <f t="shared" si="292"/>
        <v/>
      </c>
      <c r="Q590" s="372" t="str">
        <f t="shared" si="284"/>
        <v/>
      </c>
      <c r="R590" s="373" t="str">
        <f t="shared" si="293"/>
        <v/>
      </c>
      <c r="S590" s="372" t="str">
        <f t="shared" si="294"/>
        <v/>
      </c>
      <c r="T590" s="372" t="str">
        <f t="shared" si="287"/>
        <v/>
      </c>
      <c r="U590" s="374" t="str">
        <f t="shared" si="288"/>
        <v/>
      </c>
      <c r="V590" s="375" t="str">
        <f t="shared" si="295"/>
        <v/>
      </c>
      <c r="Y590" s="133"/>
    </row>
    <row r="591" spans="1:25" s="127" customFormat="1" ht="12" customHeight="1">
      <c r="A591" s="121">
        <v>519</v>
      </c>
      <c r="B591" s="122"/>
      <c r="C591" s="403"/>
      <c r="D591" s="123"/>
      <c r="E591" s="124"/>
      <c r="F591" s="124"/>
      <c r="G591" s="363" t="str">
        <f t="shared" si="281"/>
        <v/>
      </c>
      <c r="H591" s="376" t="str">
        <f t="shared" si="282"/>
        <v/>
      </c>
      <c r="I591" s="365" t="str">
        <f t="shared" si="283"/>
        <v/>
      </c>
      <c r="J591" s="366" t="str">
        <f t="shared" si="289"/>
        <v/>
      </c>
      <c r="K591" s="367" t="str">
        <f t="shared" si="290"/>
        <v/>
      </c>
      <c r="L591" s="368" t="str">
        <f t="shared" si="291"/>
        <v/>
      </c>
      <c r="M591" s="369"/>
      <c r="N591" s="370" t="str">
        <f t="shared" si="285"/>
        <v/>
      </c>
      <c r="O591" s="371" t="str">
        <f t="shared" si="286"/>
        <v/>
      </c>
      <c r="P591" s="371" t="str">
        <f t="shared" si="292"/>
        <v/>
      </c>
      <c r="Q591" s="372" t="str">
        <f t="shared" si="284"/>
        <v/>
      </c>
      <c r="R591" s="373" t="str">
        <f t="shared" si="293"/>
        <v/>
      </c>
      <c r="S591" s="372" t="str">
        <f t="shared" si="294"/>
        <v/>
      </c>
      <c r="T591" s="372" t="str">
        <f t="shared" si="287"/>
        <v/>
      </c>
      <c r="U591" s="374" t="str">
        <f t="shared" si="288"/>
        <v/>
      </c>
      <c r="V591" s="375" t="str">
        <f t="shared" si="295"/>
        <v/>
      </c>
      <c r="Y591" s="133"/>
    </row>
    <row r="592" spans="1:25" s="127" customFormat="1" ht="12" customHeight="1">
      <c r="A592" s="121">
        <v>520</v>
      </c>
      <c r="B592" s="122"/>
      <c r="C592" s="403"/>
      <c r="D592" s="123"/>
      <c r="E592" s="124"/>
      <c r="F592" s="124"/>
      <c r="G592" s="363" t="str">
        <f t="shared" ref="G592:G601" si="296">IF(OR(ISBLANK($C592),ISBLANK($C$68)),"",IF($C592&gt;$C$68,"",DATEDIF($C592,$C$68,"Y")))</f>
        <v/>
      </c>
      <c r="H592" s="376" t="str">
        <f t="shared" ref="H592:H601" si="297">IF(D592=1,"男",IF(D592=2,"女",""))</f>
        <v/>
      </c>
      <c r="I592" s="365" t="str">
        <f t="shared" ref="I592:I601" si="298">G592&amp;H592</f>
        <v/>
      </c>
      <c r="J592" s="366" t="str">
        <f t="shared" si="289"/>
        <v/>
      </c>
      <c r="K592" s="367" t="str">
        <f t="shared" si="290"/>
        <v/>
      </c>
      <c r="L592" s="368" t="str">
        <f t="shared" si="291"/>
        <v/>
      </c>
      <c r="M592" s="369"/>
      <c r="N592" s="370" t="str">
        <f t="shared" si="285"/>
        <v/>
      </c>
      <c r="O592" s="371" t="str">
        <f t="shared" si="286"/>
        <v/>
      </c>
      <c r="P592" s="371" t="str">
        <f t="shared" si="292"/>
        <v/>
      </c>
      <c r="Q592" s="372" t="str">
        <f t="shared" ref="Q592:Q601" si="299">IF($E592="","",P592*O592)</f>
        <v/>
      </c>
      <c r="R592" s="373" t="str">
        <f t="shared" si="293"/>
        <v/>
      </c>
      <c r="S592" s="372" t="str">
        <f t="shared" si="294"/>
        <v/>
      </c>
      <c r="T592" s="372" t="str">
        <f t="shared" si="287"/>
        <v/>
      </c>
      <c r="U592" s="374" t="str">
        <f t="shared" si="288"/>
        <v/>
      </c>
      <c r="V592" s="375" t="str">
        <f t="shared" si="295"/>
        <v/>
      </c>
      <c r="Y592" s="133"/>
    </row>
    <row r="593" spans="1:25" s="127" customFormat="1" ht="12" customHeight="1">
      <c r="A593" s="121">
        <v>521</v>
      </c>
      <c r="B593" s="122"/>
      <c r="C593" s="403"/>
      <c r="D593" s="123"/>
      <c r="E593" s="124"/>
      <c r="F593" s="124"/>
      <c r="G593" s="363" t="str">
        <f t="shared" si="296"/>
        <v/>
      </c>
      <c r="H593" s="376" t="str">
        <f t="shared" si="297"/>
        <v/>
      </c>
      <c r="I593" s="365" t="str">
        <f t="shared" si="298"/>
        <v/>
      </c>
      <c r="J593" s="366" t="str">
        <f t="shared" si="289"/>
        <v/>
      </c>
      <c r="K593" s="367" t="str">
        <f t="shared" si="290"/>
        <v/>
      </c>
      <c r="L593" s="368" t="str">
        <f t="shared" si="291"/>
        <v/>
      </c>
      <c r="M593" s="369"/>
      <c r="N593" s="370" t="str">
        <f t="shared" si="285"/>
        <v/>
      </c>
      <c r="O593" s="371" t="str">
        <f t="shared" si="286"/>
        <v/>
      </c>
      <c r="P593" s="371" t="str">
        <f t="shared" si="292"/>
        <v/>
      </c>
      <c r="Q593" s="372" t="str">
        <f t="shared" si="299"/>
        <v/>
      </c>
      <c r="R593" s="373" t="str">
        <f t="shared" si="293"/>
        <v/>
      </c>
      <c r="S593" s="372" t="str">
        <f t="shared" si="294"/>
        <v/>
      </c>
      <c r="T593" s="372" t="str">
        <f t="shared" si="287"/>
        <v/>
      </c>
      <c r="U593" s="374" t="str">
        <f t="shared" si="288"/>
        <v/>
      </c>
      <c r="V593" s="375" t="str">
        <f t="shared" si="295"/>
        <v/>
      </c>
      <c r="Y593" s="133"/>
    </row>
    <row r="594" spans="1:25" s="127" customFormat="1" ht="12" customHeight="1">
      <c r="A594" s="121">
        <v>522</v>
      </c>
      <c r="B594" s="122"/>
      <c r="C594" s="403"/>
      <c r="D594" s="123"/>
      <c r="E594" s="124"/>
      <c r="F594" s="124"/>
      <c r="G594" s="363" t="str">
        <f t="shared" si="296"/>
        <v/>
      </c>
      <c r="H594" s="376" t="str">
        <f t="shared" si="297"/>
        <v/>
      </c>
      <c r="I594" s="365" t="str">
        <f t="shared" si="298"/>
        <v/>
      </c>
      <c r="J594" s="366" t="str">
        <f t="shared" si="289"/>
        <v/>
      </c>
      <c r="K594" s="367" t="str">
        <f t="shared" si="290"/>
        <v/>
      </c>
      <c r="L594" s="368" t="str">
        <f t="shared" si="291"/>
        <v/>
      </c>
      <c r="M594" s="369"/>
      <c r="N594" s="370" t="str">
        <f t="shared" si="285"/>
        <v/>
      </c>
      <c r="O594" s="371" t="str">
        <f t="shared" si="286"/>
        <v/>
      </c>
      <c r="P594" s="371" t="str">
        <f t="shared" si="292"/>
        <v/>
      </c>
      <c r="Q594" s="372" t="str">
        <f t="shared" si="299"/>
        <v/>
      </c>
      <c r="R594" s="373" t="str">
        <f t="shared" si="293"/>
        <v/>
      </c>
      <c r="S594" s="372" t="str">
        <f t="shared" si="294"/>
        <v/>
      </c>
      <c r="T594" s="372" t="str">
        <f t="shared" si="287"/>
        <v/>
      </c>
      <c r="U594" s="374" t="str">
        <f t="shared" si="288"/>
        <v/>
      </c>
      <c r="V594" s="375" t="str">
        <f t="shared" si="295"/>
        <v/>
      </c>
      <c r="Y594" s="133"/>
    </row>
    <row r="595" spans="1:25" s="127" customFormat="1" ht="12" customHeight="1">
      <c r="A595" s="121">
        <v>523</v>
      </c>
      <c r="B595" s="122"/>
      <c r="C595" s="403"/>
      <c r="D595" s="123"/>
      <c r="E595" s="124"/>
      <c r="F595" s="124"/>
      <c r="G595" s="363" t="str">
        <f t="shared" si="296"/>
        <v/>
      </c>
      <c r="H595" s="376" t="str">
        <f t="shared" si="297"/>
        <v/>
      </c>
      <c r="I595" s="365" t="str">
        <f t="shared" si="298"/>
        <v/>
      </c>
      <c r="J595" s="366" t="str">
        <f t="shared" si="289"/>
        <v/>
      </c>
      <c r="K595" s="367" t="str">
        <f t="shared" si="290"/>
        <v/>
      </c>
      <c r="L595" s="368" t="str">
        <f t="shared" si="291"/>
        <v/>
      </c>
      <c r="M595" s="369"/>
      <c r="N595" s="370" t="str">
        <f t="shared" si="285"/>
        <v/>
      </c>
      <c r="O595" s="371" t="str">
        <f t="shared" si="286"/>
        <v/>
      </c>
      <c r="P595" s="371" t="str">
        <f t="shared" si="292"/>
        <v/>
      </c>
      <c r="Q595" s="372" t="str">
        <f t="shared" si="299"/>
        <v/>
      </c>
      <c r="R595" s="373" t="str">
        <f t="shared" si="293"/>
        <v/>
      </c>
      <c r="S595" s="372" t="str">
        <f t="shared" si="294"/>
        <v/>
      </c>
      <c r="T595" s="372" t="str">
        <f t="shared" si="287"/>
        <v/>
      </c>
      <c r="U595" s="374" t="str">
        <f t="shared" si="288"/>
        <v/>
      </c>
      <c r="V595" s="375" t="str">
        <f t="shared" si="295"/>
        <v/>
      </c>
      <c r="Y595" s="133"/>
    </row>
    <row r="596" spans="1:25" s="127" customFormat="1" ht="12" customHeight="1">
      <c r="A596" s="121">
        <v>524</v>
      </c>
      <c r="B596" s="122"/>
      <c r="C596" s="403"/>
      <c r="D596" s="123"/>
      <c r="E596" s="124"/>
      <c r="F596" s="124"/>
      <c r="G596" s="363" t="str">
        <f t="shared" si="296"/>
        <v/>
      </c>
      <c r="H596" s="376" t="str">
        <f t="shared" si="297"/>
        <v/>
      </c>
      <c r="I596" s="365" t="str">
        <f t="shared" si="298"/>
        <v/>
      </c>
      <c r="J596" s="366" t="str">
        <f t="shared" si="289"/>
        <v/>
      </c>
      <c r="K596" s="367" t="str">
        <f t="shared" si="290"/>
        <v/>
      </c>
      <c r="L596" s="368" t="str">
        <f t="shared" si="291"/>
        <v/>
      </c>
      <c r="M596" s="369"/>
      <c r="N596" s="370" t="str">
        <f t="shared" si="285"/>
        <v/>
      </c>
      <c r="O596" s="371" t="str">
        <f t="shared" si="286"/>
        <v/>
      </c>
      <c r="P596" s="371" t="str">
        <f t="shared" si="292"/>
        <v/>
      </c>
      <c r="Q596" s="372" t="str">
        <f t="shared" si="299"/>
        <v/>
      </c>
      <c r="R596" s="373" t="str">
        <f t="shared" si="293"/>
        <v/>
      </c>
      <c r="S596" s="372" t="str">
        <f t="shared" si="294"/>
        <v/>
      </c>
      <c r="T596" s="372" t="str">
        <f t="shared" si="287"/>
        <v/>
      </c>
      <c r="U596" s="374" t="str">
        <f t="shared" si="288"/>
        <v/>
      </c>
      <c r="V596" s="375" t="str">
        <f t="shared" si="295"/>
        <v/>
      </c>
      <c r="Y596" s="133"/>
    </row>
    <row r="597" spans="1:25" s="127" customFormat="1" ht="12" customHeight="1">
      <c r="A597" s="121">
        <v>525</v>
      </c>
      <c r="B597" s="122"/>
      <c r="C597" s="403"/>
      <c r="D597" s="123"/>
      <c r="E597" s="124"/>
      <c r="F597" s="124"/>
      <c r="G597" s="363" t="str">
        <f t="shared" si="296"/>
        <v/>
      </c>
      <c r="H597" s="376" t="str">
        <f t="shared" si="297"/>
        <v/>
      </c>
      <c r="I597" s="365" t="str">
        <f t="shared" si="298"/>
        <v/>
      </c>
      <c r="J597" s="366" t="str">
        <f t="shared" si="289"/>
        <v/>
      </c>
      <c r="K597" s="367" t="str">
        <f t="shared" si="290"/>
        <v/>
      </c>
      <c r="L597" s="368" t="str">
        <f t="shared" si="291"/>
        <v/>
      </c>
      <c r="M597" s="369"/>
      <c r="N597" s="370" t="str">
        <f t="shared" si="285"/>
        <v/>
      </c>
      <c r="O597" s="371" t="str">
        <f t="shared" si="286"/>
        <v/>
      </c>
      <c r="P597" s="371" t="str">
        <f t="shared" si="292"/>
        <v/>
      </c>
      <c r="Q597" s="372" t="str">
        <f t="shared" si="299"/>
        <v/>
      </c>
      <c r="R597" s="373" t="str">
        <f t="shared" si="293"/>
        <v/>
      </c>
      <c r="S597" s="372" t="str">
        <f t="shared" si="294"/>
        <v/>
      </c>
      <c r="T597" s="372" t="str">
        <f t="shared" si="287"/>
        <v/>
      </c>
      <c r="U597" s="374" t="str">
        <f t="shared" si="288"/>
        <v/>
      </c>
      <c r="V597" s="375" t="str">
        <f t="shared" si="295"/>
        <v/>
      </c>
      <c r="Y597" s="133"/>
    </row>
    <row r="598" spans="1:25" s="127" customFormat="1" ht="12" customHeight="1">
      <c r="A598" s="121">
        <v>526</v>
      </c>
      <c r="B598" s="122"/>
      <c r="C598" s="403"/>
      <c r="D598" s="123"/>
      <c r="E598" s="124"/>
      <c r="F598" s="124"/>
      <c r="G598" s="363" t="str">
        <f t="shared" si="296"/>
        <v/>
      </c>
      <c r="H598" s="376" t="str">
        <f t="shared" si="297"/>
        <v/>
      </c>
      <c r="I598" s="365" t="str">
        <f t="shared" si="298"/>
        <v/>
      </c>
      <c r="J598" s="366" t="str">
        <f t="shared" si="289"/>
        <v/>
      </c>
      <c r="K598" s="367" t="str">
        <f t="shared" si="290"/>
        <v/>
      </c>
      <c r="L598" s="368" t="str">
        <f t="shared" si="291"/>
        <v/>
      </c>
      <c r="M598" s="369"/>
      <c r="N598" s="370" t="str">
        <f t="shared" si="285"/>
        <v/>
      </c>
      <c r="O598" s="371" t="str">
        <f t="shared" si="286"/>
        <v/>
      </c>
      <c r="P598" s="371" t="str">
        <f t="shared" si="292"/>
        <v/>
      </c>
      <c r="Q598" s="372" t="str">
        <f t="shared" si="299"/>
        <v/>
      </c>
      <c r="R598" s="373" t="str">
        <f t="shared" si="293"/>
        <v/>
      </c>
      <c r="S598" s="372" t="str">
        <f t="shared" si="294"/>
        <v/>
      </c>
      <c r="T598" s="372" t="str">
        <f t="shared" si="287"/>
        <v/>
      </c>
      <c r="U598" s="374" t="str">
        <f t="shared" si="288"/>
        <v/>
      </c>
      <c r="V598" s="375" t="str">
        <f t="shared" si="295"/>
        <v/>
      </c>
      <c r="Y598" s="133"/>
    </row>
    <row r="599" spans="1:25" s="127" customFormat="1" ht="12" customHeight="1">
      <c r="A599" s="121">
        <v>527</v>
      </c>
      <c r="B599" s="122"/>
      <c r="C599" s="403"/>
      <c r="D599" s="123"/>
      <c r="E599" s="124"/>
      <c r="F599" s="124"/>
      <c r="G599" s="363" t="str">
        <f t="shared" si="296"/>
        <v/>
      </c>
      <c r="H599" s="376" t="str">
        <f t="shared" si="297"/>
        <v/>
      </c>
      <c r="I599" s="365" t="str">
        <f t="shared" si="298"/>
        <v/>
      </c>
      <c r="J599" s="366" t="str">
        <f t="shared" si="289"/>
        <v/>
      </c>
      <c r="K599" s="367" t="str">
        <f t="shared" si="290"/>
        <v/>
      </c>
      <c r="L599" s="368" t="str">
        <f t="shared" si="291"/>
        <v/>
      </c>
      <c r="M599" s="369"/>
      <c r="N599" s="370" t="str">
        <f t="shared" si="285"/>
        <v/>
      </c>
      <c r="O599" s="371" t="str">
        <f t="shared" si="286"/>
        <v/>
      </c>
      <c r="P599" s="371" t="str">
        <f t="shared" si="292"/>
        <v/>
      </c>
      <c r="Q599" s="372" t="str">
        <f t="shared" si="299"/>
        <v/>
      </c>
      <c r="R599" s="373" t="str">
        <f t="shared" si="293"/>
        <v/>
      </c>
      <c r="S599" s="372" t="str">
        <f t="shared" si="294"/>
        <v/>
      </c>
      <c r="T599" s="372" t="str">
        <f t="shared" si="287"/>
        <v/>
      </c>
      <c r="U599" s="374" t="str">
        <f t="shared" si="288"/>
        <v/>
      </c>
      <c r="V599" s="375" t="str">
        <f t="shared" si="295"/>
        <v/>
      </c>
      <c r="Y599" s="133"/>
    </row>
    <row r="600" spans="1:25" s="127" customFormat="1" ht="12" customHeight="1">
      <c r="A600" s="121">
        <v>528</v>
      </c>
      <c r="B600" s="122"/>
      <c r="C600" s="403"/>
      <c r="D600" s="123"/>
      <c r="E600" s="124"/>
      <c r="F600" s="124"/>
      <c r="G600" s="363" t="str">
        <f t="shared" si="296"/>
        <v/>
      </c>
      <c r="H600" s="376" t="str">
        <f t="shared" si="297"/>
        <v/>
      </c>
      <c r="I600" s="365" t="str">
        <f t="shared" si="298"/>
        <v/>
      </c>
      <c r="J600" s="366" t="str">
        <f t="shared" si="289"/>
        <v/>
      </c>
      <c r="K600" s="367" t="str">
        <f t="shared" si="290"/>
        <v/>
      </c>
      <c r="L600" s="368" t="str">
        <f t="shared" si="291"/>
        <v/>
      </c>
      <c r="M600" s="369"/>
      <c r="N600" s="370" t="str">
        <f t="shared" si="285"/>
        <v/>
      </c>
      <c r="O600" s="371" t="str">
        <f t="shared" si="286"/>
        <v/>
      </c>
      <c r="P600" s="371" t="str">
        <f t="shared" si="292"/>
        <v/>
      </c>
      <c r="Q600" s="372" t="str">
        <f t="shared" si="299"/>
        <v/>
      </c>
      <c r="R600" s="373" t="str">
        <f t="shared" si="293"/>
        <v/>
      </c>
      <c r="S600" s="372" t="str">
        <f t="shared" si="294"/>
        <v/>
      </c>
      <c r="T600" s="372" t="str">
        <f t="shared" si="287"/>
        <v/>
      </c>
      <c r="U600" s="374" t="str">
        <f t="shared" si="288"/>
        <v/>
      </c>
      <c r="V600" s="375" t="str">
        <f t="shared" si="295"/>
        <v/>
      </c>
      <c r="Y600" s="133"/>
    </row>
    <row r="601" spans="1:25" s="127" customFormat="1" ht="12" customHeight="1">
      <c r="A601" s="121">
        <v>529</v>
      </c>
      <c r="B601" s="122"/>
      <c r="C601" s="403"/>
      <c r="D601" s="123"/>
      <c r="E601" s="124"/>
      <c r="F601" s="124"/>
      <c r="G601" s="363" t="str">
        <f t="shared" si="296"/>
        <v/>
      </c>
      <c r="H601" s="376" t="str">
        <f t="shared" si="297"/>
        <v/>
      </c>
      <c r="I601" s="365" t="str">
        <f t="shared" si="298"/>
        <v/>
      </c>
      <c r="J601" s="366" t="str">
        <f t="shared" si="289"/>
        <v/>
      </c>
      <c r="K601" s="367" t="str">
        <f t="shared" si="290"/>
        <v/>
      </c>
      <c r="L601" s="368" t="str">
        <f t="shared" si="291"/>
        <v/>
      </c>
      <c r="M601" s="369"/>
      <c r="N601" s="370" t="str">
        <f t="shared" si="285"/>
        <v/>
      </c>
      <c r="O601" s="371" t="str">
        <f t="shared" si="286"/>
        <v/>
      </c>
      <c r="P601" s="371" t="str">
        <f t="shared" si="292"/>
        <v/>
      </c>
      <c r="Q601" s="372" t="str">
        <f t="shared" si="299"/>
        <v/>
      </c>
      <c r="R601" s="373" t="str">
        <f t="shared" si="293"/>
        <v/>
      </c>
      <c r="S601" s="372" t="str">
        <f t="shared" si="294"/>
        <v/>
      </c>
      <c r="T601" s="372" t="str">
        <f t="shared" si="287"/>
        <v/>
      </c>
      <c r="U601" s="374" t="str">
        <f t="shared" si="288"/>
        <v/>
      </c>
      <c r="V601" s="375" t="str">
        <f t="shared" si="295"/>
        <v/>
      </c>
      <c r="Y601" s="133"/>
    </row>
    <row r="602" spans="1:25" s="127" customFormat="1" ht="12" customHeight="1">
      <c r="A602" s="121">
        <v>530</v>
      </c>
      <c r="B602" s="122"/>
      <c r="C602" s="403"/>
      <c r="D602" s="123"/>
      <c r="E602" s="124"/>
      <c r="F602" s="124"/>
      <c r="G602" s="363" t="str">
        <f t="shared" ref="G602:G613" si="300">IF(OR(ISBLANK($C602),ISBLANK($C$68)),"",IF($C602&gt;$C$68,"",DATEDIF($C602,$C$68,"Y")))</f>
        <v/>
      </c>
      <c r="H602" s="376" t="str">
        <f t="shared" ref="H602:H613" si="301">IF(D602=1,"男",IF(D602=2,"女",""))</f>
        <v/>
      </c>
      <c r="I602" s="365" t="str">
        <f t="shared" ref="I602:I613" si="302">G602&amp;H602</f>
        <v/>
      </c>
      <c r="J602" s="366" t="str">
        <f t="shared" si="289"/>
        <v/>
      </c>
      <c r="K602" s="367" t="str">
        <f t="shared" si="290"/>
        <v/>
      </c>
      <c r="L602" s="368" t="str">
        <f t="shared" si="291"/>
        <v/>
      </c>
      <c r="M602" s="369"/>
      <c r="N602" s="370" t="str">
        <f t="shared" si="285"/>
        <v/>
      </c>
      <c r="O602" s="371" t="str">
        <f t="shared" si="286"/>
        <v/>
      </c>
      <c r="P602" s="371" t="str">
        <f t="shared" si="292"/>
        <v/>
      </c>
      <c r="Q602" s="372" t="str">
        <f t="shared" ref="Q602:Q613" si="303">IF($E602="","",P602*O602)</f>
        <v/>
      </c>
      <c r="R602" s="373" t="str">
        <f t="shared" si="293"/>
        <v/>
      </c>
      <c r="S602" s="372" t="str">
        <f t="shared" si="294"/>
        <v/>
      </c>
      <c r="T602" s="372" t="str">
        <f t="shared" si="287"/>
        <v/>
      </c>
      <c r="U602" s="374" t="str">
        <f t="shared" si="288"/>
        <v/>
      </c>
      <c r="V602" s="375" t="str">
        <f t="shared" si="295"/>
        <v/>
      </c>
      <c r="Y602" s="133"/>
    </row>
    <row r="603" spans="1:25" s="127" customFormat="1" ht="12" customHeight="1">
      <c r="A603" s="121">
        <v>531</v>
      </c>
      <c r="B603" s="122"/>
      <c r="C603" s="403"/>
      <c r="D603" s="123"/>
      <c r="E603" s="124"/>
      <c r="F603" s="124"/>
      <c r="G603" s="363" t="str">
        <f t="shared" si="300"/>
        <v/>
      </c>
      <c r="H603" s="376" t="str">
        <f t="shared" si="301"/>
        <v/>
      </c>
      <c r="I603" s="365" t="str">
        <f t="shared" si="302"/>
        <v/>
      </c>
      <c r="J603" s="366" t="str">
        <f t="shared" si="289"/>
        <v/>
      </c>
      <c r="K603" s="367" t="str">
        <f t="shared" si="290"/>
        <v/>
      </c>
      <c r="L603" s="368" t="str">
        <f t="shared" si="291"/>
        <v/>
      </c>
      <c r="M603" s="369"/>
      <c r="N603" s="370" t="str">
        <f t="shared" si="285"/>
        <v/>
      </c>
      <c r="O603" s="371" t="str">
        <f t="shared" si="286"/>
        <v/>
      </c>
      <c r="P603" s="371" t="str">
        <f t="shared" si="292"/>
        <v/>
      </c>
      <c r="Q603" s="372" t="str">
        <f t="shared" si="303"/>
        <v/>
      </c>
      <c r="R603" s="373" t="str">
        <f t="shared" si="293"/>
        <v/>
      </c>
      <c r="S603" s="372" t="str">
        <f t="shared" si="294"/>
        <v/>
      </c>
      <c r="T603" s="372" t="str">
        <f t="shared" si="287"/>
        <v/>
      </c>
      <c r="U603" s="374" t="str">
        <f t="shared" si="288"/>
        <v/>
      </c>
      <c r="V603" s="375" t="str">
        <f t="shared" si="295"/>
        <v/>
      </c>
      <c r="Y603" s="133"/>
    </row>
    <row r="604" spans="1:25" s="127" customFormat="1" ht="12" customHeight="1">
      <c r="A604" s="121">
        <v>532</v>
      </c>
      <c r="B604" s="122"/>
      <c r="C604" s="403"/>
      <c r="D604" s="123"/>
      <c r="E604" s="124"/>
      <c r="F604" s="124"/>
      <c r="G604" s="363" t="str">
        <f t="shared" si="300"/>
        <v/>
      </c>
      <c r="H604" s="376" t="str">
        <f t="shared" si="301"/>
        <v/>
      </c>
      <c r="I604" s="365" t="str">
        <f t="shared" si="302"/>
        <v/>
      </c>
      <c r="J604" s="366" t="str">
        <f t="shared" si="289"/>
        <v/>
      </c>
      <c r="K604" s="367" t="str">
        <f t="shared" si="290"/>
        <v/>
      </c>
      <c r="L604" s="368" t="str">
        <f t="shared" si="291"/>
        <v/>
      </c>
      <c r="M604" s="369"/>
      <c r="N604" s="370" t="str">
        <f t="shared" si="285"/>
        <v/>
      </c>
      <c r="O604" s="371" t="str">
        <f t="shared" si="286"/>
        <v/>
      </c>
      <c r="P604" s="371" t="str">
        <f t="shared" si="292"/>
        <v/>
      </c>
      <c r="Q604" s="372" t="str">
        <f t="shared" si="303"/>
        <v/>
      </c>
      <c r="R604" s="373" t="str">
        <f t="shared" si="293"/>
        <v/>
      </c>
      <c r="S604" s="372" t="str">
        <f t="shared" si="294"/>
        <v/>
      </c>
      <c r="T604" s="372" t="str">
        <f t="shared" si="287"/>
        <v/>
      </c>
      <c r="U604" s="374" t="str">
        <f t="shared" si="288"/>
        <v/>
      </c>
      <c r="V604" s="375" t="str">
        <f t="shared" si="295"/>
        <v/>
      </c>
      <c r="Y604" s="133"/>
    </row>
    <row r="605" spans="1:25" s="127" customFormat="1" ht="12" customHeight="1">
      <c r="A605" s="121">
        <v>533</v>
      </c>
      <c r="B605" s="122"/>
      <c r="C605" s="403"/>
      <c r="D605" s="123"/>
      <c r="E605" s="124"/>
      <c r="F605" s="124"/>
      <c r="G605" s="363" t="str">
        <f t="shared" si="300"/>
        <v/>
      </c>
      <c r="H605" s="376" t="str">
        <f t="shared" si="301"/>
        <v/>
      </c>
      <c r="I605" s="365" t="str">
        <f t="shared" si="302"/>
        <v/>
      </c>
      <c r="J605" s="366" t="str">
        <f t="shared" si="289"/>
        <v/>
      </c>
      <c r="K605" s="367" t="str">
        <f t="shared" si="290"/>
        <v/>
      </c>
      <c r="L605" s="368" t="str">
        <f t="shared" si="291"/>
        <v/>
      </c>
      <c r="M605" s="369"/>
      <c r="N605" s="370" t="str">
        <f t="shared" si="285"/>
        <v/>
      </c>
      <c r="O605" s="371" t="str">
        <f t="shared" si="286"/>
        <v/>
      </c>
      <c r="P605" s="371" t="str">
        <f t="shared" si="292"/>
        <v/>
      </c>
      <c r="Q605" s="372" t="str">
        <f t="shared" si="303"/>
        <v/>
      </c>
      <c r="R605" s="373" t="str">
        <f t="shared" si="293"/>
        <v/>
      </c>
      <c r="S605" s="372" t="str">
        <f t="shared" si="294"/>
        <v/>
      </c>
      <c r="T605" s="372" t="str">
        <f t="shared" si="287"/>
        <v/>
      </c>
      <c r="U605" s="374" t="str">
        <f t="shared" si="288"/>
        <v/>
      </c>
      <c r="V605" s="375" t="str">
        <f t="shared" si="295"/>
        <v/>
      </c>
      <c r="Y605" s="133"/>
    </row>
    <row r="606" spans="1:25" s="127" customFormat="1" ht="12" customHeight="1">
      <c r="A606" s="121">
        <v>534</v>
      </c>
      <c r="B606" s="122"/>
      <c r="C606" s="403"/>
      <c r="D606" s="123"/>
      <c r="E606" s="124"/>
      <c r="F606" s="124"/>
      <c r="G606" s="363" t="str">
        <f t="shared" si="300"/>
        <v/>
      </c>
      <c r="H606" s="376" t="str">
        <f t="shared" si="301"/>
        <v/>
      </c>
      <c r="I606" s="365" t="str">
        <f t="shared" si="302"/>
        <v/>
      </c>
      <c r="J606" s="366" t="str">
        <f t="shared" si="289"/>
        <v/>
      </c>
      <c r="K606" s="367" t="str">
        <f t="shared" si="290"/>
        <v/>
      </c>
      <c r="L606" s="368" t="str">
        <f t="shared" si="291"/>
        <v/>
      </c>
      <c r="M606" s="369"/>
      <c r="N606" s="370" t="str">
        <f t="shared" si="285"/>
        <v/>
      </c>
      <c r="O606" s="371" t="str">
        <f t="shared" si="286"/>
        <v/>
      </c>
      <c r="P606" s="371" t="str">
        <f t="shared" si="292"/>
        <v/>
      </c>
      <c r="Q606" s="372" t="str">
        <f t="shared" si="303"/>
        <v/>
      </c>
      <c r="R606" s="373" t="str">
        <f t="shared" si="293"/>
        <v/>
      </c>
      <c r="S606" s="372" t="str">
        <f t="shared" si="294"/>
        <v/>
      </c>
      <c r="T606" s="372" t="str">
        <f t="shared" si="287"/>
        <v/>
      </c>
      <c r="U606" s="374" t="str">
        <f t="shared" si="288"/>
        <v/>
      </c>
      <c r="V606" s="375" t="str">
        <f t="shared" si="295"/>
        <v/>
      </c>
      <c r="Y606" s="133"/>
    </row>
    <row r="607" spans="1:25" s="127" customFormat="1" ht="12" customHeight="1">
      <c r="A607" s="121">
        <v>535</v>
      </c>
      <c r="B607" s="122"/>
      <c r="C607" s="403"/>
      <c r="D607" s="123"/>
      <c r="E607" s="124"/>
      <c r="F607" s="124"/>
      <c r="G607" s="363" t="str">
        <f t="shared" si="300"/>
        <v/>
      </c>
      <c r="H607" s="376" t="str">
        <f t="shared" si="301"/>
        <v/>
      </c>
      <c r="I607" s="365" t="str">
        <f t="shared" si="302"/>
        <v/>
      </c>
      <c r="J607" s="366" t="str">
        <f t="shared" si="289"/>
        <v/>
      </c>
      <c r="K607" s="367" t="str">
        <f t="shared" si="290"/>
        <v/>
      </c>
      <c r="L607" s="368" t="str">
        <f t="shared" si="291"/>
        <v/>
      </c>
      <c r="M607" s="369"/>
      <c r="N607" s="370" t="str">
        <f t="shared" si="285"/>
        <v/>
      </c>
      <c r="O607" s="371" t="str">
        <f t="shared" si="286"/>
        <v/>
      </c>
      <c r="P607" s="371" t="str">
        <f t="shared" si="292"/>
        <v/>
      </c>
      <c r="Q607" s="372" t="str">
        <f t="shared" si="303"/>
        <v/>
      </c>
      <c r="R607" s="373" t="str">
        <f t="shared" si="293"/>
        <v/>
      </c>
      <c r="S607" s="372" t="str">
        <f t="shared" si="294"/>
        <v/>
      </c>
      <c r="T607" s="372" t="str">
        <f t="shared" si="287"/>
        <v/>
      </c>
      <c r="U607" s="374" t="str">
        <f t="shared" si="288"/>
        <v/>
      </c>
      <c r="V607" s="375" t="str">
        <f t="shared" si="295"/>
        <v/>
      </c>
      <c r="Y607" s="133"/>
    </row>
    <row r="608" spans="1:25" s="127" customFormat="1" ht="12" customHeight="1">
      <c r="A608" s="121">
        <v>536</v>
      </c>
      <c r="B608" s="122"/>
      <c r="C608" s="403"/>
      <c r="D608" s="123"/>
      <c r="E608" s="124"/>
      <c r="F608" s="124"/>
      <c r="G608" s="363" t="str">
        <f t="shared" si="300"/>
        <v/>
      </c>
      <c r="H608" s="376" t="str">
        <f t="shared" si="301"/>
        <v/>
      </c>
      <c r="I608" s="365" t="str">
        <f t="shared" si="302"/>
        <v/>
      </c>
      <c r="J608" s="366" t="str">
        <f t="shared" si="289"/>
        <v/>
      </c>
      <c r="K608" s="367" t="str">
        <f t="shared" si="290"/>
        <v/>
      </c>
      <c r="L608" s="368" t="str">
        <f t="shared" si="291"/>
        <v/>
      </c>
      <c r="M608" s="369"/>
      <c r="N608" s="370" t="str">
        <f t="shared" si="285"/>
        <v/>
      </c>
      <c r="O608" s="371" t="str">
        <f t="shared" si="286"/>
        <v/>
      </c>
      <c r="P608" s="371" t="str">
        <f t="shared" si="292"/>
        <v/>
      </c>
      <c r="Q608" s="372" t="str">
        <f t="shared" si="303"/>
        <v/>
      </c>
      <c r="R608" s="373" t="str">
        <f t="shared" si="293"/>
        <v/>
      </c>
      <c r="S608" s="372" t="str">
        <f t="shared" si="294"/>
        <v/>
      </c>
      <c r="T608" s="372" t="str">
        <f t="shared" si="287"/>
        <v/>
      </c>
      <c r="U608" s="374" t="str">
        <f t="shared" si="288"/>
        <v/>
      </c>
      <c r="V608" s="375" t="str">
        <f t="shared" si="295"/>
        <v/>
      </c>
      <c r="Y608" s="133"/>
    </row>
    <row r="609" spans="1:25" s="127" customFormat="1" ht="12" customHeight="1">
      <c r="A609" s="121">
        <v>537</v>
      </c>
      <c r="B609" s="122"/>
      <c r="C609" s="403"/>
      <c r="D609" s="123"/>
      <c r="E609" s="124"/>
      <c r="F609" s="124"/>
      <c r="G609" s="363" t="str">
        <f t="shared" si="300"/>
        <v/>
      </c>
      <c r="H609" s="376" t="str">
        <f t="shared" si="301"/>
        <v/>
      </c>
      <c r="I609" s="365" t="str">
        <f t="shared" si="302"/>
        <v/>
      </c>
      <c r="J609" s="366" t="str">
        <f t="shared" si="289"/>
        <v/>
      </c>
      <c r="K609" s="367" t="str">
        <f t="shared" si="290"/>
        <v/>
      </c>
      <c r="L609" s="368" t="str">
        <f t="shared" si="291"/>
        <v/>
      </c>
      <c r="M609" s="369"/>
      <c r="N609" s="370" t="str">
        <f t="shared" si="285"/>
        <v/>
      </c>
      <c r="O609" s="371" t="str">
        <f t="shared" si="286"/>
        <v/>
      </c>
      <c r="P609" s="371" t="str">
        <f t="shared" si="292"/>
        <v/>
      </c>
      <c r="Q609" s="372" t="str">
        <f t="shared" si="303"/>
        <v/>
      </c>
      <c r="R609" s="373" t="str">
        <f t="shared" si="293"/>
        <v/>
      </c>
      <c r="S609" s="372" t="str">
        <f t="shared" si="294"/>
        <v/>
      </c>
      <c r="T609" s="372" t="str">
        <f t="shared" si="287"/>
        <v/>
      </c>
      <c r="U609" s="374" t="str">
        <f t="shared" si="288"/>
        <v/>
      </c>
      <c r="V609" s="375" t="str">
        <f t="shared" si="295"/>
        <v/>
      </c>
      <c r="Y609" s="133"/>
    </row>
    <row r="610" spans="1:25" s="127" customFormat="1" ht="12" customHeight="1">
      <c r="A610" s="121">
        <v>538</v>
      </c>
      <c r="B610" s="122"/>
      <c r="C610" s="403"/>
      <c r="D610" s="123"/>
      <c r="E610" s="124"/>
      <c r="F610" s="124"/>
      <c r="G610" s="363" t="str">
        <f t="shared" si="300"/>
        <v/>
      </c>
      <c r="H610" s="376" t="str">
        <f t="shared" si="301"/>
        <v/>
      </c>
      <c r="I610" s="365" t="str">
        <f t="shared" si="302"/>
        <v/>
      </c>
      <c r="J610" s="366" t="str">
        <f t="shared" si="289"/>
        <v/>
      </c>
      <c r="K610" s="367" t="str">
        <f t="shared" si="290"/>
        <v/>
      </c>
      <c r="L610" s="368" t="str">
        <f t="shared" si="291"/>
        <v/>
      </c>
      <c r="M610" s="369"/>
      <c r="N610" s="370" t="str">
        <f t="shared" si="285"/>
        <v/>
      </c>
      <c r="O610" s="371" t="str">
        <f t="shared" si="286"/>
        <v/>
      </c>
      <c r="P610" s="371" t="str">
        <f t="shared" si="292"/>
        <v/>
      </c>
      <c r="Q610" s="372" t="str">
        <f t="shared" si="303"/>
        <v/>
      </c>
      <c r="R610" s="373" t="str">
        <f t="shared" si="293"/>
        <v/>
      </c>
      <c r="S610" s="372" t="str">
        <f t="shared" si="294"/>
        <v/>
      </c>
      <c r="T610" s="372" t="str">
        <f t="shared" si="287"/>
        <v/>
      </c>
      <c r="U610" s="374" t="str">
        <f t="shared" si="288"/>
        <v/>
      </c>
      <c r="V610" s="375" t="str">
        <f t="shared" si="295"/>
        <v/>
      </c>
      <c r="Y610" s="133"/>
    </row>
    <row r="611" spans="1:25" s="127" customFormat="1" ht="12" customHeight="1">
      <c r="A611" s="121">
        <v>539</v>
      </c>
      <c r="B611" s="122"/>
      <c r="C611" s="403"/>
      <c r="D611" s="123"/>
      <c r="E611" s="124"/>
      <c r="F611" s="124"/>
      <c r="G611" s="363" t="str">
        <f t="shared" si="300"/>
        <v/>
      </c>
      <c r="H611" s="376" t="str">
        <f t="shared" si="301"/>
        <v/>
      </c>
      <c r="I611" s="365" t="str">
        <f t="shared" si="302"/>
        <v/>
      </c>
      <c r="J611" s="366" t="str">
        <f t="shared" si="289"/>
        <v/>
      </c>
      <c r="K611" s="367" t="str">
        <f t="shared" si="290"/>
        <v/>
      </c>
      <c r="L611" s="368" t="str">
        <f t="shared" si="291"/>
        <v/>
      </c>
      <c r="M611" s="369"/>
      <c r="N611" s="370" t="str">
        <f t="shared" si="285"/>
        <v/>
      </c>
      <c r="O611" s="371" t="str">
        <f t="shared" si="286"/>
        <v/>
      </c>
      <c r="P611" s="371" t="str">
        <f t="shared" si="292"/>
        <v/>
      </c>
      <c r="Q611" s="372" t="str">
        <f t="shared" si="303"/>
        <v/>
      </c>
      <c r="R611" s="373" t="str">
        <f t="shared" si="293"/>
        <v/>
      </c>
      <c r="S611" s="372" t="str">
        <f t="shared" si="294"/>
        <v/>
      </c>
      <c r="T611" s="372" t="str">
        <f t="shared" si="287"/>
        <v/>
      </c>
      <c r="U611" s="374" t="str">
        <f t="shared" si="288"/>
        <v/>
      </c>
      <c r="V611" s="375" t="str">
        <f t="shared" si="295"/>
        <v/>
      </c>
      <c r="Y611" s="133"/>
    </row>
    <row r="612" spans="1:25" s="127" customFormat="1" ht="12" customHeight="1">
      <c r="A612" s="121">
        <v>540</v>
      </c>
      <c r="B612" s="122"/>
      <c r="C612" s="403"/>
      <c r="D612" s="123"/>
      <c r="E612" s="124"/>
      <c r="F612" s="124"/>
      <c r="G612" s="363" t="str">
        <f t="shared" si="300"/>
        <v/>
      </c>
      <c r="H612" s="376" t="str">
        <f t="shared" si="301"/>
        <v/>
      </c>
      <c r="I612" s="365" t="str">
        <f t="shared" si="302"/>
        <v/>
      </c>
      <c r="J612" s="366" t="str">
        <f t="shared" si="289"/>
        <v/>
      </c>
      <c r="K612" s="367" t="str">
        <f t="shared" si="290"/>
        <v/>
      </c>
      <c r="L612" s="368" t="str">
        <f t="shared" si="291"/>
        <v/>
      </c>
      <c r="M612" s="369"/>
      <c r="N612" s="370" t="str">
        <f t="shared" si="285"/>
        <v/>
      </c>
      <c r="O612" s="371" t="str">
        <f t="shared" si="286"/>
        <v/>
      </c>
      <c r="P612" s="371" t="str">
        <f t="shared" si="292"/>
        <v/>
      </c>
      <c r="Q612" s="372" t="str">
        <f t="shared" si="303"/>
        <v/>
      </c>
      <c r="R612" s="373" t="str">
        <f t="shared" si="293"/>
        <v/>
      </c>
      <c r="S612" s="372" t="str">
        <f t="shared" si="294"/>
        <v/>
      </c>
      <c r="T612" s="372" t="str">
        <f t="shared" si="287"/>
        <v/>
      </c>
      <c r="U612" s="374" t="str">
        <f t="shared" si="288"/>
        <v/>
      </c>
      <c r="V612" s="375" t="str">
        <f t="shared" si="295"/>
        <v/>
      </c>
      <c r="Y612" s="133"/>
    </row>
    <row r="613" spans="1:25" s="127" customFormat="1" ht="12" customHeight="1">
      <c r="A613" s="121">
        <v>541</v>
      </c>
      <c r="B613" s="122"/>
      <c r="C613" s="403"/>
      <c r="D613" s="123"/>
      <c r="E613" s="124"/>
      <c r="F613" s="124"/>
      <c r="G613" s="363" t="str">
        <f t="shared" si="300"/>
        <v/>
      </c>
      <c r="H613" s="376" t="str">
        <f t="shared" si="301"/>
        <v/>
      </c>
      <c r="I613" s="365" t="str">
        <f t="shared" si="302"/>
        <v/>
      </c>
      <c r="J613" s="366" t="str">
        <f t="shared" si="289"/>
        <v/>
      </c>
      <c r="K613" s="367" t="str">
        <f t="shared" si="290"/>
        <v/>
      </c>
      <c r="L613" s="368" t="str">
        <f t="shared" si="291"/>
        <v/>
      </c>
      <c r="M613" s="369"/>
      <c r="N613" s="370" t="str">
        <f t="shared" si="285"/>
        <v/>
      </c>
      <c r="O613" s="371" t="str">
        <f t="shared" si="286"/>
        <v/>
      </c>
      <c r="P613" s="371" t="str">
        <f t="shared" si="292"/>
        <v/>
      </c>
      <c r="Q613" s="372" t="str">
        <f t="shared" si="303"/>
        <v/>
      </c>
      <c r="R613" s="373" t="str">
        <f t="shared" si="293"/>
        <v/>
      </c>
      <c r="S613" s="372" t="str">
        <f t="shared" si="294"/>
        <v/>
      </c>
      <c r="T613" s="372" t="str">
        <f t="shared" si="287"/>
        <v/>
      </c>
      <c r="U613" s="374" t="str">
        <f t="shared" si="288"/>
        <v/>
      </c>
      <c r="V613" s="375" t="str">
        <f t="shared" si="295"/>
        <v/>
      </c>
      <c r="Y613" s="133"/>
    </row>
    <row r="614" spans="1:25" s="127" customFormat="1" ht="12" customHeight="1">
      <c r="A614" s="121">
        <v>542</v>
      </c>
      <c r="B614" s="122"/>
      <c r="C614" s="403"/>
      <c r="D614" s="123"/>
      <c r="E614" s="124"/>
      <c r="F614" s="124"/>
      <c r="G614" s="363" t="str">
        <f t="shared" ref="G614:G623" si="304">IF(OR(ISBLANK($C614),ISBLANK($C$68)),"",IF($C614&gt;$C$68,"",DATEDIF($C614,$C$68,"Y")))</f>
        <v/>
      </c>
      <c r="H614" s="376" t="str">
        <f t="shared" ref="H614:H623" si="305">IF(D614=1,"男",IF(D614=2,"女",""))</f>
        <v/>
      </c>
      <c r="I614" s="365" t="str">
        <f t="shared" ref="I614:I623" si="306">G614&amp;H614</f>
        <v/>
      </c>
      <c r="J614" s="366" t="str">
        <f t="shared" si="289"/>
        <v/>
      </c>
      <c r="K614" s="367" t="str">
        <f t="shared" si="290"/>
        <v/>
      </c>
      <c r="L614" s="368" t="str">
        <f t="shared" si="291"/>
        <v/>
      </c>
      <c r="M614" s="369"/>
      <c r="N614" s="370" t="str">
        <f t="shared" si="285"/>
        <v/>
      </c>
      <c r="O614" s="371" t="str">
        <f t="shared" si="286"/>
        <v/>
      </c>
      <c r="P614" s="371" t="str">
        <f t="shared" si="292"/>
        <v/>
      </c>
      <c r="Q614" s="372" t="str">
        <f t="shared" ref="Q614:Q623" si="307">IF($E614="","",P614*O614)</f>
        <v/>
      </c>
      <c r="R614" s="373" t="str">
        <f t="shared" si="293"/>
        <v/>
      </c>
      <c r="S614" s="372" t="str">
        <f t="shared" si="294"/>
        <v/>
      </c>
      <c r="T614" s="372" t="str">
        <f t="shared" si="287"/>
        <v/>
      </c>
      <c r="U614" s="374" t="str">
        <f t="shared" si="288"/>
        <v/>
      </c>
      <c r="V614" s="375" t="str">
        <f t="shared" si="295"/>
        <v/>
      </c>
      <c r="Y614" s="133"/>
    </row>
    <row r="615" spans="1:25" s="127" customFormat="1" ht="12" customHeight="1">
      <c r="A615" s="121">
        <v>543</v>
      </c>
      <c r="B615" s="122"/>
      <c r="C615" s="403"/>
      <c r="D615" s="123"/>
      <c r="E615" s="124"/>
      <c r="F615" s="124"/>
      <c r="G615" s="363" t="str">
        <f t="shared" si="304"/>
        <v/>
      </c>
      <c r="H615" s="376" t="str">
        <f t="shared" si="305"/>
        <v/>
      </c>
      <c r="I615" s="365" t="str">
        <f t="shared" si="306"/>
        <v/>
      </c>
      <c r="J615" s="366" t="str">
        <f t="shared" si="289"/>
        <v/>
      </c>
      <c r="K615" s="367" t="str">
        <f t="shared" si="290"/>
        <v/>
      </c>
      <c r="L615" s="368" t="str">
        <f t="shared" si="291"/>
        <v/>
      </c>
      <c r="M615" s="369"/>
      <c r="N615" s="370" t="str">
        <f t="shared" si="285"/>
        <v/>
      </c>
      <c r="O615" s="371" t="str">
        <f t="shared" si="286"/>
        <v/>
      </c>
      <c r="P615" s="371" t="str">
        <f t="shared" si="292"/>
        <v/>
      </c>
      <c r="Q615" s="372" t="str">
        <f t="shared" si="307"/>
        <v/>
      </c>
      <c r="R615" s="373" t="str">
        <f t="shared" si="293"/>
        <v/>
      </c>
      <c r="S615" s="372" t="str">
        <f t="shared" si="294"/>
        <v/>
      </c>
      <c r="T615" s="372" t="str">
        <f t="shared" si="287"/>
        <v/>
      </c>
      <c r="U615" s="374" t="str">
        <f t="shared" si="288"/>
        <v/>
      </c>
      <c r="V615" s="375" t="str">
        <f t="shared" si="295"/>
        <v/>
      </c>
      <c r="Y615" s="133"/>
    </row>
    <row r="616" spans="1:25" s="127" customFormat="1" ht="12" customHeight="1">
      <c r="A616" s="121">
        <v>544</v>
      </c>
      <c r="B616" s="122"/>
      <c r="C616" s="403"/>
      <c r="D616" s="123"/>
      <c r="E616" s="124"/>
      <c r="F616" s="124"/>
      <c r="G616" s="363" t="str">
        <f t="shared" si="304"/>
        <v/>
      </c>
      <c r="H616" s="376" t="str">
        <f t="shared" si="305"/>
        <v/>
      </c>
      <c r="I616" s="365" t="str">
        <f t="shared" si="306"/>
        <v/>
      </c>
      <c r="J616" s="366" t="str">
        <f t="shared" si="289"/>
        <v/>
      </c>
      <c r="K616" s="367" t="str">
        <f t="shared" si="290"/>
        <v/>
      </c>
      <c r="L616" s="368" t="str">
        <f t="shared" si="291"/>
        <v/>
      </c>
      <c r="M616" s="369"/>
      <c r="N616" s="370" t="str">
        <f t="shared" si="285"/>
        <v/>
      </c>
      <c r="O616" s="371" t="str">
        <f t="shared" si="286"/>
        <v/>
      </c>
      <c r="P616" s="371" t="str">
        <f t="shared" si="292"/>
        <v/>
      </c>
      <c r="Q616" s="372" t="str">
        <f t="shared" si="307"/>
        <v/>
      </c>
      <c r="R616" s="373" t="str">
        <f t="shared" si="293"/>
        <v/>
      </c>
      <c r="S616" s="372" t="str">
        <f t="shared" si="294"/>
        <v/>
      </c>
      <c r="T616" s="372" t="str">
        <f t="shared" si="287"/>
        <v/>
      </c>
      <c r="U616" s="374" t="str">
        <f t="shared" si="288"/>
        <v/>
      </c>
      <c r="V616" s="375" t="str">
        <f t="shared" si="295"/>
        <v/>
      </c>
      <c r="Y616" s="133"/>
    </row>
    <row r="617" spans="1:25" s="127" customFormat="1" ht="12" customHeight="1">
      <c r="A617" s="121">
        <v>545</v>
      </c>
      <c r="B617" s="122"/>
      <c r="C617" s="403"/>
      <c r="D617" s="123"/>
      <c r="E617" s="124"/>
      <c r="F617" s="124"/>
      <c r="G617" s="363" t="str">
        <f t="shared" si="304"/>
        <v/>
      </c>
      <c r="H617" s="376" t="str">
        <f t="shared" si="305"/>
        <v/>
      </c>
      <c r="I617" s="365" t="str">
        <f t="shared" si="306"/>
        <v/>
      </c>
      <c r="J617" s="366" t="str">
        <f t="shared" si="289"/>
        <v/>
      </c>
      <c r="K617" s="367" t="str">
        <f t="shared" si="290"/>
        <v/>
      </c>
      <c r="L617" s="368" t="str">
        <f t="shared" si="291"/>
        <v/>
      </c>
      <c r="M617" s="369"/>
      <c r="N617" s="370" t="str">
        <f t="shared" si="285"/>
        <v/>
      </c>
      <c r="O617" s="371" t="str">
        <f t="shared" si="286"/>
        <v/>
      </c>
      <c r="P617" s="371" t="str">
        <f t="shared" si="292"/>
        <v/>
      </c>
      <c r="Q617" s="372" t="str">
        <f t="shared" si="307"/>
        <v/>
      </c>
      <c r="R617" s="373" t="str">
        <f t="shared" si="293"/>
        <v/>
      </c>
      <c r="S617" s="372" t="str">
        <f t="shared" si="294"/>
        <v/>
      </c>
      <c r="T617" s="372" t="str">
        <f t="shared" si="287"/>
        <v/>
      </c>
      <c r="U617" s="374" t="str">
        <f t="shared" si="288"/>
        <v/>
      </c>
      <c r="V617" s="375" t="str">
        <f t="shared" si="295"/>
        <v/>
      </c>
      <c r="Y617" s="133"/>
    </row>
    <row r="618" spans="1:25" s="127" customFormat="1" ht="12" customHeight="1">
      <c r="A618" s="121">
        <v>546</v>
      </c>
      <c r="B618" s="122"/>
      <c r="C618" s="403"/>
      <c r="D618" s="123"/>
      <c r="E618" s="124"/>
      <c r="F618" s="124"/>
      <c r="G618" s="363" t="str">
        <f t="shared" si="304"/>
        <v/>
      </c>
      <c r="H618" s="376" t="str">
        <f t="shared" si="305"/>
        <v/>
      </c>
      <c r="I618" s="365" t="str">
        <f t="shared" si="306"/>
        <v/>
      </c>
      <c r="J618" s="366" t="str">
        <f t="shared" si="289"/>
        <v/>
      </c>
      <c r="K618" s="367" t="str">
        <f t="shared" si="290"/>
        <v/>
      </c>
      <c r="L618" s="368" t="str">
        <f t="shared" si="291"/>
        <v/>
      </c>
      <c r="M618" s="369"/>
      <c r="N618" s="370" t="str">
        <f t="shared" si="285"/>
        <v/>
      </c>
      <c r="O618" s="371" t="str">
        <f t="shared" si="286"/>
        <v/>
      </c>
      <c r="P618" s="371" t="str">
        <f t="shared" si="292"/>
        <v/>
      </c>
      <c r="Q618" s="372" t="str">
        <f t="shared" si="307"/>
        <v/>
      </c>
      <c r="R618" s="373" t="str">
        <f t="shared" si="293"/>
        <v/>
      </c>
      <c r="S618" s="372" t="str">
        <f t="shared" si="294"/>
        <v/>
      </c>
      <c r="T618" s="372" t="str">
        <f t="shared" si="287"/>
        <v/>
      </c>
      <c r="U618" s="374" t="str">
        <f t="shared" si="288"/>
        <v/>
      </c>
      <c r="V618" s="375" t="str">
        <f t="shared" si="295"/>
        <v/>
      </c>
      <c r="Y618" s="133"/>
    </row>
    <row r="619" spans="1:25" s="127" customFormat="1" ht="12" customHeight="1">
      <c r="A619" s="121">
        <v>547</v>
      </c>
      <c r="B619" s="122"/>
      <c r="C619" s="403"/>
      <c r="D619" s="123"/>
      <c r="E619" s="124"/>
      <c r="F619" s="124"/>
      <c r="G619" s="363" t="str">
        <f t="shared" si="304"/>
        <v/>
      </c>
      <c r="H619" s="376" t="str">
        <f t="shared" si="305"/>
        <v/>
      </c>
      <c r="I619" s="365" t="str">
        <f t="shared" si="306"/>
        <v/>
      </c>
      <c r="J619" s="366" t="str">
        <f t="shared" si="289"/>
        <v/>
      </c>
      <c r="K619" s="367" t="str">
        <f t="shared" si="290"/>
        <v/>
      </c>
      <c r="L619" s="368" t="str">
        <f t="shared" si="291"/>
        <v/>
      </c>
      <c r="M619" s="369"/>
      <c r="N619" s="370" t="str">
        <f t="shared" si="285"/>
        <v/>
      </c>
      <c r="O619" s="371" t="str">
        <f t="shared" si="286"/>
        <v/>
      </c>
      <c r="P619" s="371" t="str">
        <f t="shared" si="292"/>
        <v/>
      </c>
      <c r="Q619" s="372" t="str">
        <f t="shared" si="307"/>
        <v/>
      </c>
      <c r="R619" s="373" t="str">
        <f t="shared" si="293"/>
        <v/>
      </c>
      <c r="S619" s="372" t="str">
        <f t="shared" si="294"/>
        <v/>
      </c>
      <c r="T619" s="372" t="str">
        <f t="shared" si="287"/>
        <v/>
      </c>
      <c r="U619" s="374" t="str">
        <f t="shared" si="288"/>
        <v/>
      </c>
      <c r="V619" s="375" t="str">
        <f t="shared" si="295"/>
        <v/>
      </c>
      <c r="Y619" s="133"/>
    </row>
    <row r="620" spans="1:25" s="127" customFormat="1" ht="12" customHeight="1">
      <c r="A620" s="121">
        <v>548</v>
      </c>
      <c r="B620" s="122"/>
      <c r="C620" s="403"/>
      <c r="D620" s="123"/>
      <c r="E620" s="124"/>
      <c r="F620" s="124"/>
      <c r="G620" s="363" t="str">
        <f t="shared" si="304"/>
        <v/>
      </c>
      <c r="H620" s="376" t="str">
        <f t="shared" si="305"/>
        <v/>
      </c>
      <c r="I620" s="365" t="str">
        <f t="shared" si="306"/>
        <v/>
      </c>
      <c r="J620" s="366" t="str">
        <f t="shared" si="289"/>
        <v/>
      </c>
      <c r="K620" s="367" t="str">
        <f t="shared" si="290"/>
        <v/>
      </c>
      <c r="L620" s="368" t="str">
        <f t="shared" si="291"/>
        <v/>
      </c>
      <c r="M620" s="369"/>
      <c r="N620" s="370" t="str">
        <f t="shared" si="285"/>
        <v/>
      </c>
      <c r="O620" s="371" t="str">
        <f t="shared" si="286"/>
        <v/>
      </c>
      <c r="P620" s="371" t="str">
        <f t="shared" si="292"/>
        <v/>
      </c>
      <c r="Q620" s="372" t="str">
        <f t="shared" si="307"/>
        <v/>
      </c>
      <c r="R620" s="373" t="str">
        <f t="shared" si="293"/>
        <v/>
      </c>
      <c r="S620" s="372" t="str">
        <f t="shared" si="294"/>
        <v/>
      </c>
      <c r="T620" s="372" t="str">
        <f t="shared" si="287"/>
        <v/>
      </c>
      <c r="U620" s="374" t="str">
        <f t="shared" si="288"/>
        <v/>
      </c>
      <c r="V620" s="375" t="str">
        <f t="shared" si="295"/>
        <v/>
      </c>
      <c r="Y620" s="133"/>
    </row>
    <row r="621" spans="1:25" s="127" customFormat="1" ht="12" customHeight="1">
      <c r="A621" s="121">
        <v>549</v>
      </c>
      <c r="B621" s="122"/>
      <c r="C621" s="403"/>
      <c r="D621" s="123"/>
      <c r="E621" s="124"/>
      <c r="F621" s="124"/>
      <c r="G621" s="363" t="str">
        <f t="shared" si="304"/>
        <v/>
      </c>
      <c r="H621" s="376" t="str">
        <f t="shared" si="305"/>
        <v/>
      </c>
      <c r="I621" s="365" t="str">
        <f t="shared" si="306"/>
        <v/>
      </c>
      <c r="J621" s="366" t="str">
        <f t="shared" si="289"/>
        <v/>
      </c>
      <c r="K621" s="367" t="str">
        <f t="shared" si="290"/>
        <v/>
      </c>
      <c r="L621" s="368" t="str">
        <f t="shared" si="291"/>
        <v/>
      </c>
      <c r="M621" s="369"/>
      <c r="N621" s="370" t="str">
        <f t="shared" si="285"/>
        <v/>
      </c>
      <c r="O621" s="371" t="str">
        <f t="shared" si="286"/>
        <v/>
      </c>
      <c r="P621" s="371" t="str">
        <f t="shared" si="292"/>
        <v/>
      </c>
      <c r="Q621" s="372" t="str">
        <f t="shared" si="307"/>
        <v/>
      </c>
      <c r="R621" s="373" t="str">
        <f t="shared" si="293"/>
        <v/>
      </c>
      <c r="S621" s="372" t="str">
        <f t="shared" si="294"/>
        <v/>
      </c>
      <c r="T621" s="372" t="str">
        <f t="shared" si="287"/>
        <v/>
      </c>
      <c r="U621" s="374" t="str">
        <f t="shared" si="288"/>
        <v/>
      </c>
      <c r="V621" s="375" t="str">
        <f t="shared" si="295"/>
        <v/>
      </c>
      <c r="Y621" s="133"/>
    </row>
    <row r="622" spans="1:25" s="127" customFormat="1" ht="12" customHeight="1">
      <c r="A622" s="121">
        <v>550</v>
      </c>
      <c r="B622" s="122"/>
      <c r="C622" s="403"/>
      <c r="D622" s="123"/>
      <c r="E622" s="124"/>
      <c r="F622" s="124"/>
      <c r="G622" s="363" t="str">
        <f t="shared" si="304"/>
        <v/>
      </c>
      <c r="H622" s="376" t="str">
        <f t="shared" si="305"/>
        <v/>
      </c>
      <c r="I622" s="365" t="str">
        <f t="shared" si="306"/>
        <v/>
      </c>
      <c r="J622" s="366" t="str">
        <f t="shared" si="289"/>
        <v/>
      </c>
      <c r="K622" s="367" t="str">
        <f t="shared" si="290"/>
        <v/>
      </c>
      <c r="L622" s="368" t="str">
        <f t="shared" si="291"/>
        <v/>
      </c>
      <c r="M622" s="369"/>
      <c r="N622" s="370" t="str">
        <f t="shared" si="285"/>
        <v/>
      </c>
      <c r="O622" s="371" t="str">
        <f t="shared" si="286"/>
        <v/>
      </c>
      <c r="P622" s="371" t="str">
        <f t="shared" si="292"/>
        <v/>
      </c>
      <c r="Q622" s="372" t="str">
        <f t="shared" si="307"/>
        <v/>
      </c>
      <c r="R622" s="373" t="str">
        <f t="shared" si="293"/>
        <v/>
      </c>
      <c r="S622" s="372" t="str">
        <f t="shared" si="294"/>
        <v/>
      </c>
      <c r="T622" s="372" t="str">
        <f t="shared" si="287"/>
        <v/>
      </c>
      <c r="U622" s="374" t="str">
        <f t="shared" si="288"/>
        <v/>
      </c>
      <c r="V622" s="375" t="str">
        <f t="shared" si="295"/>
        <v/>
      </c>
      <c r="Y622" s="133"/>
    </row>
    <row r="623" spans="1:25" s="127" customFormat="1" ht="12" customHeight="1">
      <c r="A623" s="121">
        <v>551</v>
      </c>
      <c r="B623" s="122"/>
      <c r="C623" s="403"/>
      <c r="D623" s="123"/>
      <c r="E623" s="124"/>
      <c r="F623" s="124"/>
      <c r="G623" s="363" t="str">
        <f t="shared" si="304"/>
        <v/>
      </c>
      <c r="H623" s="376" t="str">
        <f t="shared" si="305"/>
        <v/>
      </c>
      <c r="I623" s="365" t="str">
        <f t="shared" si="306"/>
        <v/>
      </c>
      <c r="J623" s="366" t="str">
        <f t="shared" si="289"/>
        <v/>
      </c>
      <c r="K623" s="367" t="str">
        <f t="shared" si="290"/>
        <v/>
      </c>
      <c r="L623" s="368" t="str">
        <f t="shared" si="291"/>
        <v/>
      </c>
      <c r="M623" s="369"/>
      <c r="N623" s="370" t="str">
        <f t="shared" si="285"/>
        <v/>
      </c>
      <c r="O623" s="371" t="str">
        <f t="shared" si="286"/>
        <v/>
      </c>
      <c r="P623" s="371" t="str">
        <f t="shared" si="292"/>
        <v/>
      </c>
      <c r="Q623" s="372" t="str">
        <f t="shared" si="307"/>
        <v/>
      </c>
      <c r="R623" s="373" t="str">
        <f t="shared" si="293"/>
        <v/>
      </c>
      <c r="S623" s="372" t="str">
        <f t="shared" si="294"/>
        <v/>
      </c>
      <c r="T623" s="372" t="str">
        <f t="shared" si="287"/>
        <v/>
      </c>
      <c r="U623" s="374" t="str">
        <f t="shared" si="288"/>
        <v/>
      </c>
      <c r="V623" s="375" t="str">
        <f t="shared" si="295"/>
        <v/>
      </c>
      <c r="Y623" s="133"/>
    </row>
    <row r="624" spans="1:25" s="127" customFormat="1" ht="12" customHeight="1">
      <c r="A624" s="121">
        <v>552</v>
      </c>
      <c r="B624" s="122"/>
      <c r="C624" s="403"/>
      <c r="D624" s="123"/>
      <c r="E624" s="124"/>
      <c r="F624" s="124"/>
      <c r="G624" s="363" t="str">
        <f t="shared" ref="G624:G633" si="308">IF(OR(ISBLANK($C624),ISBLANK($C$68)),"",IF($C624&gt;$C$68,"",DATEDIF($C624,$C$68,"Y")))</f>
        <v/>
      </c>
      <c r="H624" s="376" t="str">
        <f t="shared" ref="H624:H633" si="309">IF(D624=1,"男",IF(D624=2,"女",""))</f>
        <v/>
      </c>
      <c r="I624" s="365" t="str">
        <f t="shared" ref="I624:I633" si="310">G624&amp;H624</f>
        <v/>
      </c>
      <c r="J624" s="366" t="str">
        <f t="shared" si="289"/>
        <v/>
      </c>
      <c r="K624" s="367" t="str">
        <f t="shared" si="290"/>
        <v/>
      </c>
      <c r="L624" s="368" t="str">
        <f t="shared" si="291"/>
        <v/>
      </c>
      <c r="M624" s="369"/>
      <c r="N624" s="370" t="str">
        <f t="shared" si="285"/>
        <v/>
      </c>
      <c r="O624" s="371" t="str">
        <f t="shared" si="286"/>
        <v/>
      </c>
      <c r="P624" s="371" t="str">
        <f t="shared" si="292"/>
        <v/>
      </c>
      <c r="Q624" s="372" t="str">
        <f t="shared" ref="Q624:Q633" si="311">IF($E624="","",P624*O624)</f>
        <v/>
      </c>
      <c r="R624" s="373" t="str">
        <f t="shared" si="293"/>
        <v/>
      </c>
      <c r="S624" s="372" t="str">
        <f t="shared" si="294"/>
        <v/>
      </c>
      <c r="T624" s="372" t="str">
        <f t="shared" si="287"/>
        <v/>
      </c>
      <c r="U624" s="374" t="str">
        <f t="shared" si="288"/>
        <v/>
      </c>
      <c r="V624" s="375" t="str">
        <f t="shared" si="295"/>
        <v/>
      </c>
      <c r="Y624" s="133"/>
    </row>
    <row r="625" spans="1:25" s="127" customFormat="1" ht="12" customHeight="1">
      <c r="A625" s="121">
        <v>553</v>
      </c>
      <c r="B625" s="122"/>
      <c r="C625" s="403"/>
      <c r="D625" s="123"/>
      <c r="E625" s="124"/>
      <c r="F625" s="124"/>
      <c r="G625" s="363" t="str">
        <f t="shared" si="308"/>
        <v/>
      </c>
      <c r="H625" s="376" t="str">
        <f t="shared" si="309"/>
        <v/>
      </c>
      <c r="I625" s="365" t="str">
        <f t="shared" si="310"/>
        <v/>
      </c>
      <c r="J625" s="366" t="str">
        <f t="shared" si="289"/>
        <v/>
      </c>
      <c r="K625" s="367" t="str">
        <f t="shared" si="290"/>
        <v/>
      </c>
      <c r="L625" s="368" t="str">
        <f t="shared" si="291"/>
        <v/>
      </c>
      <c r="M625" s="369"/>
      <c r="N625" s="370" t="str">
        <f t="shared" si="285"/>
        <v/>
      </c>
      <c r="O625" s="371" t="str">
        <f t="shared" si="286"/>
        <v/>
      </c>
      <c r="P625" s="371" t="str">
        <f t="shared" si="292"/>
        <v/>
      </c>
      <c r="Q625" s="372" t="str">
        <f t="shared" si="311"/>
        <v/>
      </c>
      <c r="R625" s="373" t="str">
        <f t="shared" si="293"/>
        <v/>
      </c>
      <c r="S625" s="372" t="str">
        <f t="shared" si="294"/>
        <v/>
      </c>
      <c r="T625" s="372" t="str">
        <f t="shared" si="287"/>
        <v/>
      </c>
      <c r="U625" s="374" t="str">
        <f t="shared" si="288"/>
        <v/>
      </c>
      <c r="V625" s="375" t="str">
        <f t="shared" si="295"/>
        <v/>
      </c>
      <c r="Y625" s="133"/>
    </row>
    <row r="626" spans="1:25" s="127" customFormat="1" ht="12" customHeight="1">
      <c r="A626" s="121">
        <v>554</v>
      </c>
      <c r="B626" s="122"/>
      <c r="C626" s="403"/>
      <c r="D626" s="123"/>
      <c r="E626" s="124"/>
      <c r="F626" s="124"/>
      <c r="G626" s="363" t="str">
        <f t="shared" si="308"/>
        <v/>
      </c>
      <c r="H626" s="376" t="str">
        <f t="shared" si="309"/>
        <v/>
      </c>
      <c r="I626" s="365" t="str">
        <f t="shared" si="310"/>
        <v/>
      </c>
      <c r="J626" s="366" t="str">
        <f t="shared" si="289"/>
        <v/>
      </c>
      <c r="K626" s="367" t="str">
        <f t="shared" si="290"/>
        <v/>
      </c>
      <c r="L626" s="368" t="str">
        <f t="shared" si="291"/>
        <v/>
      </c>
      <c r="M626" s="369"/>
      <c r="N626" s="370" t="str">
        <f t="shared" si="285"/>
        <v/>
      </c>
      <c r="O626" s="371" t="str">
        <f t="shared" si="286"/>
        <v/>
      </c>
      <c r="P626" s="371" t="str">
        <f t="shared" si="292"/>
        <v/>
      </c>
      <c r="Q626" s="372" t="str">
        <f t="shared" si="311"/>
        <v/>
      </c>
      <c r="R626" s="373" t="str">
        <f t="shared" si="293"/>
        <v/>
      </c>
      <c r="S626" s="372" t="str">
        <f t="shared" si="294"/>
        <v/>
      </c>
      <c r="T626" s="372" t="str">
        <f t="shared" si="287"/>
        <v/>
      </c>
      <c r="U626" s="374" t="str">
        <f t="shared" si="288"/>
        <v/>
      </c>
      <c r="V626" s="375" t="str">
        <f t="shared" si="295"/>
        <v/>
      </c>
      <c r="Y626" s="133"/>
    </row>
    <row r="627" spans="1:25" s="127" customFormat="1" ht="12" customHeight="1">
      <c r="A627" s="121">
        <v>555</v>
      </c>
      <c r="B627" s="122"/>
      <c r="C627" s="403"/>
      <c r="D627" s="123"/>
      <c r="E627" s="124"/>
      <c r="F627" s="124"/>
      <c r="G627" s="363" t="str">
        <f t="shared" si="308"/>
        <v/>
      </c>
      <c r="H627" s="376" t="str">
        <f t="shared" si="309"/>
        <v/>
      </c>
      <c r="I627" s="365" t="str">
        <f t="shared" si="310"/>
        <v/>
      </c>
      <c r="J627" s="366" t="str">
        <f t="shared" si="289"/>
        <v/>
      </c>
      <c r="K627" s="367" t="str">
        <f t="shared" si="290"/>
        <v/>
      </c>
      <c r="L627" s="368" t="str">
        <f t="shared" si="291"/>
        <v/>
      </c>
      <c r="M627" s="369"/>
      <c r="N627" s="370" t="str">
        <f t="shared" si="285"/>
        <v/>
      </c>
      <c r="O627" s="371" t="str">
        <f t="shared" si="286"/>
        <v/>
      </c>
      <c r="P627" s="371" t="str">
        <f t="shared" si="292"/>
        <v/>
      </c>
      <c r="Q627" s="372" t="str">
        <f t="shared" si="311"/>
        <v/>
      </c>
      <c r="R627" s="373" t="str">
        <f t="shared" si="293"/>
        <v/>
      </c>
      <c r="S627" s="372" t="str">
        <f t="shared" si="294"/>
        <v/>
      </c>
      <c r="T627" s="372" t="str">
        <f t="shared" si="287"/>
        <v/>
      </c>
      <c r="U627" s="374" t="str">
        <f t="shared" si="288"/>
        <v/>
      </c>
      <c r="V627" s="375" t="str">
        <f t="shared" si="295"/>
        <v/>
      </c>
      <c r="Y627" s="133"/>
    </row>
    <row r="628" spans="1:25" s="127" customFormat="1" ht="12" customHeight="1">
      <c r="A628" s="121">
        <v>556</v>
      </c>
      <c r="B628" s="122"/>
      <c r="C628" s="403"/>
      <c r="D628" s="123"/>
      <c r="E628" s="124"/>
      <c r="F628" s="124"/>
      <c r="G628" s="363" t="str">
        <f t="shared" si="308"/>
        <v/>
      </c>
      <c r="H628" s="376" t="str">
        <f t="shared" si="309"/>
        <v/>
      </c>
      <c r="I628" s="365" t="str">
        <f t="shared" si="310"/>
        <v/>
      </c>
      <c r="J628" s="366" t="str">
        <f t="shared" si="289"/>
        <v/>
      </c>
      <c r="K628" s="367" t="str">
        <f t="shared" si="290"/>
        <v/>
      </c>
      <c r="L628" s="368" t="str">
        <f t="shared" si="291"/>
        <v/>
      </c>
      <c r="M628" s="369"/>
      <c r="N628" s="370" t="str">
        <f t="shared" si="285"/>
        <v/>
      </c>
      <c r="O628" s="371" t="str">
        <f t="shared" si="286"/>
        <v/>
      </c>
      <c r="P628" s="371" t="str">
        <f t="shared" si="292"/>
        <v/>
      </c>
      <c r="Q628" s="372" t="str">
        <f t="shared" si="311"/>
        <v/>
      </c>
      <c r="R628" s="373" t="str">
        <f t="shared" si="293"/>
        <v/>
      </c>
      <c r="S628" s="372" t="str">
        <f t="shared" si="294"/>
        <v/>
      </c>
      <c r="T628" s="372" t="str">
        <f t="shared" si="287"/>
        <v/>
      </c>
      <c r="U628" s="374" t="str">
        <f t="shared" si="288"/>
        <v/>
      </c>
      <c r="V628" s="375" t="str">
        <f t="shared" si="295"/>
        <v/>
      </c>
      <c r="Y628" s="133"/>
    </row>
    <row r="629" spans="1:25" s="127" customFormat="1" ht="12" customHeight="1">
      <c r="A629" s="121">
        <v>557</v>
      </c>
      <c r="B629" s="122"/>
      <c r="C629" s="403"/>
      <c r="D629" s="123"/>
      <c r="E629" s="124"/>
      <c r="F629" s="124"/>
      <c r="G629" s="363" t="str">
        <f t="shared" si="308"/>
        <v/>
      </c>
      <c r="H629" s="376" t="str">
        <f t="shared" si="309"/>
        <v/>
      </c>
      <c r="I629" s="365" t="str">
        <f t="shared" si="310"/>
        <v/>
      </c>
      <c r="J629" s="366" t="str">
        <f t="shared" si="289"/>
        <v/>
      </c>
      <c r="K629" s="367" t="str">
        <f t="shared" si="290"/>
        <v/>
      </c>
      <c r="L629" s="368" t="str">
        <f t="shared" si="291"/>
        <v/>
      </c>
      <c r="M629" s="369"/>
      <c r="N629" s="370" t="str">
        <f t="shared" si="285"/>
        <v/>
      </c>
      <c r="O629" s="371" t="str">
        <f t="shared" si="286"/>
        <v/>
      </c>
      <c r="P629" s="371" t="str">
        <f t="shared" si="292"/>
        <v/>
      </c>
      <c r="Q629" s="372" t="str">
        <f t="shared" si="311"/>
        <v/>
      </c>
      <c r="R629" s="373" t="str">
        <f t="shared" si="293"/>
        <v/>
      </c>
      <c r="S629" s="372" t="str">
        <f t="shared" si="294"/>
        <v/>
      </c>
      <c r="T629" s="372" t="str">
        <f t="shared" si="287"/>
        <v/>
      </c>
      <c r="U629" s="374" t="str">
        <f t="shared" si="288"/>
        <v/>
      </c>
      <c r="V629" s="375" t="str">
        <f t="shared" si="295"/>
        <v/>
      </c>
      <c r="Y629" s="133"/>
    </row>
    <row r="630" spans="1:25" s="127" customFormat="1" ht="12" customHeight="1">
      <c r="A630" s="121">
        <v>558</v>
      </c>
      <c r="B630" s="122"/>
      <c r="C630" s="403"/>
      <c r="D630" s="123"/>
      <c r="E630" s="124"/>
      <c r="F630" s="124"/>
      <c r="G630" s="363" t="str">
        <f t="shared" si="308"/>
        <v/>
      </c>
      <c r="H630" s="376" t="str">
        <f t="shared" si="309"/>
        <v/>
      </c>
      <c r="I630" s="365" t="str">
        <f t="shared" si="310"/>
        <v/>
      </c>
      <c r="J630" s="366" t="str">
        <f t="shared" si="289"/>
        <v/>
      </c>
      <c r="K630" s="367" t="str">
        <f t="shared" si="290"/>
        <v/>
      </c>
      <c r="L630" s="368" t="str">
        <f t="shared" si="291"/>
        <v/>
      </c>
      <c r="M630" s="369"/>
      <c r="N630" s="370" t="str">
        <f t="shared" si="285"/>
        <v/>
      </c>
      <c r="O630" s="371" t="str">
        <f t="shared" si="286"/>
        <v/>
      </c>
      <c r="P630" s="371" t="str">
        <f t="shared" si="292"/>
        <v/>
      </c>
      <c r="Q630" s="372" t="str">
        <f t="shared" si="311"/>
        <v/>
      </c>
      <c r="R630" s="373" t="str">
        <f t="shared" si="293"/>
        <v/>
      </c>
      <c r="S630" s="372" t="str">
        <f t="shared" si="294"/>
        <v/>
      </c>
      <c r="T630" s="372" t="str">
        <f t="shared" si="287"/>
        <v/>
      </c>
      <c r="U630" s="374" t="str">
        <f t="shared" si="288"/>
        <v/>
      </c>
      <c r="V630" s="375" t="str">
        <f t="shared" si="295"/>
        <v/>
      </c>
      <c r="Y630" s="133"/>
    </row>
    <row r="631" spans="1:25" s="127" customFormat="1" ht="12" customHeight="1">
      <c r="A631" s="121">
        <v>559</v>
      </c>
      <c r="B631" s="122"/>
      <c r="C631" s="403"/>
      <c r="D631" s="123"/>
      <c r="E631" s="124"/>
      <c r="F631" s="124"/>
      <c r="G631" s="363" t="str">
        <f t="shared" si="308"/>
        <v/>
      </c>
      <c r="H631" s="376" t="str">
        <f t="shared" si="309"/>
        <v/>
      </c>
      <c r="I631" s="365" t="str">
        <f t="shared" si="310"/>
        <v/>
      </c>
      <c r="J631" s="366" t="str">
        <f t="shared" si="289"/>
        <v/>
      </c>
      <c r="K631" s="367" t="str">
        <f t="shared" si="290"/>
        <v/>
      </c>
      <c r="L631" s="368" t="str">
        <f t="shared" si="291"/>
        <v/>
      </c>
      <c r="M631" s="369"/>
      <c r="N631" s="370" t="str">
        <f t="shared" si="285"/>
        <v/>
      </c>
      <c r="O631" s="371" t="str">
        <f t="shared" si="286"/>
        <v/>
      </c>
      <c r="P631" s="371" t="str">
        <f t="shared" si="292"/>
        <v/>
      </c>
      <c r="Q631" s="372" t="str">
        <f t="shared" si="311"/>
        <v/>
      </c>
      <c r="R631" s="373" t="str">
        <f t="shared" si="293"/>
        <v/>
      </c>
      <c r="S631" s="372" t="str">
        <f t="shared" si="294"/>
        <v/>
      </c>
      <c r="T631" s="372" t="str">
        <f t="shared" si="287"/>
        <v/>
      </c>
      <c r="U631" s="374" t="str">
        <f t="shared" si="288"/>
        <v/>
      </c>
      <c r="V631" s="375" t="str">
        <f t="shared" si="295"/>
        <v/>
      </c>
      <c r="Y631" s="133"/>
    </row>
    <row r="632" spans="1:25" s="127" customFormat="1" ht="12" customHeight="1">
      <c r="A632" s="121">
        <v>560</v>
      </c>
      <c r="B632" s="122"/>
      <c r="C632" s="403"/>
      <c r="D632" s="123"/>
      <c r="E632" s="124"/>
      <c r="F632" s="124"/>
      <c r="G632" s="363" t="str">
        <f t="shared" si="308"/>
        <v/>
      </c>
      <c r="H632" s="376" t="str">
        <f t="shared" si="309"/>
        <v/>
      </c>
      <c r="I632" s="365" t="str">
        <f t="shared" si="310"/>
        <v/>
      </c>
      <c r="J632" s="366" t="str">
        <f t="shared" si="289"/>
        <v/>
      </c>
      <c r="K632" s="367" t="str">
        <f t="shared" si="290"/>
        <v/>
      </c>
      <c r="L632" s="368" t="str">
        <f t="shared" si="291"/>
        <v/>
      </c>
      <c r="M632" s="369"/>
      <c r="N632" s="370" t="str">
        <f t="shared" si="285"/>
        <v/>
      </c>
      <c r="O632" s="371" t="str">
        <f t="shared" si="286"/>
        <v/>
      </c>
      <c r="P632" s="371" t="str">
        <f t="shared" si="292"/>
        <v/>
      </c>
      <c r="Q632" s="372" t="str">
        <f t="shared" si="311"/>
        <v/>
      </c>
      <c r="R632" s="373" t="str">
        <f t="shared" si="293"/>
        <v/>
      </c>
      <c r="S632" s="372" t="str">
        <f t="shared" si="294"/>
        <v/>
      </c>
      <c r="T632" s="372" t="str">
        <f t="shared" si="287"/>
        <v/>
      </c>
      <c r="U632" s="374" t="str">
        <f t="shared" si="288"/>
        <v/>
      </c>
      <c r="V632" s="375" t="str">
        <f t="shared" si="295"/>
        <v/>
      </c>
      <c r="Y632" s="133"/>
    </row>
    <row r="633" spans="1:25" s="127" customFormat="1" ht="12" customHeight="1">
      <c r="A633" s="121">
        <v>561</v>
      </c>
      <c r="B633" s="122"/>
      <c r="C633" s="403"/>
      <c r="D633" s="123"/>
      <c r="E633" s="124"/>
      <c r="F633" s="124"/>
      <c r="G633" s="363" t="str">
        <f t="shared" si="308"/>
        <v/>
      </c>
      <c r="H633" s="376" t="str">
        <f t="shared" si="309"/>
        <v/>
      </c>
      <c r="I633" s="365" t="str">
        <f t="shared" si="310"/>
        <v/>
      </c>
      <c r="J633" s="366" t="str">
        <f t="shared" si="289"/>
        <v/>
      </c>
      <c r="K633" s="367" t="str">
        <f t="shared" si="290"/>
        <v/>
      </c>
      <c r="L633" s="368" t="str">
        <f t="shared" si="291"/>
        <v/>
      </c>
      <c r="M633" s="369"/>
      <c r="N633" s="370" t="str">
        <f t="shared" si="285"/>
        <v/>
      </c>
      <c r="O633" s="371" t="str">
        <f t="shared" si="286"/>
        <v/>
      </c>
      <c r="P633" s="371" t="str">
        <f t="shared" si="292"/>
        <v/>
      </c>
      <c r="Q633" s="372" t="str">
        <f t="shared" si="311"/>
        <v/>
      </c>
      <c r="R633" s="373" t="str">
        <f t="shared" si="293"/>
        <v/>
      </c>
      <c r="S633" s="372" t="str">
        <f t="shared" si="294"/>
        <v/>
      </c>
      <c r="T633" s="372" t="str">
        <f t="shared" si="287"/>
        <v/>
      </c>
      <c r="U633" s="374" t="str">
        <f t="shared" si="288"/>
        <v/>
      </c>
      <c r="V633" s="375" t="str">
        <f t="shared" si="295"/>
        <v/>
      </c>
      <c r="Y633" s="133"/>
    </row>
    <row r="634" spans="1:25" s="127" customFormat="1" ht="12" customHeight="1">
      <c r="A634" s="121">
        <v>562</v>
      </c>
      <c r="B634" s="122"/>
      <c r="C634" s="403"/>
      <c r="D634" s="123"/>
      <c r="E634" s="124"/>
      <c r="F634" s="124"/>
      <c r="G634" s="363" t="str">
        <f t="shared" ref="G634:G645" si="312">IF(OR(ISBLANK($C634),ISBLANK($C$68)),"",IF($C634&gt;$C$68,"",DATEDIF($C634,$C$68,"Y")))</f>
        <v/>
      </c>
      <c r="H634" s="376" t="str">
        <f t="shared" ref="H634:H645" si="313">IF(D634=1,"男",IF(D634=2,"女",""))</f>
        <v/>
      </c>
      <c r="I634" s="365" t="str">
        <f t="shared" ref="I634:I645" si="314">G634&amp;H634</f>
        <v/>
      </c>
      <c r="J634" s="366" t="str">
        <f t="shared" si="289"/>
        <v/>
      </c>
      <c r="K634" s="367" t="str">
        <f t="shared" si="290"/>
        <v/>
      </c>
      <c r="L634" s="368" t="str">
        <f t="shared" si="291"/>
        <v/>
      </c>
      <c r="M634" s="369"/>
      <c r="N634" s="370" t="str">
        <f t="shared" si="285"/>
        <v/>
      </c>
      <c r="O634" s="371" t="str">
        <f t="shared" si="286"/>
        <v/>
      </c>
      <c r="P634" s="371" t="str">
        <f t="shared" si="292"/>
        <v/>
      </c>
      <c r="Q634" s="372" t="str">
        <f t="shared" ref="Q634:Q645" si="315">IF($E634="","",P634*O634)</f>
        <v/>
      </c>
      <c r="R634" s="373" t="str">
        <f t="shared" si="293"/>
        <v/>
      </c>
      <c r="S634" s="372" t="str">
        <f t="shared" si="294"/>
        <v/>
      </c>
      <c r="T634" s="372" t="str">
        <f t="shared" si="287"/>
        <v/>
      </c>
      <c r="U634" s="374" t="str">
        <f t="shared" si="288"/>
        <v/>
      </c>
      <c r="V634" s="375" t="str">
        <f t="shared" si="295"/>
        <v/>
      </c>
      <c r="Y634" s="133"/>
    </row>
    <row r="635" spans="1:25" s="127" customFormat="1" ht="12" customHeight="1">
      <c r="A635" s="121">
        <v>563</v>
      </c>
      <c r="B635" s="122"/>
      <c r="C635" s="403"/>
      <c r="D635" s="123"/>
      <c r="E635" s="124"/>
      <c r="F635" s="124"/>
      <c r="G635" s="363" t="str">
        <f t="shared" si="312"/>
        <v/>
      </c>
      <c r="H635" s="376" t="str">
        <f t="shared" si="313"/>
        <v/>
      </c>
      <c r="I635" s="365" t="str">
        <f t="shared" si="314"/>
        <v/>
      </c>
      <c r="J635" s="366" t="str">
        <f t="shared" si="289"/>
        <v/>
      </c>
      <c r="K635" s="367" t="str">
        <f t="shared" si="290"/>
        <v/>
      </c>
      <c r="L635" s="368" t="str">
        <f t="shared" si="291"/>
        <v/>
      </c>
      <c r="M635" s="369"/>
      <c r="N635" s="370" t="str">
        <f t="shared" si="285"/>
        <v/>
      </c>
      <c r="O635" s="371" t="str">
        <f t="shared" si="286"/>
        <v/>
      </c>
      <c r="P635" s="371" t="str">
        <f t="shared" si="292"/>
        <v/>
      </c>
      <c r="Q635" s="372" t="str">
        <f t="shared" si="315"/>
        <v/>
      </c>
      <c r="R635" s="373" t="str">
        <f t="shared" si="293"/>
        <v/>
      </c>
      <c r="S635" s="372" t="str">
        <f t="shared" si="294"/>
        <v/>
      </c>
      <c r="T635" s="372" t="str">
        <f t="shared" si="287"/>
        <v/>
      </c>
      <c r="U635" s="374" t="str">
        <f t="shared" si="288"/>
        <v/>
      </c>
      <c r="V635" s="375" t="str">
        <f t="shared" si="295"/>
        <v/>
      </c>
      <c r="Y635" s="133"/>
    </row>
    <row r="636" spans="1:25" s="127" customFormat="1" ht="12" customHeight="1">
      <c r="A636" s="121">
        <v>564</v>
      </c>
      <c r="B636" s="122"/>
      <c r="C636" s="403"/>
      <c r="D636" s="123"/>
      <c r="E636" s="124"/>
      <c r="F636" s="124"/>
      <c r="G636" s="363" t="str">
        <f t="shared" si="312"/>
        <v/>
      </c>
      <c r="H636" s="376" t="str">
        <f t="shared" si="313"/>
        <v/>
      </c>
      <c r="I636" s="365" t="str">
        <f t="shared" si="314"/>
        <v/>
      </c>
      <c r="J636" s="366" t="str">
        <f t="shared" si="289"/>
        <v/>
      </c>
      <c r="K636" s="367" t="str">
        <f t="shared" si="290"/>
        <v/>
      </c>
      <c r="L636" s="368" t="str">
        <f t="shared" si="291"/>
        <v/>
      </c>
      <c r="M636" s="369"/>
      <c r="N636" s="370" t="str">
        <f t="shared" si="285"/>
        <v/>
      </c>
      <c r="O636" s="371" t="str">
        <f t="shared" si="286"/>
        <v/>
      </c>
      <c r="P636" s="371" t="str">
        <f t="shared" si="292"/>
        <v/>
      </c>
      <c r="Q636" s="372" t="str">
        <f t="shared" si="315"/>
        <v/>
      </c>
      <c r="R636" s="373" t="str">
        <f t="shared" si="293"/>
        <v/>
      </c>
      <c r="S636" s="372" t="str">
        <f t="shared" si="294"/>
        <v/>
      </c>
      <c r="T636" s="372" t="str">
        <f t="shared" si="287"/>
        <v/>
      </c>
      <c r="U636" s="374" t="str">
        <f t="shared" si="288"/>
        <v/>
      </c>
      <c r="V636" s="375" t="str">
        <f t="shared" si="295"/>
        <v/>
      </c>
      <c r="Y636" s="133"/>
    </row>
    <row r="637" spans="1:25" s="127" customFormat="1" ht="12" customHeight="1">
      <c r="A637" s="121">
        <v>565</v>
      </c>
      <c r="B637" s="122"/>
      <c r="C637" s="403"/>
      <c r="D637" s="123"/>
      <c r="E637" s="124"/>
      <c r="F637" s="124"/>
      <c r="G637" s="363" t="str">
        <f t="shared" si="312"/>
        <v/>
      </c>
      <c r="H637" s="376" t="str">
        <f t="shared" si="313"/>
        <v/>
      </c>
      <c r="I637" s="365" t="str">
        <f t="shared" si="314"/>
        <v/>
      </c>
      <c r="J637" s="366" t="str">
        <f t="shared" si="289"/>
        <v/>
      </c>
      <c r="K637" s="367" t="str">
        <f t="shared" si="290"/>
        <v/>
      </c>
      <c r="L637" s="368" t="str">
        <f t="shared" si="291"/>
        <v/>
      </c>
      <c r="M637" s="369"/>
      <c r="N637" s="370" t="str">
        <f t="shared" si="285"/>
        <v/>
      </c>
      <c r="O637" s="371" t="str">
        <f t="shared" si="286"/>
        <v/>
      </c>
      <c r="P637" s="371" t="str">
        <f t="shared" si="292"/>
        <v/>
      </c>
      <c r="Q637" s="372" t="str">
        <f t="shared" si="315"/>
        <v/>
      </c>
      <c r="R637" s="373" t="str">
        <f t="shared" si="293"/>
        <v/>
      </c>
      <c r="S637" s="372" t="str">
        <f t="shared" si="294"/>
        <v/>
      </c>
      <c r="T637" s="372" t="str">
        <f t="shared" si="287"/>
        <v/>
      </c>
      <c r="U637" s="374" t="str">
        <f t="shared" si="288"/>
        <v/>
      </c>
      <c r="V637" s="375" t="str">
        <f t="shared" si="295"/>
        <v/>
      </c>
      <c r="Y637" s="133"/>
    </row>
    <row r="638" spans="1:25" s="127" customFormat="1" ht="12" customHeight="1">
      <c r="A638" s="121">
        <v>566</v>
      </c>
      <c r="B638" s="122"/>
      <c r="C638" s="403"/>
      <c r="D638" s="123"/>
      <c r="E638" s="124"/>
      <c r="F638" s="124"/>
      <c r="G638" s="363" t="str">
        <f t="shared" si="312"/>
        <v/>
      </c>
      <c r="H638" s="376" t="str">
        <f t="shared" si="313"/>
        <v/>
      </c>
      <c r="I638" s="365" t="str">
        <f t="shared" si="314"/>
        <v/>
      </c>
      <c r="J638" s="366" t="str">
        <f t="shared" si="289"/>
        <v/>
      </c>
      <c r="K638" s="367" t="str">
        <f t="shared" si="290"/>
        <v/>
      </c>
      <c r="L638" s="368" t="str">
        <f t="shared" si="291"/>
        <v/>
      </c>
      <c r="M638" s="369"/>
      <c r="N638" s="370" t="str">
        <f t="shared" si="285"/>
        <v/>
      </c>
      <c r="O638" s="371" t="str">
        <f t="shared" si="286"/>
        <v/>
      </c>
      <c r="P638" s="371" t="str">
        <f t="shared" si="292"/>
        <v/>
      </c>
      <c r="Q638" s="372" t="str">
        <f t="shared" si="315"/>
        <v/>
      </c>
      <c r="R638" s="373" t="str">
        <f t="shared" si="293"/>
        <v/>
      </c>
      <c r="S638" s="372" t="str">
        <f t="shared" si="294"/>
        <v/>
      </c>
      <c r="T638" s="372" t="str">
        <f t="shared" si="287"/>
        <v/>
      </c>
      <c r="U638" s="374" t="str">
        <f t="shared" si="288"/>
        <v/>
      </c>
      <c r="V638" s="375" t="str">
        <f t="shared" si="295"/>
        <v/>
      </c>
      <c r="Y638" s="133"/>
    </row>
    <row r="639" spans="1:25" s="127" customFormat="1" ht="12" customHeight="1">
      <c r="A639" s="121">
        <v>567</v>
      </c>
      <c r="B639" s="122"/>
      <c r="C639" s="403"/>
      <c r="D639" s="123"/>
      <c r="E639" s="124"/>
      <c r="F639" s="124"/>
      <c r="G639" s="363" t="str">
        <f t="shared" si="312"/>
        <v/>
      </c>
      <c r="H639" s="376" t="str">
        <f t="shared" si="313"/>
        <v/>
      </c>
      <c r="I639" s="365" t="str">
        <f t="shared" si="314"/>
        <v/>
      </c>
      <c r="J639" s="366" t="str">
        <f t="shared" si="289"/>
        <v/>
      </c>
      <c r="K639" s="367" t="str">
        <f t="shared" si="290"/>
        <v/>
      </c>
      <c r="L639" s="368" t="str">
        <f t="shared" si="291"/>
        <v/>
      </c>
      <c r="M639" s="369"/>
      <c r="N639" s="370" t="str">
        <f t="shared" si="285"/>
        <v/>
      </c>
      <c r="O639" s="371" t="str">
        <f t="shared" si="286"/>
        <v/>
      </c>
      <c r="P639" s="371" t="str">
        <f t="shared" si="292"/>
        <v/>
      </c>
      <c r="Q639" s="372" t="str">
        <f t="shared" si="315"/>
        <v/>
      </c>
      <c r="R639" s="373" t="str">
        <f t="shared" si="293"/>
        <v/>
      </c>
      <c r="S639" s="372" t="str">
        <f t="shared" si="294"/>
        <v/>
      </c>
      <c r="T639" s="372" t="str">
        <f t="shared" si="287"/>
        <v/>
      </c>
      <c r="U639" s="374" t="str">
        <f t="shared" si="288"/>
        <v/>
      </c>
      <c r="V639" s="375" t="str">
        <f t="shared" si="295"/>
        <v/>
      </c>
      <c r="Y639" s="133"/>
    </row>
    <row r="640" spans="1:25" s="127" customFormat="1" ht="12" customHeight="1">
      <c r="A640" s="121">
        <v>568</v>
      </c>
      <c r="B640" s="122"/>
      <c r="C640" s="403"/>
      <c r="D640" s="123"/>
      <c r="E640" s="124"/>
      <c r="F640" s="124"/>
      <c r="G640" s="363" t="str">
        <f t="shared" si="312"/>
        <v/>
      </c>
      <c r="H640" s="376" t="str">
        <f t="shared" si="313"/>
        <v/>
      </c>
      <c r="I640" s="365" t="str">
        <f t="shared" si="314"/>
        <v/>
      </c>
      <c r="J640" s="366" t="str">
        <f t="shared" si="289"/>
        <v/>
      </c>
      <c r="K640" s="367" t="str">
        <f t="shared" si="290"/>
        <v/>
      </c>
      <c r="L640" s="368" t="str">
        <f t="shared" si="291"/>
        <v/>
      </c>
      <c r="M640" s="369"/>
      <c r="N640" s="370" t="str">
        <f t="shared" si="285"/>
        <v/>
      </c>
      <c r="O640" s="371" t="str">
        <f t="shared" si="286"/>
        <v/>
      </c>
      <c r="P640" s="371" t="str">
        <f t="shared" si="292"/>
        <v/>
      </c>
      <c r="Q640" s="372" t="str">
        <f t="shared" si="315"/>
        <v/>
      </c>
      <c r="R640" s="373" t="str">
        <f t="shared" si="293"/>
        <v/>
      </c>
      <c r="S640" s="372" t="str">
        <f t="shared" si="294"/>
        <v/>
      </c>
      <c r="T640" s="372" t="str">
        <f t="shared" si="287"/>
        <v/>
      </c>
      <c r="U640" s="374" t="str">
        <f t="shared" si="288"/>
        <v/>
      </c>
      <c r="V640" s="375" t="str">
        <f t="shared" si="295"/>
        <v/>
      </c>
      <c r="Y640" s="133"/>
    </row>
    <row r="641" spans="1:25" s="127" customFormat="1" ht="12" customHeight="1">
      <c r="A641" s="121">
        <v>569</v>
      </c>
      <c r="B641" s="122"/>
      <c r="C641" s="403"/>
      <c r="D641" s="123"/>
      <c r="E641" s="124"/>
      <c r="F641" s="124"/>
      <c r="G641" s="363" t="str">
        <f t="shared" si="312"/>
        <v/>
      </c>
      <c r="H641" s="376" t="str">
        <f t="shared" si="313"/>
        <v/>
      </c>
      <c r="I641" s="365" t="str">
        <f t="shared" si="314"/>
        <v/>
      </c>
      <c r="J641" s="366" t="str">
        <f t="shared" si="289"/>
        <v/>
      </c>
      <c r="K641" s="367" t="str">
        <f t="shared" si="290"/>
        <v/>
      </c>
      <c r="L641" s="368" t="str">
        <f t="shared" si="291"/>
        <v/>
      </c>
      <c r="M641" s="369"/>
      <c r="N641" s="370" t="str">
        <f t="shared" si="285"/>
        <v/>
      </c>
      <c r="O641" s="371" t="str">
        <f t="shared" si="286"/>
        <v/>
      </c>
      <c r="P641" s="371" t="str">
        <f t="shared" si="292"/>
        <v/>
      </c>
      <c r="Q641" s="372" t="str">
        <f t="shared" si="315"/>
        <v/>
      </c>
      <c r="R641" s="373" t="str">
        <f t="shared" si="293"/>
        <v/>
      </c>
      <c r="S641" s="372" t="str">
        <f t="shared" si="294"/>
        <v/>
      </c>
      <c r="T641" s="372" t="str">
        <f t="shared" si="287"/>
        <v/>
      </c>
      <c r="U641" s="374" t="str">
        <f t="shared" si="288"/>
        <v/>
      </c>
      <c r="V641" s="375" t="str">
        <f t="shared" si="295"/>
        <v/>
      </c>
      <c r="Y641" s="133"/>
    </row>
    <row r="642" spans="1:25" s="127" customFormat="1" ht="12" customHeight="1">
      <c r="A642" s="121">
        <v>570</v>
      </c>
      <c r="B642" s="122"/>
      <c r="C642" s="403"/>
      <c r="D642" s="123"/>
      <c r="E642" s="124"/>
      <c r="F642" s="124"/>
      <c r="G642" s="363" t="str">
        <f t="shared" si="312"/>
        <v/>
      </c>
      <c r="H642" s="376" t="str">
        <f t="shared" si="313"/>
        <v/>
      </c>
      <c r="I642" s="365" t="str">
        <f t="shared" si="314"/>
        <v/>
      </c>
      <c r="J642" s="366" t="str">
        <f t="shared" si="289"/>
        <v/>
      </c>
      <c r="K642" s="367" t="str">
        <f t="shared" si="290"/>
        <v/>
      </c>
      <c r="L642" s="368" t="str">
        <f t="shared" si="291"/>
        <v/>
      </c>
      <c r="M642" s="369"/>
      <c r="N642" s="370" t="str">
        <f t="shared" si="285"/>
        <v/>
      </c>
      <c r="O642" s="371" t="str">
        <f t="shared" si="286"/>
        <v/>
      </c>
      <c r="P642" s="371" t="str">
        <f t="shared" si="292"/>
        <v/>
      </c>
      <c r="Q642" s="372" t="str">
        <f t="shared" si="315"/>
        <v/>
      </c>
      <c r="R642" s="373" t="str">
        <f t="shared" si="293"/>
        <v/>
      </c>
      <c r="S642" s="372" t="str">
        <f t="shared" si="294"/>
        <v/>
      </c>
      <c r="T642" s="372" t="str">
        <f t="shared" si="287"/>
        <v/>
      </c>
      <c r="U642" s="374" t="str">
        <f t="shared" si="288"/>
        <v/>
      </c>
      <c r="V642" s="375" t="str">
        <f t="shared" si="295"/>
        <v/>
      </c>
      <c r="Y642" s="133"/>
    </row>
    <row r="643" spans="1:25" s="127" customFormat="1" ht="12" customHeight="1">
      <c r="A643" s="121">
        <v>571</v>
      </c>
      <c r="B643" s="122"/>
      <c r="C643" s="403"/>
      <c r="D643" s="123"/>
      <c r="E643" s="124"/>
      <c r="F643" s="124"/>
      <c r="G643" s="363" t="str">
        <f t="shared" si="312"/>
        <v/>
      </c>
      <c r="H643" s="376" t="str">
        <f t="shared" si="313"/>
        <v/>
      </c>
      <c r="I643" s="365" t="str">
        <f t="shared" si="314"/>
        <v/>
      </c>
      <c r="J643" s="366" t="str">
        <f t="shared" si="289"/>
        <v/>
      </c>
      <c r="K643" s="367" t="str">
        <f t="shared" si="290"/>
        <v/>
      </c>
      <c r="L643" s="368" t="str">
        <f t="shared" si="291"/>
        <v/>
      </c>
      <c r="M643" s="369"/>
      <c r="N643" s="370" t="str">
        <f t="shared" si="285"/>
        <v/>
      </c>
      <c r="O643" s="371" t="str">
        <f t="shared" si="286"/>
        <v/>
      </c>
      <c r="P643" s="371" t="str">
        <f t="shared" si="292"/>
        <v/>
      </c>
      <c r="Q643" s="372" t="str">
        <f t="shared" si="315"/>
        <v/>
      </c>
      <c r="R643" s="373" t="str">
        <f t="shared" si="293"/>
        <v/>
      </c>
      <c r="S643" s="372" t="str">
        <f t="shared" si="294"/>
        <v/>
      </c>
      <c r="T643" s="372" t="str">
        <f t="shared" si="287"/>
        <v/>
      </c>
      <c r="U643" s="374" t="str">
        <f t="shared" si="288"/>
        <v/>
      </c>
      <c r="V643" s="375" t="str">
        <f t="shared" si="295"/>
        <v/>
      </c>
      <c r="Y643" s="133"/>
    </row>
    <row r="644" spans="1:25" s="127" customFormat="1" ht="12" customHeight="1">
      <c r="A644" s="121">
        <v>572</v>
      </c>
      <c r="B644" s="122"/>
      <c r="C644" s="403"/>
      <c r="D644" s="123"/>
      <c r="E644" s="124"/>
      <c r="F644" s="124"/>
      <c r="G644" s="363" t="str">
        <f t="shared" si="312"/>
        <v/>
      </c>
      <c r="H644" s="376" t="str">
        <f t="shared" si="313"/>
        <v/>
      </c>
      <c r="I644" s="365" t="str">
        <f t="shared" si="314"/>
        <v/>
      </c>
      <c r="J644" s="366" t="str">
        <f t="shared" si="289"/>
        <v/>
      </c>
      <c r="K644" s="367" t="str">
        <f t="shared" si="290"/>
        <v/>
      </c>
      <c r="L644" s="368" t="str">
        <f t="shared" si="291"/>
        <v/>
      </c>
      <c r="M644" s="369"/>
      <c r="N644" s="370" t="str">
        <f t="shared" si="285"/>
        <v/>
      </c>
      <c r="O644" s="371" t="str">
        <f t="shared" si="286"/>
        <v/>
      </c>
      <c r="P644" s="371" t="str">
        <f t="shared" si="292"/>
        <v/>
      </c>
      <c r="Q644" s="372" t="str">
        <f t="shared" si="315"/>
        <v/>
      </c>
      <c r="R644" s="373" t="str">
        <f t="shared" si="293"/>
        <v/>
      </c>
      <c r="S644" s="372" t="str">
        <f t="shared" si="294"/>
        <v/>
      </c>
      <c r="T644" s="372" t="str">
        <f t="shared" si="287"/>
        <v/>
      </c>
      <c r="U644" s="374" t="str">
        <f t="shared" si="288"/>
        <v/>
      </c>
      <c r="V644" s="375" t="str">
        <f t="shared" si="295"/>
        <v/>
      </c>
      <c r="Y644" s="133"/>
    </row>
    <row r="645" spans="1:25" s="127" customFormat="1" ht="12" customHeight="1">
      <c r="A645" s="121">
        <v>573</v>
      </c>
      <c r="B645" s="122"/>
      <c r="C645" s="403"/>
      <c r="D645" s="123"/>
      <c r="E645" s="124"/>
      <c r="F645" s="124"/>
      <c r="G645" s="363" t="str">
        <f t="shared" si="312"/>
        <v/>
      </c>
      <c r="H645" s="376" t="str">
        <f t="shared" si="313"/>
        <v/>
      </c>
      <c r="I645" s="365" t="str">
        <f t="shared" si="314"/>
        <v/>
      </c>
      <c r="J645" s="366" t="str">
        <f t="shared" si="289"/>
        <v/>
      </c>
      <c r="K645" s="367" t="str">
        <f t="shared" si="290"/>
        <v/>
      </c>
      <c r="L645" s="368" t="str">
        <f t="shared" si="291"/>
        <v/>
      </c>
      <c r="M645" s="369"/>
      <c r="N645" s="370" t="str">
        <f t="shared" si="285"/>
        <v/>
      </c>
      <c r="O645" s="371" t="str">
        <f t="shared" si="286"/>
        <v/>
      </c>
      <c r="P645" s="371" t="str">
        <f t="shared" si="292"/>
        <v/>
      </c>
      <c r="Q645" s="372" t="str">
        <f t="shared" si="315"/>
        <v/>
      </c>
      <c r="R645" s="373" t="str">
        <f t="shared" si="293"/>
        <v/>
      </c>
      <c r="S645" s="372" t="str">
        <f t="shared" si="294"/>
        <v/>
      </c>
      <c r="T645" s="372" t="str">
        <f t="shared" si="287"/>
        <v/>
      </c>
      <c r="U645" s="374" t="str">
        <f t="shared" si="288"/>
        <v/>
      </c>
      <c r="V645" s="375" t="str">
        <f t="shared" si="295"/>
        <v/>
      </c>
      <c r="Y645" s="133"/>
    </row>
    <row r="646" spans="1:25" s="127" customFormat="1" ht="12" customHeight="1">
      <c r="A646" s="121">
        <v>574</v>
      </c>
      <c r="B646" s="122"/>
      <c r="C646" s="403"/>
      <c r="D646" s="123"/>
      <c r="E646" s="124"/>
      <c r="F646" s="124"/>
      <c r="G646" s="363" t="str">
        <f t="shared" ref="G646:G655" si="316">IF(OR(ISBLANK($C646),ISBLANK($C$68)),"",IF($C646&gt;$C$68,"",DATEDIF($C646,$C$68,"Y")))</f>
        <v/>
      </c>
      <c r="H646" s="376" t="str">
        <f t="shared" ref="H646:H655" si="317">IF(D646=1,"男",IF(D646=2,"女",""))</f>
        <v/>
      </c>
      <c r="I646" s="365" t="str">
        <f t="shared" ref="I646:I655" si="318">G646&amp;H646</f>
        <v/>
      </c>
      <c r="J646" s="366" t="str">
        <f t="shared" si="289"/>
        <v/>
      </c>
      <c r="K646" s="367" t="str">
        <f t="shared" si="290"/>
        <v/>
      </c>
      <c r="L646" s="368" t="str">
        <f t="shared" si="291"/>
        <v/>
      </c>
      <c r="M646" s="369"/>
      <c r="N646" s="370" t="str">
        <f t="shared" si="285"/>
        <v/>
      </c>
      <c r="O646" s="371" t="str">
        <f t="shared" si="286"/>
        <v/>
      </c>
      <c r="P646" s="371" t="str">
        <f t="shared" si="292"/>
        <v/>
      </c>
      <c r="Q646" s="372" t="str">
        <f t="shared" ref="Q646:Q655" si="319">IF($E646="","",P646*O646)</f>
        <v/>
      </c>
      <c r="R646" s="373" t="str">
        <f t="shared" si="293"/>
        <v/>
      </c>
      <c r="S646" s="372" t="str">
        <f t="shared" si="294"/>
        <v/>
      </c>
      <c r="T646" s="372" t="str">
        <f t="shared" si="287"/>
        <v/>
      </c>
      <c r="U646" s="374" t="str">
        <f t="shared" si="288"/>
        <v/>
      </c>
      <c r="V646" s="375" t="str">
        <f t="shared" si="295"/>
        <v/>
      </c>
      <c r="Y646" s="133"/>
    </row>
    <row r="647" spans="1:25" s="127" customFormat="1" ht="12" customHeight="1">
      <c r="A647" s="121">
        <v>575</v>
      </c>
      <c r="B647" s="122"/>
      <c r="C647" s="403"/>
      <c r="D647" s="123"/>
      <c r="E647" s="124"/>
      <c r="F647" s="124"/>
      <c r="G647" s="363" t="str">
        <f t="shared" si="316"/>
        <v/>
      </c>
      <c r="H647" s="376" t="str">
        <f t="shared" si="317"/>
        <v/>
      </c>
      <c r="I647" s="365" t="str">
        <f t="shared" si="318"/>
        <v/>
      </c>
      <c r="J647" s="366" t="str">
        <f t="shared" si="289"/>
        <v/>
      </c>
      <c r="K647" s="367" t="str">
        <f t="shared" si="290"/>
        <v/>
      </c>
      <c r="L647" s="368" t="str">
        <f t="shared" si="291"/>
        <v/>
      </c>
      <c r="M647" s="369"/>
      <c r="N647" s="370" t="str">
        <f t="shared" si="285"/>
        <v/>
      </c>
      <c r="O647" s="371" t="str">
        <f t="shared" si="286"/>
        <v/>
      </c>
      <c r="P647" s="371" t="str">
        <f t="shared" si="292"/>
        <v/>
      </c>
      <c r="Q647" s="372" t="str">
        <f t="shared" si="319"/>
        <v/>
      </c>
      <c r="R647" s="373" t="str">
        <f t="shared" si="293"/>
        <v/>
      </c>
      <c r="S647" s="372" t="str">
        <f t="shared" si="294"/>
        <v/>
      </c>
      <c r="T647" s="372" t="str">
        <f t="shared" si="287"/>
        <v/>
      </c>
      <c r="U647" s="374" t="str">
        <f t="shared" si="288"/>
        <v/>
      </c>
      <c r="V647" s="375" t="str">
        <f t="shared" si="295"/>
        <v/>
      </c>
      <c r="Y647" s="133"/>
    </row>
    <row r="648" spans="1:25" s="127" customFormat="1" ht="12" customHeight="1">
      <c r="A648" s="121">
        <v>576</v>
      </c>
      <c r="B648" s="122"/>
      <c r="C648" s="403"/>
      <c r="D648" s="123"/>
      <c r="E648" s="124"/>
      <c r="F648" s="124"/>
      <c r="G648" s="363" t="str">
        <f t="shared" si="316"/>
        <v/>
      </c>
      <c r="H648" s="376" t="str">
        <f t="shared" si="317"/>
        <v/>
      </c>
      <c r="I648" s="365" t="str">
        <f t="shared" si="318"/>
        <v/>
      </c>
      <c r="J648" s="366" t="str">
        <f t="shared" si="289"/>
        <v/>
      </c>
      <c r="K648" s="367" t="str">
        <f t="shared" si="290"/>
        <v/>
      </c>
      <c r="L648" s="368" t="str">
        <f t="shared" si="291"/>
        <v/>
      </c>
      <c r="M648" s="369"/>
      <c r="N648" s="370" t="str">
        <f t="shared" si="285"/>
        <v/>
      </c>
      <c r="O648" s="371" t="str">
        <f t="shared" si="286"/>
        <v/>
      </c>
      <c r="P648" s="371" t="str">
        <f t="shared" si="292"/>
        <v/>
      </c>
      <c r="Q648" s="372" t="str">
        <f t="shared" si="319"/>
        <v/>
      </c>
      <c r="R648" s="373" t="str">
        <f t="shared" si="293"/>
        <v/>
      </c>
      <c r="S648" s="372" t="str">
        <f t="shared" si="294"/>
        <v/>
      </c>
      <c r="T648" s="372" t="str">
        <f t="shared" si="287"/>
        <v/>
      </c>
      <c r="U648" s="374" t="str">
        <f t="shared" si="288"/>
        <v/>
      </c>
      <c r="V648" s="375" t="str">
        <f t="shared" si="295"/>
        <v/>
      </c>
      <c r="Y648" s="133"/>
    </row>
    <row r="649" spans="1:25" s="127" customFormat="1" ht="12" customHeight="1">
      <c r="A649" s="121">
        <v>577</v>
      </c>
      <c r="B649" s="122"/>
      <c r="C649" s="403"/>
      <c r="D649" s="123"/>
      <c r="E649" s="124"/>
      <c r="F649" s="124"/>
      <c r="G649" s="363" t="str">
        <f t="shared" si="316"/>
        <v/>
      </c>
      <c r="H649" s="376" t="str">
        <f t="shared" si="317"/>
        <v/>
      </c>
      <c r="I649" s="365" t="str">
        <f t="shared" si="318"/>
        <v/>
      </c>
      <c r="J649" s="366" t="str">
        <f t="shared" si="289"/>
        <v/>
      </c>
      <c r="K649" s="367" t="str">
        <f t="shared" si="290"/>
        <v/>
      </c>
      <c r="L649" s="368" t="str">
        <f t="shared" si="291"/>
        <v/>
      </c>
      <c r="M649" s="369"/>
      <c r="N649" s="370" t="str">
        <f t="shared" ref="N649:N712" si="320">IF(F649="","",(F649-O649)/O649*100)</f>
        <v/>
      </c>
      <c r="O649" s="371" t="str">
        <f t="shared" ref="O649:O712" si="321">IF(E649="","",(J649*E649-K649))</f>
        <v/>
      </c>
      <c r="P649" s="371" t="str">
        <f t="shared" si="292"/>
        <v/>
      </c>
      <c r="Q649" s="372" t="str">
        <f t="shared" si="319"/>
        <v/>
      </c>
      <c r="R649" s="373" t="str">
        <f t="shared" si="293"/>
        <v/>
      </c>
      <c r="S649" s="372" t="str">
        <f t="shared" si="294"/>
        <v/>
      </c>
      <c r="T649" s="372" t="str">
        <f t="shared" ref="T649:T712" si="322">IF(E649="","",(Q649*R649+S649))</f>
        <v/>
      </c>
      <c r="U649" s="374" t="str">
        <f t="shared" ref="U649:U712" si="323">IF(E649="","",(T649*33%))</f>
        <v/>
      </c>
      <c r="V649" s="375" t="str">
        <f t="shared" si="295"/>
        <v/>
      </c>
      <c r="Y649" s="133"/>
    </row>
    <row r="650" spans="1:25" s="127" customFormat="1" ht="12" customHeight="1">
      <c r="A650" s="121">
        <v>578</v>
      </c>
      <c r="B650" s="122"/>
      <c r="C650" s="403"/>
      <c r="D650" s="123"/>
      <c r="E650" s="124"/>
      <c r="F650" s="124"/>
      <c r="G650" s="363" t="str">
        <f t="shared" si="316"/>
        <v/>
      </c>
      <c r="H650" s="376" t="str">
        <f t="shared" si="317"/>
        <v/>
      </c>
      <c r="I650" s="365" t="str">
        <f t="shared" si="318"/>
        <v/>
      </c>
      <c r="J650" s="366" t="str">
        <f t="shared" ref="J650:J713" si="324">IF(E650="","",VLOOKUP(I650,$W$28:$Y$53,2,FALSE))</f>
        <v/>
      </c>
      <c r="K650" s="367" t="str">
        <f t="shared" ref="K650:K713" si="325">IF(E650="","",VLOOKUP(I650,$W$28:$Y$53,3,FALSE))</f>
        <v/>
      </c>
      <c r="L650" s="368" t="str">
        <f t="shared" ref="L650:L713" si="326">IF(ISNUMBER(N650),VLOOKUP(N650,$M$57:$R$62,4,TRUE),"")</f>
        <v/>
      </c>
      <c r="M650" s="369"/>
      <c r="N650" s="370" t="str">
        <f t="shared" si="320"/>
        <v/>
      </c>
      <c r="O650" s="371" t="str">
        <f t="shared" si="321"/>
        <v/>
      </c>
      <c r="P650" s="371" t="str">
        <f t="shared" ref="P650:P713" si="327">IF($E650="","",VLOOKUP($I650,$N$27:$Q$53,2,FALSE))</f>
        <v/>
      </c>
      <c r="Q650" s="372" t="str">
        <f t="shared" si="319"/>
        <v/>
      </c>
      <c r="R650" s="373" t="str">
        <f t="shared" ref="R650:R713" si="328">IF(E650="","",VLOOKUP(I650,$N$27:$V$53,9,FALSE))</f>
        <v/>
      </c>
      <c r="S650" s="372" t="str">
        <f t="shared" ref="S650:S713" si="329">IF($E650="","",VLOOKUP($I650,$N$27:$R$53,5,FALSE))</f>
        <v/>
      </c>
      <c r="T650" s="372" t="str">
        <f t="shared" si="322"/>
        <v/>
      </c>
      <c r="U650" s="374" t="str">
        <f t="shared" si="323"/>
        <v/>
      </c>
      <c r="V650" s="375" t="str">
        <f t="shared" ref="V650:V713" si="330">IF(E650="","",(IF(AND(U650&lt;=$R$7,U650&gt;=$T$7),U650,IF(U650="","　","個別対応"))))</f>
        <v/>
      </c>
      <c r="Y650" s="133"/>
    </row>
    <row r="651" spans="1:25" s="127" customFormat="1" ht="12" customHeight="1">
      <c r="A651" s="121">
        <v>579</v>
      </c>
      <c r="B651" s="122"/>
      <c r="C651" s="403"/>
      <c r="D651" s="123"/>
      <c r="E651" s="124"/>
      <c r="F651" s="124"/>
      <c r="G651" s="363" t="str">
        <f t="shared" si="316"/>
        <v/>
      </c>
      <c r="H651" s="376" t="str">
        <f t="shared" si="317"/>
        <v/>
      </c>
      <c r="I651" s="365" t="str">
        <f t="shared" si="318"/>
        <v/>
      </c>
      <c r="J651" s="366" t="str">
        <f t="shared" si="324"/>
        <v/>
      </c>
      <c r="K651" s="367" t="str">
        <f t="shared" si="325"/>
        <v/>
      </c>
      <c r="L651" s="368" t="str">
        <f t="shared" si="326"/>
        <v/>
      </c>
      <c r="M651" s="369"/>
      <c r="N651" s="370" t="str">
        <f t="shared" si="320"/>
        <v/>
      </c>
      <c r="O651" s="371" t="str">
        <f t="shared" si="321"/>
        <v/>
      </c>
      <c r="P651" s="371" t="str">
        <f t="shared" si="327"/>
        <v/>
      </c>
      <c r="Q651" s="372" t="str">
        <f t="shared" si="319"/>
        <v/>
      </c>
      <c r="R651" s="373" t="str">
        <f t="shared" si="328"/>
        <v/>
      </c>
      <c r="S651" s="372" t="str">
        <f t="shared" si="329"/>
        <v/>
      </c>
      <c r="T651" s="372" t="str">
        <f t="shared" si="322"/>
        <v/>
      </c>
      <c r="U651" s="374" t="str">
        <f t="shared" si="323"/>
        <v/>
      </c>
      <c r="V651" s="375" t="str">
        <f t="shared" si="330"/>
        <v/>
      </c>
      <c r="Y651" s="133"/>
    </row>
    <row r="652" spans="1:25" s="127" customFormat="1" ht="12" customHeight="1">
      <c r="A652" s="121">
        <v>580</v>
      </c>
      <c r="B652" s="122"/>
      <c r="C652" s="403"/>
      <c r="D652" s="123"/>
      <c r="E652" s="124"/>
      <c r="F652" s="124"/>
      <c r="G652" s="363" t="str">
        <f t="shared" si="316"/>
        <v/>
      </c>
      <c r="H652" s="376" t="str">
        <f t="shared" si="317"/>
        <v/>
      </c>
      <c r="I652" s="365" t="str">
        <f t="shared" si="318"/>
        <v/>
      </c>
      <c r="J652" s="366" t="str">
        <f t="shared" si="324"/>
        <v/>
      </c>
      <c r="K652" s="367" t="str">
        <f t="shared" si="325"/>
        <v/>
      </c>
      <c r="L652" s="368" t="str">
        <f t="shared" si="326"/>
        <v/>
      </c>
      <c r="M652" s="369"/>
      <c r="N652" s="370" t="str">
        <f t="shared" si="320"/>
        <v/>
      </c>
      <c r="O652" s="371" t="str">
        <f t="shared" si="321"/>
        <v/>
      </c>
      <c r="P652" s="371" t="str">
        <f t="shared" si="327"/>
        <v/>
      </c>
      <c r="Q652" s="372" t="str">
        <f t="shared" si="319"/>
        <v/>
      </c>
      <c r="R652" s="373" t="str">
        <f t="shared" si="328"/>
        <v/>
      </c>
      <c r="S652" s="372" t="str">
        <f t="shared" si="329"/>
        <v/>
      </c>
      <c r="T652" s="372" t="str">
        <f t="shared" si="322"/>
        <v/>
      </c>
      <c r="U652" s="374" t="str">
        <f t="shared" si="323"/>
        <v/>
      </c>
      <c r="V652" s="375" t="str">
        <f t="shared" si="330"/>
        <v/>
      </c>
      <c r="Y652" s="133"/>
    </row>
    <row r="653" spans="1:25" s="127" customFormat="1" ht="12" customHeight="1">
      <c r="A653" s="121">
        <v>581</v>
      </c>
      <c r="B653" s="122"/>
      <c r="C653" s="403"/>
      <c r="D653" s="123"/>
      <c r="E653" s="124"/>
      <c r="F653" s="124"/>
      <c r="G653" s="363" t="str">
        <f t="shared" si="316"/>
        <v/>
      </c>
      <c r="H653" s="376" t="str">
        <f t="shared" si="317"/>
        <v/>
      </c>
      <c r="I653" s="365" t="str">
        <f t="shared" si="318"/>
        <v/>
      </c>
      <c r="J653" s="366" t="str">
        <f t="shared" si="324"/>
        <v/>
      </c>
      <c r="K653" s="367" t="str">
        <f t="shared" si="325"/>
        <v/>
      </c>
      <c r="L653" s="368" t="str">
        <f t="shared" si="326"/>
        <v/>
      </c>
      <c r="M653" s="369"/>
      <c r="N653" s="370" t="str">
        <f t="shared" si="320"/>
        <v/>
      </c>
      <c r="O653" s="371" t="str">
        <f t="shared" si="321"/>
        <v/>
      </c>
      <c r="P653" s="371" t="str">
        <f t="shared" si="327"/>
        <v/>
      </c>
      <c r="Q653" s="372" t="str">
        <f t="shared" si="319"/>
        <v/>
      </c>
      <c r="R653" s="373" t="str">
        <f t="shared" si="328"/>
        <v/>
      </c>
      <c r="S653" s="372" t="str">
        <f t="shared" si="329"/>
        <v/>
      </c>
      <c r="T653" s="372" t="str">
        <f t="shared" si="322"/>
        <v/>
      </c>
      <c r="U653" s="374" t="str">
        <f t="shared" si="323"/>
        <v/>
      </c>
      <c r="V653" s="375" t="str">
        <f t="shared" si="330"/>
        <v/>
      </c>
      <c r="Y653" s="133"/>
    </row>
    <row r="654" spans="1:25" s="127" customFormat="1" ht="12" customHeight="1">
      <c r="A654" s="121">
        <v>582</v>
      </c>
      <c r="B654" s="122"/>
      <c r="C654" s="403"/>
      <c r="D654" s="123"/>
      <c r="E654" s="124"/>
      <c r="F654" s="124"/>
      <c r="G654" s="363" t="str">
        <f t="shared" si="316"/>
        <v/>
      </c>
      <c r="H654" s="376" t="str">
        <f t="shared" si="317"/>
        <v/>
      </c>
      <c r="I654" s="365" t="str">
        <f t="shared" si="318"/>
        <v/>
      </c>
      <c r="J654" s="366" t="str">
        <f t="shared" si="324"/>
        <v/>
      </c>
      <c r="K654" s="367" t="str">
        <f t="shared" si="325"/>
        <v/>
      </c>
      <c r="L654" s="368" t="str">
        <f t="shared" si="326"/>
        <v/>
      </c>
      <c r="M654" s="369"/>
      <c r="N654" s="370" t="str">
        <f t="shared" si="320"/>
        <v/>
      </c>
      <c r="O654" s="371" t="str">
        <f t="shared" si="321"/>
        <v/>
      </c>
      <c r="P654" s="371" t="str">
        <f t="shared" si="327"/>
        <v/>
      </c>
      <c r="Q654" s="372" t="str">
        <f t="shared" si="319"/>
        <v/>
      </c>
      <c r="R654" s="373" t="str">
        <f t="shared" si="328"/>
        <v/>
      </c>
      <c r="S654" s="372" t="str">
        <f t="shared" si="329"/>
        <v/>
      </c>
      <c r="T654" s="372" t="str">
        <f t="shared" si="322"/>
        <v/>
      </c>
      <c r="U654" s="374" t="str">
        <f t="shared" si="323"/>
        <v/>
      </c>
      <c r="V654" s="375" t="str">
        <f t="shared" si="330"/>
        <v/>
      </c>
      <c r="Y654" s="133"/>
    </row>
    <row r="655" spans="1:25" s="127" customFormat="1" ht="12" customHeight="1">
      <c r="A655" s="121">
        <v>583</v>
      </c>
      <c r="B655" s="122"/>
      <c r="C655" s="403"/>
      <c r="D655" s="123"/>
      <c r="E655" s="124"/>
      <c r="F655" s="124"/>
      <c r="G655" s="363" t="str">
        <f t="shared" si="316"/>
        <v/>
      </c>
      <c r="H655" s="376" t="str">
        <f t="shared" si="317"/>
        <v/>
      </c>
      <c r="I655" s="365" t="str">
        <f t="shared" si="318"/>
        <v/>
      </c>
      <c r="J655" s="366" t="str">
        <f t="shared" si="324"/>
        <v/>
      </c>
      <c r="K655" s="367" t="str">
        <f t="shared" si="325"/>
        <v/>
      </c>
      <c r="L655" s="368" t="str">
        <f t="shared" si="326"/>
        <v/>
      </c>
      <c r="M655" s="369"/>
      <c r="N655" s="370" t="str">
        <f t="shared" si="320"/>
        <v/>
      </c>
      <c r="O655" s="371" t="str">
        <f t="shared" si="321"/>
        <v/>
      </c>
      <c r="P655" s="371" t="str">
        <f t="shared" si="327"/>
        <v/>
      </c>
      <c r="Q655" s="372" t="str">
        <f t="shared" si="319"/>
        <v/>
      </c>
      <c r="R655" s="373" t="str">
        <f t="shared" si="328"/>
        <v/>
      </c>
      <c r="S655" s="372" t="str">
        <f t="shared" si="329"/>
        <v/>
      </c>
      <c r="T655" s="372" t="str">
        <f t="shared" si="322"/>
        <v/>
      </c>
      <c r="U655" s="374" t="str">
        <f t="shared" si="323"/>
        <v/>
      </c>
      <c r="V655" s="375" t="str">
        <f t="shared" si="330"/>
        <v/>
      </c>
      <c r="Y655" s="133"/>
    </row>
    <row r="656" spans="1:25" s="127" customFormat="1" ht="12" customHeight="1">
      <c r="A656" s="121">
        <v>584</v>
      </c>
      <c r="B656" s="122"/>
      <c r="C656" s="403"/>
      <c r="D656" s="123"/>
      <c r="E656" s="124"/>
      <c r="F656" s="124"/>
      <c r="G656" s="363" t="str">
        <f t="shared" ref="G656:G665" si="331">IF(OR(ISBLANK($C656),ISBLANK($C$68)),"",IF($C656&gt;$C$68,"",DATEDIF($C656,$C$68,"Y")))</f>
        <v/>
      </c>
      <c r="H656" s="376" t="str">
        <f t="shared" ref="H656:H665" si="332">IF(D656=1,"男",IF(D656=2,"女",""))</f>
        <v/>
      </c>
      <c r="I656" s="365" t="str">
        <f t="shared" ref="I656:I665" si="333">G656&amp;H656</f>
        <v/>
      </c>
      <c r="J656" s="366" t="str">
        <f t="shared" si="324"/>
        <v/>
      </c>
      <c r="K656" s="367" t="str">
        <f t="shared" si="325"/>
        <v/>
      </c>
      <c r="L656" s="368" t="str">
        <f t="shared" si="326"/>
        <v/>
      </c>
      <c r="M656" s="369"/>
      <c r="N656" s="370" t="str">
        <f t="shared" si="320"/>
        <v/>
      </c>
      <c r="O656" s="371" t="str">
        <f t="shared" si="321"/>
        <v/>
      </c>
      <c r="P656" s="371" t="str">
        <f t="shared" si="327"/>
        <v/>
      </c>
      <c r="Q656" s="372" t="str">
        <f t="shared" ref="Q656:Q665" si="334">IF($E656="","",P656*O656)</f>
        <v/>
      </c>
      <c r="R656" s="373" t="str">
        <f t="shared" si="328"/>
        <v/>
      </c>
      <c r="S656" s="372" t="str">
        <f t="shared" si="329"/>
        <v/>
      </c>
      <c r="T656" s="372" t="str">
        <f t="shared" si="322"/>
        <v/>
      </c>
      <c r="U656" s="374" t="str">
        <f t="shared" si="323"/>
        <v/>
      </c>
      <c r="V656" s="375" t="str">
        <f t="shared" si="330"/>
        <v/>
      </c>
      <c r="Y656" s="133"/>
    </row>
    <row r="657" spans="1:25" s="127" customFormat="1" ht="12" customHeight="1">
      <c r="A657" s="121">
        <v>585</v>
      </c>
      <c r="B657" s="122"/>
      <c r="C657" s="403"/>
      <c r="D657" s="123"/>
      <c r="E657" s="124"/>
      <c r="F657" s="124"/>
      <c r="G657" s="363" t="str">
        <f t="shared" si="331"/>
        <v/>
      </c>
      <c r="H657" s="376" t="str">
        <f t="shared" si="332"/>
        <v/>
      </c>
      <c r="I657" s="365" t="str">
        <f t="shared" si="333"/>
        <v/>
      </c>
      <c r="J657" s="366" t="str">
        <f t="shared" si="324"/>
        <v/>
      </c>
      <c r="K657" s="367" t="str">
        <f t="shared" si="325"/>
        <v/>
      </c>
      <c r="L657" s="368" t="str">
        <f t="shared" si="326"/>
        <v/>
      </c>
      <c r="M657" s="369"/>
      <c r="N657" s="370" t="str">
        <f t="shared" si="320"/>
        <v/>
      </c>
      <c r="O657" s="371" t="str">
        <f t="shared" si="321"/>
        <v/>
      </c>
      <c r="P657" s="371" t="str">
        <f t="shared" si="327"/>
        <v/>
      </c>
      <c r="Q657" s="372" t="str">
        <f t="shared" si="334"/>
        <v/>
      </c>
      <c r="R657" s="373" t="str">
        <f t="shared" si="328"/>
        <v/>
      </c>
      <c r="S657" s="372" t="str">
        <f t="shared" si="329"/>
        <v/>
      </c>
      <c r="T657" s="372" t="str">
        <f t="shared" si="322"/>
        <v/>
      </c>
      <c r="U657" s="374" t="str">
        <f t="shared" si="323"/>
        <v/>
      </c>
      <c r="V657" s="375" t="str">
        <f t="shared" si="330"/>
        <v/>
      </c>
      <c r="Y657" s="133"/>
    </row>
    <row r="658" spans="1:25" s="127" customFormat="1" ht="12" customHeight="1">
      <c r="A658" s="121">
        <v>586</v>
      </c>
      <c r="B658" s="122"/>
      <c r="C658" s="403"/>
      <c r="D658" s="123"/>
      <c r="E658" s="124"/>
      <c r="F658" s="124"/>
      <c r="G658" s="363" t="str">
        <f t="shared" si="331"/>
        <v/>
      </c>
      <c r="H658" s="376" t="str">
        <f t="shared" si="332"/>
        <v/>
      </c>
      <c r="I658" s="365" t="str">
        <f t="shared" si="333"/>
        <v/>
      </c>
      <c r="J658" s="366" t="str">
        <f t="shared" si="324"/>
        <v/>
      </c>
      <c r="K658" s="367" t="str">
        <f t="shared" si="325"/>
        <v/>
      </c>
      <c r="L658" s="368" t="str">
        <f t="shared" si="326"/>
        <v/>
      </c>
      <c r="M658" s="369"/>
      <c r="N658" s="370" t="str">
        <f t="shared" si="320"/>
        <v/>
      </c>
      <c r="O658" s="371" t="str">
        <f t="shared" si="321"/>
        <v/>
      </c>
      <c r="P658" s="371" t="str">
        <f t="shared" si="327"/>
        <v/>
      </c>
      <c r="Q658" s="372" t="str">
        <f t="shared" si="334"/>
        <v/>
      </c>
      <c r="R658" s="373" t="str">
        <f t="shared" si="328"/>
        <v/>
      </c>
      <c r="S658" s="372" t="str">
        <f t="shared" si="329"/>
        <v/>
      </c>
      <c r="T658" s="372" t="str">
        <f t="shared" si="322"/>
        <v/>
      </c>
      <c r="U658" s="374" t="str">
        <f t="shared" si="323"/>
        <v/>
      </c>
      <c r="V658" s="375" t="str">
        <f t="shared" si="330"/>
        <v/>
      </c>
      <c r="Y658" s="133"/>
    </row>
    <row r="659" spans="1:25" s="127" customFormat="1" ht="12" customHeight="1">
      <c r="A659" s="121">
        <v>587</v>
      </c>
      <c r="B659" s="122"/>
      <c r="C659" s="403"/>
      <c r="D659" s="123"/>
      <c r="E659" s="124"/>
      <c r="F659" s="124"/>
      <c r="G659" s="363" t="str">
        <f t="shared" si="331"/>
        <v/>
      </c>
      <c r="H659" s="376" t="str">
        <f t="shared" si="332"/>
        <v/>
      </c>
      <c r="I659" s="365" t="str">
        <f t="shared" si="333"/>
        <v/>
      </c>
      <c r="J659" s="366" t="str">
        <f t="shared" si="324"/>
        <v/>
      </c>
      <c r="K659" s="367" t="str">
        <f t="shared" si="325"/>
        <v/>
      </c>
      <c r="L659" s="368" t="str">
        <f t="shared" si="326"/>
        <v/>
      </c>
      <c r="M659" s="369"/>
      <c r="N659" s="370" t="str">
        <f t="shared" si="320"/>
        <v/>
      </c>
      <c r="O659" s="371" t="str">
        <f t="shared" si="321"/>
        <v/>
      </c>
      <c r="P659" s="371" t="str">
        <f t="shared" si="327"/>
        <v/>
      </c>
      <c r="Q659" s="372" t="str">
        <f t="shared" si="334"/>
        <v/>
      </c>
      <c r="R659" s="373" t="str">
        <f t="shared" si="328"/>
        <v/>
      </c>
      <c r="S659" s="372" t="str">
        <f t="shared" si="329"/>
        <v/>
      </c>
      <c r="T659" s="372" t="str">
        <f t="shared" si="322"/>
        <v/>
      </c>
      <c r="U659" s="374" t="str">
        <f t="shared" si="323"/>
        <v/>
      </c>
      <c r="V659" s="375" t="str">
        <f t="shared" si="330"/>
        <v/>
      </c>
      <c r="Y659" s="133"/>
    </row>
    <row r="660" spans="1:25" s="127" customFormat="1" ht="12" customHeight="1">
      <c r="A660" s="121">
        <v>588</v>
      </c>
      <c r="B660" s="122"/>
      <c r="C660" s="403"/>
      <c r="D660" s="123"/>
      <c r="E660" s="124"/>
      <c r="F660" s="124"/>
      <c r="G660" s="363" t="str">
        <f t="shared" si="331"/>
        <v/>
      </c>
      <c r="H660" s="376" t="str">
        <f t="shared" si="332"/>
        <v/>
      </c>
      <c r="I660" s="365" t="str">
        <f t="shared" si="333"/>
        <v/>
      </c>
      <c r="J660" s="366" t="str">
        <f t="shared" si="324"/>
        <v/>
      </c>
      <c r="K660" s="367" t="str">
        <f t="shared" si="325"/>
        <v/>
      </c>
      <c r="L660" s="368" t="str">
        <f t="shared" si="326"/>
        <v/>
      </c>
      <c r="M660" s="369"/>
      <c r="N660" s="370" t="str">
        <f t="shared" si="320"/>
        <v/>
      </c>
      <c r="O660" s="371" t="str">
        <f t="shared" si="321"/>
        <v/>
      </c>
      <c r="P660" s="371" t="str">
        <f t="shared" si="327"/>
        <v/>
      </c>
      <c r="Q660" s="372" t="str">
        <f t="shared" si="334"/>
        <v/>
      </c>
      <c r="R660" s="373" t="str">
        <f t="shared" si="328"/>
        <v/>
      </c>
      <c r="S660" s="372" t="str">
        <f t="shared" si="329"/>
        <v/>
      </c>
      <c r="T660" s="372" t="str">
        <f t="shared" si="322"/>
        <v/>
      </c>
      <c r="U660" s="374" t="str">
        <f t="shared" si="323"/>
        <v/>
      </c>
      <c r="V660" s="375" t="str">
        <f t="shared" si="330"/>
        <v/>
      </c>
      <c r="Y660" s="133"/>
    </row>
    <row r="661" spans="1:25" s="127" customFormat="1" ht="12" customHeight="1">
      <c r="A661" s="121">
        <v>589</v>
      </c>
      <c r="B661" s="122"/>
      <c r="C661" s="403"/>
      <c r="D661" s="123"/>
      <c r="E661" s="124"/>
      <c r="F661" s="124"/>
      <c r="G661" s="363" t="str">
        <f t="shared" si="331"/>
        <v/>
      </c>
      <c r="H661" s="376" t="str">
        <f t="shared" si="332"/>
        <v/>
      </c>
      <c r="I661" s="365" t="str">
        <f t="shared" si="333"/>
        <v/>
      </c>
      <c r="J661" s="366" t="str">
        <f t="shared" si="324"/>
        <v/>
      </c>
      <c r="K661" s="367" t="str">
        <f t="shared" si="325"/>
        <v/>
      </c>
      <c r="L661" s="368" t="str">
        <f t="shared" si="326"/>
        <v/>
      </c>
      <c r="M661" s="369"/>
      <c r="N661" s="370" t="str">
        <f t="shared" si="320"/>
        <v/>
      </c>
      <c r="O661" s="371" t="str">
        <f t="shared" si="321"/>
        <v/>
      </c>
      <c r="P661" s="371" t="str">
        <f t="shared" si="327"/>
        <v/>
      </c>
      <c r="Q661" s="372" t="str">
        <f t="shared" si="334"/>
        <v/>
      </c>
      <c r="R661" s="373" t="str">
        <f t="shared" si="328"/>
        <v/>
      </c>
      <c r="S661" s="372" t="str">
        <f t="shared" si="329"/>
        <v/>
      </c>
      <c r="T661" s="372" t="str">
        <f t="shared" si="322"/>
        <v/>
      </c>
      <c r="U661" s="374" t="str">
        <f t="shared" si="323"/>
        <v/>
      </c>
      <c r="V661" s="375" t="str">
        <f t="shared" si="330"/>
        <v/>
      </c>
      <c r="Y661" s="133"/>
    </row>
    <row r="662" spans="1:25" s="127" customFormat="1" ht="12" customHeight="1">
      <c r="A662" s="121">
        <v>590</v>
      </c>
      <c r="B662" s="122"/>
      <c r="C662" s="403"/>
      <c r="D662" s="123"/>
      <c r="E662" s="124"/>
      <c r="F662" s="124"/>
      <c r="G662" s="363" t="str">
        <f t="shared" si="331"/>
        <v/>
      </c>
      <c r="H662" s="376" t="str">
        <f t="shared" si="332"/>
        <v/>
      </c>
      <c r="I662" s="365" t="str">
        <f t="shared" si="333"/>
        <v/>
      </c>
      <c r="J662" s="366" t="str">
        <f t="shared" si="324"/>
        <v/>
      </c>
      <c r="K662" s="367" t="str">
        <f t="shared" si="325"/>
        <v/>
      </c>
      <c r="L662" s="368" t="str">
        <f t="shared" si="326"/>
        <v/>
      </c>
      <c r="M662" s="369"/>
      <c r="N662" s="370" t="str">
        <f t="shared" si="320"/>
        <v/>
      </c>
      <c r="O662" s="371" t="str">
        <f t="shared" si="321"/>
        <v/>
      </c>
      <c r="P662" s="371" t="str">
        <f t="shared" si="327"/>
        <v/>
      </c>
      <c r="Q662" s="372" t="str">
        <f t="shared" si="334"/>
        <v/>
      </c>
      <c r="R662" s="373" t="str">
        <f t="shared" si="328"/>
        <v/>
      </c>
      <c r="S662" s="372" t="str">
        <f t="shared" si="329"/>
        <v/>
      </c>
      <c r="T662" s="372" t="str">
        <f t="shared" si="322"/>
        <v/>
      </c>
      <c r="U662" s="374" t="str">
        <f t="shared" si="323"/>
        <v/>
      </c>
      <c r="V662" s="375" t="str">
        <f t="shared" si="330"/>
        <v/>
      </c>
      <c r="Y662" s="133"/>
    </row>
    <row r="663" spans="1:25" s="127" customFormat="1" ht="12" customHeight="1">
      <c r="A663" s="121">
        <v>591</v>
      </c>
      <c r="B663" s="122"/>
      <c r="C663" s="403"/>
      <c r="D663" s="123"/>
      <c r="E663" s="124"/>
      <c r="F663" s="124"/>
      <c r="G663" s="363" t="str">
        <f t="shared" si="331"/>
        <v/>
      </c>
      <c r="H663" s="376" t="str">
        <f t="shared" si="332"/>
        <v/>
      </c>
      <c r="I663" s="365" t="str">
        <f t="shared" si="333"/>
        <v/>
      </c>
      <c r="J663" s="366" t="str">
        <f t="shared" si="324"/>
        <v/>
      </c>
      <c r="K663" s="367" t="str">
        <f t="shared" si="325"/>
        <v/>
      </c>
      <c r="L663" s="368" t="str">
        <f t="shared" si="326"/>
        <v/>
      </c>
      <c r="M663" s="369"/>
      <c r="N663" s="370" t="str">
        <f t="shared" si="320"/>
        <v/>
      </c>
      <c r="O663" s="371" t="str">
        <f t="shared" si="321"/>
        <v/>
      </c>
      <c r="P663" s="371" t="str">
        <f t="shared" si="327"/>
        <v/>
      </c>
      <c r="Q663" s="372" t="str">
        <f t="shared" si="334"/>
        <v/>
      </c>
      <c r="R663" s="373" t="str">
        <f t="shared" si="328"/>
        <v/>
      </c>
      <c r="S663" s="372" t="str">
        <f t="shared" si="329"/>
        <v/>
      </c>
      <c r="T663" s="372" t="str">
        <f t="shared" si="322"/>
        <v/>
      </c>
      <c r="U663" s="374" t="str">
        <f t="shared" si="323"/>
        <v/>
      </c>
      <c r="V663" s="375" t="str">
        <f t="shared" si="330"/>
        <v/>
      </c>
      <c r="Y663" s="133"/>
    </row>
    <row r="664" spans="1:25" s="127" customFormat="1" ht="12" customHeight="1">
      <c r="A664" s="121">
        <v>592</v>
      </c>
      <c r="B664" s="122"/>
      <c r="C664" s="403"/>
      <c r="D664" s="123"/>
      <c r="E664" s="124"/>
      <c r="F664" s="124"/>
      <c r="G664" s="363" t="str">
        <f t="shared" si="331"/>
        <v/>
      </c>
      <c r="H664" s="376" t="str">
        <f t="shared" si="332"/>
        <v/>
      </c>
      <c r="I664" s="365" t="str">
        <f t="shared" si="333"/>
        <v/>
      </c>
      <c r="J664" s="366" t="str">
        <f t="shared" si="324"/>
        <v/>
      </c>
      <c r="K664" s="367" t="str">
        <f t="shared" si="325"/>
        <v/>
      </c>
      <c r="L664" s="368" t="str">
        <f t="shared" si="326"/>
        <v/>
      </c>
      <c r="M664" s="369"/>
      <c r="N664" s="370" t="str">
        <f t="shared" si="320"/>
        <v/>
      </c>
      <c r="O664" s="371" t="str">
        <f t="shared" si="321"/>
        <v/>
      </c>
      <c r="P664" s="371" t="str">
        <f t="shared" si="327"/>
        <v/>
      </c>
      <c r="Q664" s="372" t="str">
        <f t="shared" si="334"/>
        <v/>
      </c>
      <c r="R664" s="373" t="str">
        <f t="shared" si="328"/>
        <v/>
      </c>
      <c r="S664" s="372" t="str">
        <f t="shared" si="329"/>
        <v/>
      </c>
      <c r="T664" s="372" t="str">
        <f t="shared" si="322"/>
        <v/>
      </c>
      <c r="U664" s="374" t="str">
        <f t="shared" si="323"/>
        <v/>
      </c>
      <c r="V664" s="375" t="str">
        <f t="shared" si="330"/>
        <v/>
      </c>
      <c r="Y664" s="133"/>
    </row>
    <row r="665" spans="1:25" s="127" customFormat="1" ht="12" customHeight="1">
      <c r="A665" s="121">
        <v>593</v>
      </c>
      <c r="B665" s="122"/>
      <c r="C665" s="403"/>
      <c r="D665" s="123"/>
      <c r="E665" s="124"/>
      <c r="F665" s="124"/>
      <c r="G665" s="363" t="str">
        <f t="shared" si="331"/>
        <v/>
      </c>
      <c r="H665" s="376" t="str">
        <f t="shared" si="332"/>
        <v/>
      </c>
      <c r="I665" s="365" t="str">
        <f t="shared" si="333"/>
        <v/>
      </c>
      <c r="J665" s="366" t="str">
        <f t="shared" si="324"/>
        <v/>
      </c>
      <c r="K665" s="367" t="str">
        <f t="shared" si="325"/>
        <v/>
      </c>
      <c r="L665" s="368" t="str">
        <f t="shared" si="326"/>
        <v/>
      </c>
      <c r="M665" s="369"/>
      <c r="N665" s="370" t="str">
        <f t="shared" si="320"/>
        <v/>
      </c>
      <c r="O665" s="371" t="str">
        <f t="shared" si="321"/>
        <v/>
      </c>
      <c r="P665" s="371" t="str">
        <f t="shared" si="327"/>
        <v/>
      </c>
      <c r="Q665" s="372" t="str">
        <f t="shared" si="334"/>
        <v/>
      </c>
      <c r="R665" s="373" t="str">
        <f t="shared" si="328"/>
        <v/>
      </c>
      <c r="S665" s="372" t="str">
        <f t="shared" si="329"/>
        <v/>
      </c>
      <c r="T665" s="372" t="str">
        <f t="shared" si="322"/>
        <v/>
      </c>
      <c r="U665" s="374" t="str">
        <f t="shared" si="323"/>
        <v/>
      </c>
      <c r="V665" s="375" t="str">
        <f t="shared" si="330"/>
        <v/>
      </c>
      <c r="Y665" s="133"/>
    </row>
    <row r="666" spans="1:25" s="127" customFormat="1" ht="12" customHeight="1">
      <c r="A666" s="121">
        <v>594</v>
      </c>
      <c r="B666" s="122"/>
      <c r="C666" s="403"/>
      <c r="D666" s="123"/>
      <c r="E666" s="124"/>
      <c r="F666" s="124"/>
      <c r="G666" s="363" t="str">
        <f t="shared" ref="G666:G677" si="335">IF(OR(ISBLANK($C666),ISBLANK($C$68)),"",IF($C666&gt;$C$68,"",DATEDIF($C666,$C$68,"Y")))</f>
        <v/>
      </c>
      <c r="H666" s="376" t="str">
        <f t="shared" ref="H666:H677" si="336">IF(D666=1,"男",IF(D666=2,"女",""))</f>
        <v/>
      </c>
      <c r="I666" s="365" t="str">
        <f t="shared" ref="I666:I677" si="337">G666&amp;H666</f>
        <v/>
      </c>
      <c r="J666" s="366" t="str">
        <f t="shared" si="324"/>
        <v/>
      </c>
      <c r="K666" s="367" t="str">
        <f t="shared" si="325"/>
        <v/>
      </c>
      <c r="L666" s="368" t="str">
        <f t="shared" si="326"/>
        <v/>
      </c>
      <c r="M666" s="369"/>
      <c r="N666" s="370" t="str">
        <f t="shared" si="320"/>
        <v/>
      </c>
      <c r="O666" s="371" t="str">
        <f t="shared" si="321"/>
        <v/>
      </c>
      <c r="P666" s="371" t="str">
        <f t="shared" si="327"/>
        <v/>
      </c>
      <c r="Q666" s="372" t="str">
        <f t="shared" ref="Q666:Q677" si="338">IF($E666="","",P666*O666)</f>
        <v/>
      </c>
      <c r="R666" s="373" t="str">
        <f t="shared" si="328"/>
        <v/>
      </c>
      <c r="S666" s="372" t="str">
        <f t="shared" si="329"/>
        <v/>
      </c>
      <c r="T666" s="372" t="str">
        <f t="shared" si="322"/>
        <v/>
      </c>
      <c r="U666" s="374" t="str">
        <f t="shared" si="323"/>
        <v/>
      </c>
      <c r="V666" s="375" t="str">
        <f t="shared" si="330"/>
        <v/>
      </c>
      <c r="Y666" s="133"/>
    </row>
    <row r="667" spans="1:25" s="127" customFormat="1" ht="12" customHeight="1">
      <c r="A667" s="121">
        <v>595</v>
      </c>
      <c r="B667" s="122"/>
      <c r="C667" s="403"/>
      <c r="D667" s="123"/>
      <c r="E667" s="124"/>
      <c r="F667" s="124"/>
      <c r="G667" s="363" t="str">
        <f t="shared" si="335"/>
        <v/>
      </c>
      <c r="H667" s="376" t="str">
        <f t="shared" si="336"/>
        <v/>
      </c>
      <c r="I667" s="365" t="str">
        <f t="shared" si="337"/>
        <v/>
      </c>
      <c r="J667" s="366" t="str">
        <f t="shared" si="324"/>
        <v/>
      </c>
      <c r="K667" s="367" t="str">
        <f t="shared" si="325"/>
        <v/>
      </c>
      <c r="L667" s="368" t="str">
        <f t="shared" si="326"/>
        <v/>
      </c>
      <c r="M667" s="369"/>
      <c r="N667" s="370" t="str">
        <f t="shared" si="320"/>
        <v/>
      </c>
      <c r="O667" s="371" t="str">
        <f t="shared" si="321"/>
        <v/>
      </c>
      <c r="P667" s="371" t="str">
        <f t="shared" si="327"/>
        <v/>
      </c>
      <c r="Q667" s="372" t="str">
        <f t="shared" si="338"/>
        <v/>
      </c>
      <c r="R667" s="373" t="str">
        <f t="shared" si="328"/>
        <v/>
      </c>
      <c r="S667" s="372" t="str">
        <f t="shared" si="329"/>
        <v/>
      </c>
      <c r="T667" s="372" t="str">
        <f t="shared" si="322"/>
        <v/>
      </c>
      <c r="U667" s="374" t="str">
        <f t="shared" si="323"/>
        <v/>
      </c>
      <c r="V667" s="375" t="str">
        <f t="shared" si="330"/>
        <v/>
      </c>
      <c r="Y667" s="133"/>
    </row>
    <row r="668" spans="1:25" s="127" customFormat="1" ht="12" customHeight="1">
      <c r="A668" s="121">
        <v>596</v>
      </c>
      <c r="B668" s="122"/>
      <c r="C668" s="403"/>
      <c r="D668" s="123"/>
      <c r="E668" s="124"/>
      <c r="F668" s="124"/>
      <c r="G668" s="363" t="str">
        <f t="shared" si="335"/>
        <v/>
      </c>
      <c r="H668" s="376" t="str">
        <f t="shared" si="336"/>
        <v/>
      </c>
      <c r="I668" s="365" t="str">
        <f t="shared" si="337"/>
        <v/>
      </c>
      <c r="J668" s="366" t="str">
        <f t="shared" si="324"/>
        <v/>
      </c>
      <c r="K668" s="367" t="str">
        <f t="shared" si="325"/>
        <v/>
      </c>
      <c r="L668" s="368" t="str">
        <f t="shared" si="326"/>
        <v/>
      </c>
      <c r="M668" s="369"/>
      <c r="N668" s="370" t="str">
        <f t="shared" si="320"/>
        <v/>
      </c>
      <c r="O668" s="371" t="str">
        <f t="shared" si="321"/>
        <v/>
      </c>
      <c r="P668" s="371" t="str">
        <f t="shared" si="327"/>
        <v/>
      </c>
      <c r="Q668" s="372" t="str">
        <f t="shared" si="338"/>
        <v/>
      </c>
      <c r="R668" s="373" t="str">
        <f t="shared" si="328"/>
        <v/>
      </c>
      <c r="S668" s="372" t="str">
        <f t="shared" si="329"/>
        <v/>
      </c>
      <c r="T668" s="372" t="str">
        <f t="shared" si="322"/>
        <v/>
      </c>
      <c r="U668" s="374" t="str">
        <f t="shared" si="323"/>
        <v/>
      </c>
      <c r="V668" s="375" t="str">
        <f t="shared" si="330"/>
        <v/>
      </c>
      <c r="Y668" s="133"/>
    </row>
    <row r="669" spans="1:25" s="127" customFormat="1" ht="12" customHeight="1">
      <c r="A669" s="121">
        <v>597</v>
      </c>
      <c r="B669" s="122"/>
      <c r="C669" s="403"/>
      <c r="D669" s="123"/>
      <c r="E669" s="124"/>
      <c r="F669" s="124"/>
      <c r="G669" s="363" t="str">
        <f t="shared" si="335"/>
        <v/>
      </c>
      <c r="H669" s="376" t="str">
        <f t="shared" si="336"/>
        <v/>
      </c>
      <c r="I669" s="365" t="str">
        <f t="shared" si="337"/>
        <v/>
      </c>
      <c r="J669" s="366" t="str">
        <f t="shared" si="324"/>
        <v/>
      </c>
      <c r="K669" s="367" t="str">
        <f t="shared" si="325"/>
        <v/>
      </c>
      <c r="L669" s="368" t="str">
        <f t="shared" si="326"/>
        <v/>
      </c>
      <c r="M669" s="369"/>
      <c r="N669" s="370" t="str">
        <f t="shared" si="320"/>
        <v/>
      </c>
      <c r="O669" s="371" t="str">
        <f t="shared" si="321"/>
        <v/>
      </c>
      <c r="P669" s="371" t="str">
        <f t="shared" si="327"/>
        <v/>
      </c>
      <c r="Q669" s="372" t="str">
        <f t="shared" si="338"/>
        <v/>
      </c>
      <c r="R669" s="373" t="str">
        <f t="shared" si="328"/>
        <v/>
      </c>
      <c r="S669" s="372" t="str">
        <f t="shared" si="329"/>
        <v/>
      </c>
      <c r="T669" s="372" t="str">
        <f t="shared" si="322"/>
        <v/>
      </c>
      <c r="U669" s="374" t="str">
        <f t="shared" si="323"/>
        <v/>
      </c>
      <c r="V669" s="375" t="str">
        <f t="shared" si="330"/>
        <v/>
      </c>
      <c r="Y669" s="133"/>
    </row>
    <row r="670" spans="1:25" s="127" customFormat="1" ht="12" customHeight="1">
      <c r="A670" s="121">
        <v>598</v>
      </c>
      <c r="B670" s="122"/>
      <c r="C670" s="403"/>
      <c r="D670" s="123"/>
      <c r="E670" s="124"/>
      <c r="F670" s="124"/>
      <c r="G670" s="363" t="str">
        <f t="shared" si="335"/>
        <v/>
      </c>
      <c r="H670" s="376" t="str">
        <f t="shared" si="336"/>
        <v/>
      </c>
      <c r="I670" s="365" t="str">
        <f t="shared" si="337"/>
        <v/>
      </c>
      <c r="J670" s="366" t="str">
        <f t="shared" si="324"/>
        <v/>
      </c>
      <c r="K670" s="367" t="str">
        <f t="shared" si="325"/>
        <v/>
      </c>
      <c r="L670" s="368" t="str">
        <f t="shared" si="326"/>
        <v/>
      </c>
      <c r="M670" s="369"/>
      <c r="N670" s="370" t="str">
        <f t="shared" si="320"/>
        <v/>
      </c>
      <c r="O670" s="371" t="str">
        <f t="shared" si="321"/>
        <v/>
      </c>
      <c r="P670" s="371" t="str">
        <f t="shared" si="327"/>
        <v/>
      </c>
      <c r="Q670" s="372" t="str">
        <f t="shared" si="338"/>
        <v/>
      </c>
      <c r="R670" s="373" t="str">
        <f t="shared" si="328"/>
        <v/>
      </c>
      <c r="S670" s="372" t="str">
        <f t="shared" si="329"/>
        <v/>
      </c>
      <c r="T670" s="372" t="str">
        <f t="shared" si="322"/>
        <v/>
      </c>
      <c r="U670" s="374" t="str">
        <f t="shared" si="323"/>
        <v/>
      </c>
      <c r="V670" s="375" t="str">
        <f t="shared" si="330"/>
        <v/>
      </c>
      <c r="Y670" s="133"/>
    </row>
    <row r="671" spans="1:25" s="127" customFormat="1" ht="12" customHeight="1">
      <c r="A671" s="121">
        <v>599</v>
      </c>
      <c r="B671" s="122"/>
      <c r="C671" s="403"/>
      <c r="D671" s="123"/>
      <c r="E671" s="124"/>
      <c r="F671" s="124"/>
      <c r="G671" s="363" t="str">
        <f t="shared" si="335"/>
        <v/>
      </c>
      <c r="H671" s="376" t="str">
        <f t="shared" si="336"/>
        <v/>
      </c>
      <c r="I671" s="365" t="str">
        <f t="shared" si="337"/>
        <v/>
      </c>
      <c r="J671" s="366" t="str">
        <f t="shared" si="324"/>
        <v/>
      </c>
      <c r="K671" s="367" t="str">
        <f t="shared" si="325"/>
        <v/>
      </c>
      <c r="L671" s="368" t="str">
        <f t="shared" si="326"/>
        <v/>
      </c>
      <c r="M671" s="369"/>
      <c r="N671" s="370" t="str">
        <f t="shared" si="320"/>
        <v/>
      </c>
      <c r="O671" s="371" t="str">
        <f t="shared" si="321"/>
        <v/>
      </c>
      <c r="P671" s="371" t="str">
        <f t="shared" si="327"/>
        <v/>
      </c>
      <c r="Q671" s="372" t="str">
        <f t="shared" si="338"/>
        <v/>
      </c>
      <c r="R671" s="373" t="str">
        <f t="shared" si="328"/>
        <v/>
      </c>
      <c r="S671" s="372" t="str">
        <f t="shared" si="329"/>
        <v/>
      </c>
      <c r="T671" s="372" t="str">
        <f t="shared" si="322"/>
        <v/>
      </c>
      <c r="U671" s="374" t="str">
        <f t="shared" si="323"/>
        <v/>
      </c>
      <c r="V671" s="375" t="str">
        <f t="shared" si="330"/>
        <v/>
      </c>
      <c r="Y671" s="133"/>
    </row>
    <row r="672" spans="1:25" s="127" customFormat="1" ht="12" customHeight="1">
      <c r="A672" s="121">
        <v>600</v>
      </c>
      <c r="B672" s="122"/>
      <c r="C672" s="403"/>
      <c r="D672" s="123"/>
      <c r="E672" s="124"/>
      <c r="F672" s="124"/>
      <c r="G672" s="363" t="str">
        <f t="shared" si="335"/>
        <v/>
      </c>
      <c r="H672" s="376" t="str">
        <f t="shared" si="336"/>
        <v/>
      </c>
      <c r="I672" s="365" t="str">
        <f t="shared" si="337"/>
        <v/>
      </c>
      <c r="J672" s="366" t="str">
        <f t="shared" si="324"/>
        <v/>
      </c>
      <c r="K672" s="367" t="str">
        <f t="shared" si="325"/>
        <v/>
      </c>
      <c r="L672" s="368" t="str">
        <f t="shared" si="326"/>
        <v/>
      </c>
      <c r="M672" s="369"/>
      <c r="N672" s="370" t="str">
        <f t="shared" si="320"/>
        <v/>
      </c>
      <c r="O672" s="371" t="str">
        <f t="shared" si="321"/>
        <v/>
      </c>
      <c r="P672" s="371" t="str">
        <f t="shared" si="327"/>
        <v/>
      </c>
      <c r="Q672" s="372" t="str">
        <f t="shared" si="338"/>
        <v/>
      </c>
      <c r="R672" s="373" t="str">
        <f t="shared" si="328"/>
        <v/>
      </c>
      <c r="S672" s="372" t="str">
        <f t="shared" si="329"/>
        <v/>
      </c>
      <c r="T672" s="372" t="str">
        <f t="shared" si="322"/>
        <v/>
      </c>
      <c r="U672" s="374" t="str">
        <f t="shared" si="323"/>
        <v/>
      </c>
      <c r="V672" s="375" t="str">
        <f t="shared" si="330"/>
        <v/>
      </c>
      <c r="Y672" s="133"/>
    </row>
    <row r="673" spans="1:25" s="127" customFormat="1" ht="12" customHeight="1">
      <c r="A673" s="121">
        <v>601</v>
      </c>
      <c r="B673" s="122"/>
      <c r="C673" s="403"/>
      <c r="D673" s="123"/>
      <c r="E673" s="124"/>
      <c r="F673" s="124"/>
      <c r="G673" s="363" t="str">
        <f t="shared" si="335"/>
        <v/>
      </c>
      <c r="H673" s="376" t="str">
        <f t="shared" si="336"/>
        <v/>
      </c>
      <c r="I673" s="365" t="str">
        <f t="shared" si="337"/>
        <v/>
      </c>
      <c r="J673" s="366" t="str">
        <f t="shared" si="324"/>
        <v/>
      </c>
      <c r="K673" s="367" t="str">
        <f t="shared" si="325"/>
        <v/>
      </c>
      <c r="L673" s="368" t="str">
        <f t="shared" si="326"/>
        <v/>
      </c>
      <c r="M673" s="369"/>
      <c r="N673" s="370" t="str">
        <f t="shared" si="320"/>
        <v/>
      </c>
      <c r="O673" s="371" t="str">
        <f t="shared" si="321"/>
        <v/>
      </c>
      <c r="P673" s="371" t="str">
        <f t="shared" si="327"/>
        <v/>
      </c>
      <c r="Q673" s="372" t="str">
        <f t="shared" si="338"/>
        <v/>
      </c>
      <c r="R673" s="373" t="str">
        <f t="shared" si="328"/>
        <v/>
      </c>
      <c r="S673" s="372" t="str">
        <f t="shared" si="329"/>
        <v/>
      </c>
      <c r="T673" s="372" t="str">
        <f t="shared" si="322"/>
        <v/>
      </c>
      <c r="U673" s="374" t="str">
        <f t="shared" si="323"/>
        <v/>
      </c>
      <c r="V673" s="375" t="str">
        <f t="shared" si="330"/>
        <v/>
      </c>
      <c r="Y673" s="133"/>
    </row>
    <row r="674" spans="1:25" s="127" customFormat="1" ht="12" customHeight="1">
      <c r="A674" s="121">
        <v>602</v>
      </c>
      <c r="B674" s="122"/>
      <c r="C674" s="403"/>
      <c r="D674" s="123"/>
      <c r="E674" s="124"/>
      <c r="F674" s="124"/>
      <c r="G674" s="363" t="str">
        <f t="shared" si="335"/>
        <v/>
      </c>
      <c r="H674" s="376" t="str">
        <f t="shared" si="336"/>
        <v/>
      </c>
      <c r="I674" s="365" t="str">
        <f t="shared" si="337"/>
        <v/>
      </c>
      <c r="J674" s="366" t="str">
        <f t="shared" si="324"/>
        <v/>
      </c>
      <c r="K674" s="367" t="str">
        <f t="shared" si="325"/>
        <v/>
      </c>
      <c r="L674" s="368" t="str">
        <f t="shared" si="326"/>
        <v/>
      </c>
      <c r="M674" s="369"/>
      <c r="N674" s="370" t="str">
        <f t="shared" si="320"/>
        <v/>
      </c>
      <c r="O674" s="371" t="str">
        <f t="shared" si="321"/>
        <v/>
      </c>
      <c r="P674" s="371" t="str">
        <f t="shared" si="327"/>
        <v/>
      </c>
      <c r="Q674" s="372" t="str">
        <f t="shared" si="338"/>
        <v/>
      </c>
      <c r="R674" s="373" t="str">
        <f t="shared" si="328"/>
        <v/>
      </c>
      <c r="S674" s="372" t="str">
        <f t="shared" si="329"/>
        <v/>
      </c>
      <c r="T674" s="372" t="str">
        <f t="shared" si="322"/>
        <v/>
      </c>
      <c r="U674" s="374" t="str">
        <f t="shared" si="323"/>
        <v/>
      </c>
      <c r="V674" s="375" t="str">
        <f t="shared" si="330"/>
        <v/>
      </c>
      <c r="Y674" s="133"/>
    </row>
    <row r="675" spans="1:25" s="127" customFormat="1" ht="12" customHeight="1">
      <c r="A675" s="121">
        <v>603</v>
      </c>
      <c r="B675" s="122"/>
      <c r="C675" s="403"/>
      <c r="D675" s="123"/>
      <c r="E675" s="124"/>
      <c r="F675" s="124"/>
      <c r="G675" s="363" t="str">
        <f t="shared" si="335"/>
        <v/>
      </c>
      <c r="H675" s="376" t="str">
        <f t="shared" si="336"/>
        <v/>
      </c>
      <c r="I675" s="365" t="str">
        <f t="shared" si="337"/>
        <v/>
      </c>
      <c r="J675" s="366" t="str">
        <f t="shared" si="324"/>
        <v/>
      </c>
      <c r="K675" s="367" t="str">
        <f t="shared" si="325"/>
        <v/>
      </c>
      <c r="L675" s="368" t="str">
        <f t="shared" si="326"/>
        <v/>
      </c>
      <c r="M675" s="369"/>
      <c r="N675" s="370" t="str">
        <f t="shared" si="320"/>
        <v/>
      </c>
      <c r="O675" s="371" t="str">
        <f t="shared" si="321"/>
        <v/>
      </c>
      <c r="P675" s="371" t="str">
        <f t="shared" si="327"/>
        <v/>
      </c>
      <c r="Q675" s="372" t="str">
        <f t="shared" si="338"/>
        <v/>
      </c>
      <c r="R675" s="373" t="str">
        <f t="shared" si="328"/>
        <v/>
      </c>
      <c r="S675" s="372" t="str">
        <f t="shared" si="329"/>
        <v/>
      </c>
      <c r="T675" s="372" t="str">
        <f t="shared" si="322"/>
        <v/>
      </c>
      <c r="U675" s="374" t="str">
        <f t="shared" si="323"/>
        <v/>
      </c>
      <c r="V675" s="375" t="str">
        <f t="shared" si="330"/>
        <v/>
      </c>
      <c r="Y675" s="133"/>
    </row>
    <row r="676" spans="1:25" s="127" customFormat="1" ht="12" customHeight="1">
      <c r="A676" s="121">
        <v>604</v>
      </c>
      <c r="B676" s="122"/>
      <c r="C676" s="403"/>
      <c r="D676" s="123"/>
      <c r="E676" s="124"/>
      <c r="F676" s="124"/>
      <c r="G676" s="363" t="str">
        <f t="shared" si="335"/>
        <v/>
      </c>
      <c r="H676" s="376" t="str">
        <f t="shared" si="336"/>
        <v/>
      </c>
      <c r="I676" s="365" t="str">
        <f t="shared" si="337"/>
        <v/>
      </c>
      <c r="J676" s="366" t="str">
        <f t="shared" si="324"/>
        <v/>
      </c>
      <c r="K676" s="367" t="str">
        <f t="shared" si="325"/>
        <v/>
      </c>
      <c r="L676" s="368" t="str">
        <f t="shared" si="326"/>
        <v/>
      </c>
      <c r="M676" s="369"/>
      <c r="N676" s="370" t="str">
        <f t="shared" si="320"/>
        <v/>
      </c>
      <c r="O676" s="371" t="str">
        <f t="shared" si="321"/>
        <v/>
      </c>
      <c r="P676" s="371" t="str">
        <f t="shared" si="327"/>
        <v/>
      </c>
      <c r="Q676" s="372" t="str">
        <f t="shared" si="338"/>
        <v/>
      </c>
      <c r="R676" s="373" t="str">
        <f t="shared" si="328"/>
        <v/>
      </c>
      <c r="S676" s="372" t="str">
        <f t="shared" si="329"/>
        <v/>
      </c>
      <c r="T676" s="372" t="str">
        <f t="shared" si="322"/>
        <v/>
      </c>
      <c r="U676" s="374" t="str">
        <f t="shared" si="323"/>
        <v/>
      </c>
      <c r="V676" s="375" t="str">
        <f t="shared" si="330"/>
        <v/>
      </c>
      <c r="Y676" s="133"/>
    </row>
    <row r="677" spans="1:25" s="127" customFormat="1" ht="12" customHeight="1">
      <c r="A677" s="121">
        <v>605</v>
      </c>
      <c r="B677" s="122"/>
      <c r="C677" s="403"/>
      <c r="D677" s="123"/>
      <c r="E677" s="124"/>
      <c r="F677" s="124"/>
      <c r="G677" s="363" t="str">
        <f t="shared" si="335"/>
        <v/>
      </c>
      <c r="H677" s="376" t="str">
        <f t="shared" si="336"/>
        <v/>
      </c>
      <c r="I677" s="365" t="str">
        <f t="shared" si="337"/>
        <v/>
      </c>
      <c r="J677" s="366" t="str">
        <f t="shared" si="324"/>
        <v/>
      </c>
      <c r="K677" s="367" t="str">
        <f t="shared" si="325"/>
        <v/>
      </c>
      <c r="L677" s="368" t="str">
        <f t="shared" si="326"/>
        <v/>
      </c>
      <c r="M677" s="369"/>
      <c r="N677" s="370" t="str">
        <f t="shared" si="320"/>
        <v/>
      </c>
      <c r="O677" s="371" t="str">
        <f t="shared" si="321"/>
        <v/>
      </c>
      <c r="P677" s="371" t="str">
        <f t="shared" si="327"/>
        <v/>
      </c>
      <c r="Q677" s="372" t="str">
        <f t="shared" si="338"/>
        <v/>
      </c>
      <c r="R677" s="373" t="str">
        <f t="shared" si="328"/>
        <v/>
      </c>
      <c r="S677" s="372" t="str">
        <f t="shared" si="329"/>
        <v/>
      </c>
      <c r="T677" s="372" t="str">
        <f t="shared" si="322"/>
        <v/>
      </c>
      <c r="U677" s="374" t="str">
        <f t="shared" si="323"/>
        <v/>
      </c>
      <c r="V677" s="375" t="str">
        <f t="shared" si="330"/>
        <v/>
      </c>
      <c r="Y677" s="133"/>
    </row>
    <row r="678" spans="1:25" s="127" customFormat="1" ht="12" customHeight="1">
      <c r="A678" s="121">
        <v>606</v>
      </c>
      <c r="B678" s="122"/>
      <c r="C678" s="403"/>
      <c r="D678" s="123"/>
      <c r="E678" s="124"/>
      <c r="F678" s="124"/>
      <c r="G678" s="363" t="str">
        <f t="shared" ref="G678:G687" si="339">IF(OR(ISBLANK($C678),ISBLANK($C$68)),"",IF($C678&gt;$C$68,"",DATEDIF($C678,$C$68,"Y")))</f>
        <v/>
      </c>
      <c r="H678" s="376" t="str">
        <f t="shared" ref="H678:H687" si="340">IF(D678=1,"男",IF(D678=2,"女",""))</f>
        <v/>
      </c>
      <c r="I678" s="365" t="str">
        <f t="shared" ref="I678:I687" si="341">G678&amp;H678</f>
        <v/>
      </c>
      <c r="J678" s="366" t="str">
        <f t="shared" si="324"/>
        <v/>
      </c>
      <c r="K678" s="367" t="str">
        <f t="shared" si="325"/>
        <v/>
      </c>
      <c r="L678" s="368" t="str">
        <f t="shared" si="326"/>
        <v/>
      </c>
      <c r="M678" s="369"/>
      <c r="N678" s="370" t="str">
        <f t="shared" si="320"/>
        <v/>
      </c>
      <c r="O678" s="371" t="str">
        <f t="shared" si="321"/>
        <v/>
      </c>
      <c r="P678" s="371" t="str">
        <f t="shared" si="327"/>
        <v/>
      </c>
      <c r="Q678" s="372" t="str">
        <f t="shared" ref="Q678:Q687" si="342">IF($E678="","",P678*O678)</f>
        <v/>
      </c>
      <c r="R678" s="373" t="str">
        <f t="shared" si="328"/>
        <v/>
      </c>
      <c r="S678" s="372" t="str">
        <f t="shared" si="329"/>
        <v/>
      </c>
      <c r="T678" s="372" t="str">
        <f t="shared" si="322"/>
        <v/>
      </c>
      <c r="U678" s="374" t="str">
        <f t="shared" si="323"/>
        <v/>
      </c>
      <c r="V678" s="375" t="str">
        <f t="shared" si="330"/>
        <v/>
      </c>
      <c r="Y678" s="133"/>
    </row>
    <row r="679" spans="1:25" s="127" customFormat="1" ht="12" customHeight="1">
      <c r="A679" s="121">
        <v>607</v>
      </c>
      <c r="B679" s="122"/>
      <c r="C679" s="403"/>
      <c r="D679" s="123"/>
      <c r="E679" s="124"/>
      <c r="F679" s="124"/>
      <c r="G679" s="363" t="str">
        <f t="shared" si="339"/>
        <v/>
      </c>
      <c r="H679" s="376" t="str">
        <f t="shared" si="340"/>
        <v/>
      </c>
      <c r="I679" s="365" t="str">
        <f t="shared" si="341"/>
        <v/>
      </c>
      <c r="J679" s="366" t="str">
        <f t="shared" si="324"/>
        <v/>
      </c>
      <c r="K679" s="367" t="str">
        <f t="shared" si="325"/>
        <v/>
      </c>
      <c r="L679" s="368" t="str">
        <f t="shared" si="326"/>
        <v/>
      </c>
      <c r="M679" s="369"/>
      <c r="N679" s="370" t="str">
        <f t="shared" si="320"/>
        <v/>
      </c>
      <c r="O679" s="371" t="str">
        <f t="shared" si="321"/>
        <v/>
      </c>
      <c r="P679" s="371" t="str">
        <f t="shared" si="327"/>
        <v/>
      </c>
      <c r="Q679" s="372" t="str">
        <f t="shared" si="342"/>
        <v/>
      </c>
      <c r="R679" s="373" t="str">
        <f t="shared" si="328"/>
        <v/>
      </c>
      <c r="S679" s="372" t="str">
        <f t="shared" si="329"/>
        <v/>
      </c>
      <c r="T679" s="372" t="str">
        <f t="shared" si="322"/>
        <v/>
      </c>
      <c r="U679" s="374" t="str">
        <f t="shared" si="323"/>
        <v/>
      </c>
      <c r="V679" s="375" t="str">
        <f t="shared" si="330"/>
        <v/>
      </c>
      <c r="Y679" s="133"/>
    </row>
    <row r="680" spans="1:25" s="127" customFormat="1" ht="12" customHeight="1">
      <c r="A680" s="121">
        <v>608</v>
      </c>
      <c r="B680" s="122"/>
      <c r="C680" s="403"/>
      <c r="D680" s="123"/>
      <c r="E680" s="124"/>
      <c r="F680" s="124"/>
      <c r="G680" s="363" t="str">
        <f t="shared" si="339"/>
        <v/>
      </c>
      <c r="H680" s="376" t="str">
        <f t="shared" si="340"/>
        <v/>
      </c>
      <c r="I680" s="365" t="str">
        <f t="shared" si="341"/>
        <v/>
      </c>
      <c r="J680" s="366" t="str">
        <f t="shared" si="324"/>
        <v/>
      </c>
      <c r="K680" s="367" t="str">
        <f t="shared" si="325"/>
        <v/>
      </c>
      <c r="L680" s="368" t="str">
        <f t="shared" si="326"/>
        <v/>
      </c>
      <c r="M680" s="369"/>
      <c r="N680" s="370" t="str">
        <f t="shared" si="320"/>
        <v/>
      </c>
      <c r="O680" s="371" t="str">
        <f t="shared" si="321"/>
        <v/>
      </c>
      <c r="P680" s="371" t="str">
        <f t="shared" si="327"/>
        <v/>
      </c>
      <c r="Q680" s="372" t="str">
        <f t="shared" si="342"/>
        <v/>
      </c>
      <c r="R680" s="373" t="str">
        <f t="shared" si="328"/>
        <v/>
      </c>
      <c r="S680" s="372" t="str">
        <f t="shared" si="329"/>
        <v/>
      </c>
      <c r="T680" s="372" t="str">
        <f t="shared" si="322"/>
        <v/>
      </c>
      <c r="U680" s="374" t="str">
        <f t="shared" si="323"/>
        <v/>
      </c>
      <c r="V680" s="375" t="str">
        <f t="shared" si="330"/>
        <v/>
      </c>
      <c r="Y680" s="133"/>
    </row>
    <row r="681" spans="1:25" s="127" customFormat="1" ht="12" customHeight="1">
      <c r="A681" s="121">
        <v>609</v>
      </c>
      <c r="B681" s="122"/>
      <c r="C681" s="403"/>
      <c r="D681" s="123"/>
      <c r="E681" s="124"/>
      <c r="F681" s="124"/>
      <c r="G681" s="363" t="str">
        <f t="shared" si="339"/>
        <v/>
      </c>
      <c r="H681" s="376" t="str">
        <f t="shared" si="340"/>
        <v/>
      </c>
      <c r="I681" s="365" t="str">
        <f t="shared" si="341"/>
        <v/>
      </c>
      <c r="J681" s="366" t="str">
        <f t="shared" si="324"/>
        <v/>
      </c>
      <c r="K681" s="367" t="str">
        <f t="shared" si="325"/>
        <v/>
      </c>
      <c r="L681" s="368" t="str">
        <f t="shared" si="326"/>
        <v/>
      </c>
      <c r="M681" s="369"/>
      <c r="N681" s="370" t="str">
        <f t="shared" si="320"/>
        <v/>
      </c>
      <c r="O681" s="371" t="str">
        <f t="shared" si="321"/>
        <v/>
      </c>
      <c r="P681" s="371" t="str">
        <f t="shared" si="327"/>
        <v/>
      </c>
      <c r="Q681" s="372" t="str">
        <f t="shared" si="342"/>
        <v/>
      </c>
      <c r="R681" s="373" t="str">
        <f t="shared" si="328"/>
        <v/>
      </c>
      <c r="S681" s="372" t="str">
        <f t="shared" si="329"/>
        <v/>
      </c>
      <c r="T681" s="372" t="str">
        <f t="shared" si="322"/>
        <v/>
      </c>
      <c r="U681" s="374" t="str">
        <f t="shared" si="323"/>
        <v/>
      </c>
      <c r="V681" s="375" t="str">
        <f t="shared" si="330"/>
        <v/>
      </c>
      <c r="Y681" s="133"/>
    </row>
    <row r="682" spans="1:25" s="127" customFormat="1" ht="12" customHeight="1">
      <c r="A682" s="121">
        <v>610</v>
      </c>
      <c r="B682" s="122"/>
      <c r="C682" s="403"/>
      <c r="D682" s="123"/>
      <c r="E682" s="124"/>
      <c r="F682" s="124"/>
      <c r="G682" s="363" t="str">
        <f t="shared" si="339"/>
        <v/>
      </c>
      <c r="H682" s="376" t="str">
        <f t="shared" si="340"/>
        <v/>
      </c>
      <c r="I682" s="365" t="str">
        <f t="shared" si="341"/>
        <v/>
      </c>
      <c r="J682" s="366" t="str">
        <f t="shared" si="324"/>
        <v/>
      </c>
      <c r="K682" s="367" t="str">
        <f t="shared" si="325"/>
        <v/>
      </c>
      <c r="L682" s="368" t="str">
        <f t="shared" si="326"/>
        <v/>
      </c>
      <c r="M682" s="369"/>
      <c r="N682" s="370" t="str">
        <f t="shared" si="320"/>
        <v/>
      </c>
      <c r="O682" s="371" t="str">
        <f t="shared" si="321"/>
        <v/>
      </c>
      <c r="P682" s="371" t="str">
        <f t="shared" si="327"/>
        <v/>
      </c>
      <c r="Q682" s="372" t="str">
        <f t="shared" si="342"/>
        <v/>
      </c>
      <c r="R682" s="373" t="str">
        <f t="shared" si="328"/>
        <v/>
      </c>
      <c r="S682" s="372" t="str">
        <f t="shared" si="329"/>
        <v/>
      </c>
      <c r="T682" s="372" t="str">
        <f t="shared" si="322"/>
        <v/>
      </c>
      <c r="U682" s="374" t="str">
        <f t="shared" si="323"/>
        <v/>
      </c>
      <c r="V682" s="375" t="str">
        <f t="shared" si="330"/>
        <v/>
      </c>
      <c r="Y682" s="133"/>
    </row>
    <row r="683" spans="1:25" s="127" customFormat="1" ht="12" customHeight="1">
      <c r="A683" s="121">
        <v>611</v>
      </c>
      <c r="B683" s="122"/>
      <c r="C683" s="403"/>
      <c r="D683" s="123"/>
      <c r="E683" s="124"/>
      <c r="F683" s="124"/>
      <c r="G683" s="363" t="str">
        <f t="shared" si="339"/>
        <v/>
      </c>
      <c r="H683" s="376" t="str">
        <f t="shared" si="340"/>
        <v/>
      </c>
      <c r="I683" s="365" t="str">
        <f t="shared" si="341"/>
        <v/>
      </c>
      <c r="J683" s="366" t="str">
        <f t="shared" si="324"/>
        <v/>
      </c>
      <c r="K683" s="367" t="str">
        <f t="shared" si="325"/>
        <v/>
      </c>
      <c r="L683" s="368" t="str">
        <f t="shared" si="326"/>
        <v/>
      </c>
      <c r="M683" s="369"/>
      <c r="N683" s="370" t="str">
        <f t="shared" si="320"/>
        <v/>
      </c>
      <c r="O683" s="371" t="str">
        <f t="shared" si="321"/>
        <v/>
      </c>
      <c r="P683" s="371" t="str">
        <f t="shared" si="327"/>
        <v/>
      </c>
      <c r="Q683" s="372" t="str">
        <f t="shared" si="342"/>
        <v/>
      </c>
      <c r="R683" s="373" t="str">
        <f t="shared" si="328"/>
        <v/>
      </c>
      <c r="S683" s="372" t="str">
        <f t="shared" si="329"/>
        <v/>
      </c>
      <c r="T683" s="372" t="str">
        <f t="shared" si="322"/>
        <v/>
      </c>
      <c r="U683" s="374" t="str">
        <f t="shared" si="323"/>
        <v/>
      </c>
      <c r="V683" s="375" t="str">
        <f t="shared" si="330"/>
        <v/>
      </c>
      <c r="Y683" s="133"/>
    </row>
    <row r="684" spans="1:25" s="127" customFormat="1" ht="12" customHeight="1">
      <c r="A684" s="121">
        <v>612</v>
      </c>
      <c r="B684" s="122"/>
      <c r="C684" s="403"/>
      <c r="D684" s="123"/>
      <c r="E684" s="124"/>
      <c r="F684" s="124"/>
      <c r="G684" s="363" t="str">
        <f t="shared" si="339"/>
        <v/>
      </c>
      <c r="H684" s="376" t="str">
        <f t="shared" si="340"/>
        <v/>
      </c>
      <c r="I684" s="365" t="str">
        <f t="shared" si="341"/>
        <v/>
      </c>
      <c r="J684" s="366" t="str">
        <f t="shared" si="324"/>
        <v/>
      </c>
      <c r="K684" s="367" t="str">
        <f t="shared" si="325"/>
        <v/>
      </c>
      <c r="L684" s="368" t="str">
        <f t="shared" si="326"/>
        <v/>
      </c>
      <c r="M684" s="369"/>
      <c r="N684" s="370" t="str">
        <f t="shared" si="320"/>
        <v/>
      </c>
      <c r="O684" s="371" t="str">
        <f t="shared" si="321"/>
        <v/>
      </c>
      <c r="P684" s="371" t="str">
        <f t="shared" si="327"/>
        <v/>
      </c>
      <c r="Q684" s="372" t="str">
        <f t="shared" si="342"/>
        <v/>
      </c>
      <c r="R684" s="373" t="str">
        <f t="shared" si="328"/>
        <v/>
      </c>
      <c r="S684" s="372" t="str">
        <f t="shared" si="329"/>
        <v/>
      </c>
      <c r="T684" s="372" t="str">
        <f t="shared" si="322"/>
        <v/>
      </c>
      <c r="U684" s="374" t="str">
        <f t="shared" si="323"/>
        <v/>
      </c>
      <c r="V684" s="375" t="str">
        <f t="shared" si="330"/>
        <v/>
      </c>
      <c r="Y684" s="133"/>
    </row>
    <row r="685" spans="1:25" s="127" customFormat="1" ht="12" customHeight="1">
      <c r="A685" s="121">
        <v>613</v>
      </c>
      <c r="B685" s="122"/>
      <c r="C685" s="403"/>
      <c r="D685" s="123"/>
      <c r="E685" s="124"/>
      <c r="F685" s="124"/>
      <c r="G685" s="363" t="str">
        <f t="shared" si="339"/>
        <v/>
      </c>
      <c r="H685" s="376" t="str">
        <f t="shared" si="340"/>
        <v/>
      </c>
      <c r="I685" s="365" t="str">
        <f t="shared" si="341"/>
        <v/>
      </c>
      <c r="J685" s="366" t="str">
        <f t="shared" si="324"/>
        <v/>
      </c>
      <c r="K685" s="367" t="str">
        <f t="shared" si="325"/>
        <v/>
      </c>
      <c r="L685" s="368" t="str">
        <f t="shared" si="326"/>
        <v/>
      </c>
      <c r="M685" s="369"/>
      <c r="N685" s="370" t="str">
        <f t="shared" si="320"/>
        <v/>
      </c>
      <c r="O685" s="371" t="str">
        <f t="shared" si="321"/>
        <v/>
      </c>
      <c r="P685" s="371" t="str">
        <f t="shared" si="327"/>
        <v/>
      </c>
      <c r="Q685" s="372" t="str">
        <f t="shared" si="342"/>
        <v/>
      </c>
      <c r="R685" s="373" t="str">
        <f t="shared" si="328"/>
        <v/>
      </c>
      <c r="S685" s="372" t="str">
        <f t="shared" si="329"/>
        <v/>
      </c>
      <c r="T685" s="372" t="str">
        <f t="shared" si="322"/>
        <v/>
      </c>
      <c r="U685" s="374" t="str">
        <f t="shared" si="323"/>
        <v/>
      </c>
      <c r="V685" s="375" t="str">
        <f t="shared" si="330"/>
        <v/>
      </c>
      <c r="Y685" s="133"/>
    </row>
    <row r="686" spans="1:25" s="127" customFormat="1" ht="12" customHeight="1">
      <c r="A686" s="121">
        <v>614</v>
      </c>
      <c r="B686" s="122"/>
      <c r="C686" s="403"/>
      <c r="D686" s="123"/>
      <c r="E686" s="124"/>
      <c r="F686" s="124"/>
      <c r="G686" s="363" t="str">
        <f t="shared" si="339"/>
        <v/>
      </c>
      <c r="H686" s="376" t="str">
        <f t="shared" si="340"/>
        <v/>
      </c>
      <c r="I686" s="365" t="str">
        <f t="shared" si="341"/>
        <v/>
      </c>
      <c r="J686" s="366" t="str">
        <f t="shared" si="324"/>
        <v/>
      </c>
      <c r="K686" s="367" t="str">
        <f t="shared" si="325"/>
        <v/>
      </c>
      <c r="L686" s="368" t="str">
        <f t="shared" si="326"/>
        <v/>
      </c>
      <c r="M686" s="369"/>
      <c r="N686" s="370" t="str">
        <f t="shared" si="320"/>
        <v/>
      </c>
      <c r="O686" s="371" t="str">
        <f t="shared" si="321"/>
        <v/>
      </c>
      <c r="P686" s="371" t="str">
        <f t="shared" si="327"/>
        <v/>
      </c>
      <c r="Q686" s="372" t="str">
        <f t="shared" si="342"/>
        <v/>
      </c>
      <c r="R686" s="373" t="str">
        <f t="shared" si="328"/>
        <v/>
      </c>
      <c r="S686" s="372" t="str">
        <f t="shared" si="329"/>
        <v/>
      </c>
      <c r="T686" s="372" t="str">
        <f t="shared" si="322"/>
        <v/>
      </c>
      <c r="U686" s="374" t="str">
        <f t="shared" si="323"/>
        <v/>
      </c>
      <c r="V686" s="375" t="str">
        <f t="shared" si="330"/>
        <v/>
      </c>
      <c r="Y686" s="133"/>
    </row>
    <row r="687" spans="1:25" s="127" customFormat="1" ht="12" customHeight="1">
      <c r="A687" s="121">
        <v>615</v>
      </c>
      <c r="B687" s="122"/>
      <c r="C687" s="403"/>
      <c r="D687" s="123"/>
      <c r="E687" s="124"/>
      <c r="F687" s="124"/>
      <c r="G687" s="363" t="str">
        <f t="shared" si="339"/>
        <v/>
      </c>
      <c r="H687" s="376" t="str">
        <f t="shared" si="340"/>
        <v/>
      </c>
      <c r="I687" s="365" t="str">
        <f t="shared" si="341"/>
        <v/>
      </c>
      <c r="J687" s="366" t="str">
        <f t="shared" si="324"/>
        <v/>
      </c>
      <c r="K687" s="367" t="str">
        <f t="shared" si="325"/>
        <v/>
      </c>
      <c r="L687" s="368" t="str">
        <f t="shared" si="326"/>
        <v/>
      </c>
      <c r="M687" s="369"/>
      <c r="N687" s="370" t="str">
        <f t="shared" si="320"/>
        <v/>
      </c>
      <c r="O687" s="371" t="str">
        <f t="shared" si="321"/>
        <v/>
      </c>
      <c r="P687" s="371" t="str">
        <f t="shared" si="327"/>
        <v/>
      </c>
      <c r="Q687" s="372" t="str">
        <f t="shared" si="342"/>
        <v/>
      </c>
      <c r="R687" s="373" t="str">
        <f t="shared" si="328"/>
        <v/>
      </c>
      <c r="S687" s="372" t="str">
        <f t="shared" si="329"/>
        <v/>
      </c>
      <c r="T687" s="372" t="str">
        <f t="shared" si="322"/>
        <v/>
      </c>
      <c r="U687" s="374" t="str">
        <f t="shared" si="323"/>
        <v/>
      </c>
      <c r="V687" s="375" t="str">
        <f t="shared" si="330"/>
        <v/>
      </c>
      <c r="Y687" s="133"/>
    </row>
    <row r="688" spans="1:25" s="127" customFormat="1" ht="12" customHeight="1">
      <c r="A688" s="121">
        <v>616</v>
      </c>
      <c r="B688" s="122"/>
      <c r="C688" s="403"/>
      <c r="D688" s="123"/>
      <c r="E688" s="124"/>
      <c r="F688" s="124"/>
      <c r="G688" s="363" t="str">
        <f t="shared" ref="G688:G697" si="343">IF(OR(ISBLANK($C688),ISBLANK($C$68)),"",IF($C688&gt;$C$68,"",DATEDIF($C688,$C$68,"Y")))</f>
        <v/>
      </c>
      <c r="H688" s="376" t="str">
        <f t="shared" ref="H688:H697" si="344">IF(D688=1,"男",IF(D688=2,"女",""))</f>
        <v/>
      </c>
      <c r="I688" s="365" t="str">
        <f t="shared" ref="I688:I697" si="345">G688&amp;H688</f>
        <v/>
      </c>
      <c r="J688" s="366" t="str">
        <f t="shared" si="324"/>
        <v/>
      </c>
      <c r="K688" s="367" t="str">
        <f t="shared" si="325"/>
        <v/>
      </c>
      <c r="L688" s="368" t="str">
        <f t="shared" si="326"/>
        <v/>
      </c>
      <c r="M688" s="369"/>
      <c r="N688" s="370" t="str">
        <f t="shared" si="320"/>
        <v/>
      </c>
      <c r="O688" s="371" t="str">
        <f t="shared" si="321"/>
        <v/>
      </c>
      <c r="P688" s="371" t="str">
        <f t="shared" si="327"/>
        <v/>
      </c>
      <c r="Q688" s="372" t="str">
        <f t="shared" ref="Q688:Q697" si="346">IF($E688="","",P688*O688)</f>
        <v/>
      </c>
      <c r="R688" s="373" t="str">
        <f t="shared" si="328"/>
        <v/>
      </c>
      <c r="S688" s="372" t="str">
        <f t="shared" si="329"/>
        <v/>
      </c>
      <c r="T688" s="372" t="str">
        <f t="shared" si="322"/>
        <v/>
      </c>
      <c r="U688" s="374" t="str">
        <f t="shared" si="323"/>
        <v/>
      </c>
      <c r="V688" s="375" t="str">
        <f t="shared" si="330"/>
        <v/>
      </c>
      <c r="Y688" s="133"/>
    </row>
    <row r="689" spans="1:25" s="127" customFormat="1" ht="12" customHeight="1">
      <c r="A689" s="121">
        <v>617</v>
      </c>
      <c r="B689" s="122"/>
      <c r="C689" s="403"/>
      <c r="D689" s="123"/>
      <c r="E689" s="124"/>
      <c r="F689" s="124"/>
      <c r="G689" s="363" t="str">
        <f t="shared" si="343"/>
        <v/>
      </c>
      <c r="H689" s="376" t="str">
        <f t="shared" si="344"/>
        <v/>
      </c>
      <c r="I689" s="365" t="str">
        <f t="shared" si="345"/>
        <v/>
      </c>
      <c r="J689" s="366" t="str">
        <f t="shared" si="324"/>
        <v/>
      </c>
      <c r="K689" s="367" t="str">
        <f t="shared" si="325"/>
        <v/>
      </c>
      <c r="L689" s="368" t="str">
        <f t="shared" si="326"/>
        <v/>
      </c>
      <c r="M689" s="369"/>
      <c r="N689" s="370" t="str">
        <f t="shared" si="320"/>
        <v/>
      </c>
      <c r="O689" s="371" t="str">
        <f t="shared" si="321"/>
        <v/>
      </c>
      <c r="P689" s="371" t="str">
        <f t="shared" si="327"/>
        <v/>
      </c>
      <c r="Q689" s="372" t="str">
        <f t="shared" si="346"/>
        <v/>
      </c>
      <c r="R689" s="373" t="str">
        <f t="shared" si="328"/>
        <v/>
      </c>
      <c r="S689" s="372" t="str">
        <f t="shared" si="329"/>
        <v/>
      </c>
      <c r="T689" s="372" t="str">
        <f t="shared" si="322"/>
        <v/>
      </c>
      <c r="U689" s="374" t="str">
        <f t="shared" si="323"/>
        <v/>
      </c>
      <c r="V689" s="375" t="str">
        <f t="shared" si="330"/>
        <v/>
      </c>
      <c r="Y689" s="133"/>
    </row>
    <row r="690" spans="1:25" s="127" customFormat="1" ht="12" customHeight="1">
      <c r="A690" s="121">
        <v>618</v>
      </c>
      <c r="B690" s="122"/>
      <c r="C690" s="403"/>
      <c r="D690" s="123"/>
      <c r="E690" s="124"/>
      <c r="F690" s="124"/>
      <c r="G690" s="363" t="str">
        <f t="shared" si="343"/>
        <v/>
      </c>
      <c r="H690" s="376" t="str">
        <f t="shared" si="344"/>
        <v/>
      </c>
      <c r="I690" s="365" t="str">
        <f t="shared" si="345"/>
        <v/>
      </c>
      <c r="J690" s="366" t="str">
        <f t="shared" si="324"/>
        <v/>
      </c>
      <c r="K690" s="367" t="str">
        <f t="shared" si="325"/>
        <v/>
      </c>
      <c r="L690" s="368" t="str">
        <f t="shared" si="326"/>
        <v/>
      </c>
      <c r="M690" s="369"/>
      <c r="N690" s="370" t="str">
        <f t="shared" si="320"/>
        <v/>
      </c>
      <c r="O690" s="371" t="str">
        <f t="shared" si="321"/>
        <v/>
      </c>
      <c r="P690" s="371" t="str">
        <f t="shared" si="327"/>
        <v/>
      </c>
      <c r="Q690" s="372" t="str">
        <f t="shared" si="346"/>
        <v/>
      </c>
      <c r="R690" s="373" t="str">
        <f t="shared" si="328"/>
        <v/>
      </c>
      <c r="S690" s="372" t="str">
        <f t="shared" si="329"/>
        <v/>
      </c>
      <c r="T690" s="372" t="str">
        <f t="shared" si="322"/>
        <v/>
      </c>
      <c r="U690" s="374" t="str">
        <f t="shared" si="323"/>
        <v/>
      </c>
      <c r="V690" s="375" t="str">
        <f t="shared" si="330"/>
        <v/>
      </c>
      <c r="Y690" s="133"/>
    </row>
    <row r="691" spans="1:25" s="127" customFormat="1" ht="12" customHeight="1">
      <c r="A691" s="121">
        <v>619</v>
      </c>
      <c r="B691" s="122"/>
      <c r="C691" s="403"/>
      <c r="D691" s="123"/>
      <c r="E691" s="124"/>
      <c r="F691" s="124"/>
      <c r="G691" s="363" t="str">
        <f t="shared" si="343"/>
        <v/>
      </c>
      <c r="H691" s="376" t="str">
        <f t="shared" si="344"/>
        <v/>
      </c>
      <c r="I691" s="365" t="str">
        <f t="shared" si="345"/>
        <v/>
      </c>
      <c r="J691" s="366" t="str">
        <f t="shared" si="324"/>
        <v/>
      </c>
      <c r="K691" s="367" t="str">
        <f t="shared" si="325"/>
        <v/>
      </c>
      <c r="L691" s="368" t="str">
        <f t="shared" si="326"/>
        <v/>
      </c>
      <c r="M691" s="369"/>
      <c r="N691" s="370" t="str">
        <f t="shared" si="320"/>
        <v/>
      </c>
      <c r="O691" s="371" t="str">
        <f t="shared" si="321"/>
        <v/>
      </c>
      <c r="P691" s="371" t="str">
        <f t="shared" si="327"/>
        <v/>
      </c>
      <c r="Q691" s="372" t="str">
        <f t="shared" si="346"/>
        <v/>
      </c>
      <c r="R691" s="373" t="str">
        <f t="shared" si="328"/>
        <v/>
      </c>
      <c r="S691" s="372" t="str">
        <f t="shared" si="329"/>
        <v/>
      </c>
      <c r="T691" s="372" t="str">
        <f t="shared" si="322"/>
        <v/>
      </c>
      <c r="U691" s="374" t="str">
        <f t="shared" si="323"/>
        <v/>
      </c>
      <c r="V691" s="375" t="str">
        <f t="shared" si="330"/>
        <v/>
      </c>
      <c r="Y691" s="133"/>
    </row>
    <row r="692" spans="1:25" s="127" customFormat="1" ht="12" customHeight="1">
      <c r="A692" s="121">
        <v>620</v>
      </c>
      <c r="B692" s="122"/>
      <c r="C692" s="403"/>
      <c r="D692" s="123"/>
      <c r="E692" s="124"/>
      <c r="F692" s="124"/>
      <c r="G692" s="363" t="str">
        <f t="shared" si="343"/>
        <v/>
      </c>
      <c r="H692" s="376" t="str">
        <f t="shared" si="344"/>
        <v/>
      </c>
      <c r="I692" s="365" t="str">
        <f t="shared" si="345"/>
        <v/>
      </c>
      <c r="J692" s="366" t="str">
        <f t="shared" si="324"/>
        <v/>
      </c>
      <c r="K692" s="367" t="str">
        <f t="shared" si="325"/>
        <v/>
      </c>
      <c r="L692" s="368" t="str">
        <f t="shared" si="326"/>
        <v/>
      </c>
      <c r="M692" s="369"/>
      <c r="N692" s="370" t="str">
        <f t="shared" si="320"/>
        <v/>
      </c>
      <c r="O692" s="371" t="str">
        <f t="shared" si="321"/>
        <v/>
      </c>
      <c r="P692" s="371" t="str">
        <f t="shared" si="327"/>
        <v/>
      </c>
      <c r="Q692" s="372" t="str">
        <f t="shared" si="346"/>
        <v/>
      </c>
      <c r="R692" s="373" t="str">
        <f t="shared" si="328"/>
        <v/>
      </c>
      <c r="S692" s="372" t="str">
        <f t="shared" si="329"/>
        <v/>
      </c>
      <c r="T692" s="372" t="str">
        <f t="shared" si="322"/>
        <v/>
      </c>
      <c r="U692" s="374" t="str">
        <f t="shared" si="323"/>
        <v/>
      </c>
      <c r="V692" s="375" t="str">
        <f t="shared" si="330"/>
        <v/>
      </c>
      <c r="Y692" s="133"/>
    </row>
    <row r="693" spans="1:25" s="127" customFormat="1" ht="12" customHeight="1">
      <c r="A693" s="121">
        <v>621</v>
      </c>
      <c r="B693" s="122"/>
      <c r="C693" s="403"/>
      <c r="D693" s="123"/>
      <c r="E693" s="124"/>
      <c r="F693" s="124"/>
      <c r="G693" s="363" t="str">
        <f t="shared" si="343"/>
        <v/>
      </c>
      <c r="H693" s="376" t="str">
        <f t="shared" si="344"/>
        <v/>
      </c>
      <c r="I693" s="365" t="str">
        <f t="shared" si="345"/>
        <v/>
      </c>
      <c r="J693" s="366" t="str">
        <f t="shared" si="324"/>
        <v/>
      </c>
      <c r="K693" s="367" t="str">
        <f t="shared" si="325"/>
        <v/>
      </c>
      <c r="L693" s="368" t="str">
        <f t="shared" si="326"/>
        <v/>
      </c>
      <c r="M693" s="369"/>
      <c r="N693" s="370" t="str">
        <f t="shared" si="320"/>
        <v/>
      </c>
      <c r="O693" s="371" t="str">
        <f t="shared" si="321"/>
        <v/>
      </c>
      <c r="P693" s="371" t="str">
        <f t="shared" si="327"/>
        <v/>
      </c>
      <c r="Q693" s="372" t="str">
        <f t="shared" si="346"/>
        <v/>
      </c>
      <c r="R693" s="373" t="str">
        <f t="shared" si="328"/>
        <v/>
      </c>
      <c r="S693" s="372" t="str">
        <f t="shared" si="329"/>
        <v/>
      </c>
      <c r="T693" s="372" t="str">
        <f t="shared" si="322"/>
        <v/>
      </c>
      <c r="U693" s="374" t="str">
        <f t="shared" si="323"/>
        <v/>
      </c>
      <c r="V693" s="375" t="str">
        <f t="shared" si="330"/>
        <v/>
      </c>
      <c r="Y693" s="133"/>
    </row>
    <row r="694" spans="1:25" s="127" customFormat="1" ht="12" customHeight="1">
      <c r="A694" s="121">
        <v>622</v>
      </c>
      <c r="B694" s="122"/>
      <c r="C694" s="403"/>
      <c r="D694" s="123"/>
      <c r="E694" s="124"/>
      <c r="F694" s="124"/>
      <c r="G694" s="363" t="str">
        <f t="shared" si="343"/>
        <v/>
      </c>
      <c r="H694" s="376" t="str">
        <f t="shared" si="344"/>
        <v/>
      </c>
      <c r="I694" s="365" t="str">
        <f t="shared" si="345"/>
        <v/>
      </c>
      <c r="J694" s="366" t="str">
        <f t="shared" si="324"/>
        <v/>
      </c>
      <c r="K694" s="367" t="str">
        <f t="shared" si="325"/>
        <v/>
      </c>
      <c r="L694" s="368" t="str">
        <f t="shared" si="326"/>
        <v/>
      </c>
      <c r="M694" s="369"/>
      <c r="N694" s="370" t="str">
        <f t="shared" si="320"/>
        <v/>
      </c>
      <c r="O694" s="371" t="str">
        <f t="shared" si="321"/>
        <v/>
      </c>
      <c r="P694" s="371" t="str">
        <f t="shared" si="327"/>
        <v/>
      </c>
      <c r="Q694" s="372" t="str">
        <f t="shared" si="346"/>
        <v/>
      </c>
      <c r="R694" s="373" t="str">
        <f t="shared" si="328"/>
        <v/>
      </c>
      <c r="S694" s="372" t="str">
        <f t="shared" si="329"/>
        <v/>
      </c>
      <c r="T694" s="372" t="str">
        <f t="shared" si="322"/>
        <v/>
      </c>
      <c r="U694" s="374" t="str">
        <f t="shared" si="323"/>
        <v/>
      </c>
      <c r="V694" s="375" t="str">
        <f t="shared" si="330"/>
        <v/>
      </c>
      <c r="Y694" s="133"/>
    </row>
    <row r="695" spans="1:25" s="127" customFormat="1" ht="12" customHeight="1">
      <c r="A695" s="121">
        <v>623</v>
      </c>
      <c r="B695" s="122"/>
      <c r="C695" s="403"/>
      <c r="D695" s="123"/>
      <c r="E695" s="124"/>
      <c r="F695" s="124"/>
      <c r="G695" s="363" t="str">
        <f t="shared" si="343"/>
        <v/>
      </c>
      <c r="H695" s="376" t="str">
        <f t="shared" si="344"/>
        <v/>
      </c>
      <c r="I695" s="365" t="str">
        <f t="shared" si="345"/>
        <v/>
      </c>
      <c r="J695" s="366" t="str">
        <f t="shared" si="324"/>
        <v/>
      </c>
      <c r="K695" s="367" t="str">
        <f t="shared" si="325"/>
        <v/>
      </c>
      <c r="L695" s="368" t="str">
        <f t="shared" si="326"/>
        <v/>
      </c>
      <c r="M695" s="369"/>
      <c r="N695" s="370" t="str">
        <f t="shared" si="320"/>
        <v/>
      </c>
      <c r="O695" s="371" t="str">
        <f t="shared" si="321"/>
        <v/>
      </c>
      <c r="P695" s="371" t="str">
        <f t="shared" si="327"/>
        <v/>
      </c>
      <c r="Q695" s="372" t="str">
        <f t="shared" si="346"/>
        <v/>
      </c>
      <c r="R695" s="373" t="str">
        <f t="shared" si="328"/>
        <v/>
      </c>
      <c r="S695" s="372" t="str">
        <f t="shared" si="329"/>
        <v/>
      </c>
      <c r="T695" s="372" t="str">
        <f t="shared" si="322"/>
        <v/>
      </c>
      <c r="U695" s="374" t="str">
        <f t="shared" si="323"/>
        <v/>
      </c>
      <c r="V695" s="375" t="str">
        <f t="shared" si="330"/>
        <v/>
      </c>
      <c r="Y695" s="133"/>
    </row>
    <row r="696" spans="1:25" s="127" customFormat="1" ht="12" customHeight="1">
      <c r="A696" s="121">
        <v>624</v>
      </c>
      <c r="B696" s="122"/>
      <c r="C696" s="403"/>
      <c r="D696" s="123"/>
      <c r="E696" s="124"/>
      <c r="F696" s="124"/>
      <c r="G696" s="363" t="str">
        <f t="shared" si="343"/>
        <v/>
      </c>
      <c r="H696" s="376" t="str">
        <f t="shared" si="344"/>
        <v/>
      </c>
      <c r="I696" s="365" t="str">
        <f t="shared" si="345"/>
        <v/>
      </c>
      <c r="J696" s="366" t="str">
        <f t="shared" si="324"/>
        <v/>
      </c>
      <c r="K696" s="367" t="str">
        <f t="shared" si="325"/>
        <v/>
      </c>
      <c r="L696" s="368" t="str">
        <f t="shared" si="326"/>
        <v/>
      </c>
      <c r="M696" s="369"/>
      <c r="N696" s="370" t="str">
        <f t="shared" si="320"/>
        <v/>
      </c>
      <c r="O696" s="371" t="str">
        <f t="shared" si="321"/>
        <v/>
      </c>
      <c r="P696" s="371" t="str">
        <f t="shared" si="327"/>
        <v/>
      </c>
      <c r="Q696" s="372" t="str">
        <f t="shared" si="346"/>
        <v/>
      </c>
      <c r="R696" s="373" t="str">
        <f t="shared" si="328"/>
        <v/>
      </c>
      <c r="S696" s="372" t="str">
        <f t="shared" si="329"/>
        <v/>
      </c>
      <c r="T696" s="372" t="str">
        <f t="shared" si="322"/>
        <v/>
      </c>
      <c r="U696" s="374" t="str">
        <f t="shared" si="323"/>
        <v/>
      </c>
      <c r="V696" s="375" t="str">
        <f t="shared" si="330"/>
        <v/>
      </c>
      <c r="Y696" s="133"/>
    </row>
    <row r="697" spans="1:25" s="127" customFormat="1" ht="12" customHeight="1">
      <c r="A697" s="121">
        <v>625</v>
      </c>
      <c r="B697" s="122"/>
      <c r="C697" s="403"/>
      <c r="D697" s="123"/>
      <c r="E697" s="124"/>
      <c r="F697" s="124"/>
      <c r="G697" s="363" t="str">
        <f t="shared" si="343"/>
        <v/>
      </c>
      <c r="H697" s="376" t="str">
        <f t="shared" si="344"/>
        <v/>
      </c>
      <c r="I697" s="365" t="str">
        <f t="shared" si="345"/>
        <v/>
      </c>
      <c r="J697" s="366" t="str">
        <f t="shared" si="324"/>
        <v/>
      </c>
      <c r="K697" s="367" t="str">
        <f t="shared" si="325"/>
        <v/>
      </c>
      <c r="L697" s="368" t="str">
        <f t="shared" si="326"/>
        <v/>
      </c>
      <c r="M697" s="369"/>
      <c r="N697" s="370" t="str">
        <f t="shared" si="320"/>
        <v/>
      </c>
      <c r="O697" s="371" t="str">
        <f t="shared" si="321"/>
        <v/>
      </c>
      <c r="P697" s="371" t="str">
        <f t="shared" si="327"/>
        <v/>
      </c>
      <c r="Q697" s="372" t="str">
        <f t="shared" si="346"/>
        <v/>
      </c>
      <c r="R697" s="373" t="str">
        <f t="shared" si="328"/>
        <v/>
      </c>
      <c r="S697" s="372" t="str">
        <f t="shared" si="329"/>
        <v/>
      </c>
      <c r="T697" s="372" t="str">
        <f t="shared" si="322"/>
        <v/>
      </c>
      <c r="U697" s="374" t="str">
        <f t="shared" si="323"/>
        <v/>
      </c>
      <c r="V697" s="375" t="str">
        <f t="shared" si="330"/>
        <v/>
      </c>
      <c r="Y697" s="133"/>
    </row>
    <row r="698" spans="1:25" s="127" customFormat="1" ht="12" customHeight="1">
      <c r="A698" s="121">
        <v>626</v>
      </c>
      <c r="B698" s="122"/>
      <c r="C698" s="403"/>
      <c r="D698" s="123"/>
      <c r="E698" s="124"/>
      <c r="F698" s="124"/>
      <c r="G698" s="363" t="str">
        <f t="shared" ref="G698:G709" si="347">IF(OR(ISBLANK($C698),ISBLANK($C$68)),"",IF($C698&gt;$C$68,"",DATEDIF($C698,$C$68,"Y")))</f>
        <v/>
      </c>
      <c r="H698" s="376" t="str">
        <f t="shared" ref="H698:H709" si="348">IF(D698=1,"男",IF(D698=2,"女",""))</f>
        <v/>
      </c>
      <c r="I698" s="365" t="str">
        <f t="shared" ref="I698:I709" si="349">G698&amp;H698</f>
        <v/>
      </c>
      <c r="J698" s="366" t="str">
        <f t="shared" si="324"/>
        <v/>
      </c>
      <c r="K698" s="367" t="str">
        <f t="shared" si="325"/>
        <v/>
      </c>
      <c r="L698" s="368" t="str">
        <f t="shared" si="326"/>
        <v/>
      </c>
      <c r="M698" s="369"/>
      <c r="N698" s="370" t="str">
        <f t="shared" si="320"/>
        <v/>
      </c>
      <c r="O698" s="371" t="str">
        <f t="shared" si="321"/>
        <v/>
      </c>
      <c r="P698" s="371" t="str">
        <f t="shared" si="327"/>
        <v/>
      </c>
      <c r="Q698" s="372" t="str">
        <f t="shared" ref="Q698:Q709" si="350">IF($E698="","",P698*O698)</f>
        <v/>
      </c>
      <c r="R698" s="373" t="str">
        <f t="shared" si="328"/>
        <v/>
      </c>
      <c r="S698" s="372" t="str">
        <f t="shared" si="329"/>
        <v/>
      </c>
      <c r="T698" s="372" t="str">
        <f t="shared" si="322"/>
        <v/>
      </c>
      <c r="U698" s="374" t="str">
        <f t="shared" si="323"/>
        <v/>
      </c>
      <c r="V698" s="375" t="str">
        <f t="shared" si="330"/>
        <v/>
      </c>
      <c r="Y698" s="133"/>
    </row>
    <row r="699" spans="1:25" s="127" customFormat="1" ht="12" customHeight="1">
      <c r="A699" s="121">
        <v>627</v>
      </c>
      <c r="B699" s="122"/>
      <c r="C699" s="403"/>
      <c r="D699" s="123"/>
      <c r="E699" s="124"/>
      <c r="F699" s="124"/>
      <c r="G699" s="363" t="str">
        <f t="shared" si="347"/>
        <v/>
      </c>
      <c r="H699" s="376" t="str">
        <f t="shared" si="348"/>
        <v/>
      </c>
      <c r="I699" s="365" t="str">
        <f t="shared" si="349"/>
        <v/>
      </c>
      <c r="J699" s="366" t="str">
        <f t="shared" si="324"/>
        <v/>
      </c>
      <c r="K699" s="367" t="str">
        <f t="shared" si="325"/>
        <v/>
      </c>
      <c r="L699" s="368" t="str">
        <f t="shared" si="326"/>
        <v/>
      </c>
      <c r="M699" s="369"/>
      <c r="N699" s="370" t="str">
        <f t="shared" si="320"/>
        <v/>
      </c>
      <c r="O699" s="371" t="str">
        <f t="shared" si="321"/>
        <v/>
      </c>
      <c r="P699" s="371" t="str">
        <f t="shared" si="327"/>
        <v/>
      </c>
      <c r="Q699" s="372" t="str">
        <f t="shared" si="350"/>
        <v/>
      </c>
      <c r="R699" s="373" t="str">
        <f t="shared" si="328"/>
        <v/>
      </c>
      <c r="S699" s="372" t="str">
        <f t="shared" si="329"/>
        <v/>
      </c>
      <c r="T699" s="372" t="str">
        <f t="shared" si="322"/>
        <v/>
      </c>
      <c r="U699" s="374" t="str">
        <f t="shared" si="323"/>
        <v/>
      </c>
      <c r="V699" s="375" t="str">
        <f t="shared" si="330"/>
        <v/>
      </c>
      <c r="Y699" s="133"/>
    </row>
    <row r="700" spans="1:25" s="127" customFormat="1" ht="12" customHeight="1">
      <c r="A700" s="121">
        <v>628</v>
      </c>
      <c r="B700" s="122"/>
      <c r="C700" s="403"/>
      <c r="D700" s="123"/>
      <c r="E700" s="124"/>
      <c r="F700" s="124"/>
      <c r="G700" s="363" t="str">
        <f t="shared" si="347"/>
        <v/>
      </c>
      <c r="H700" s="376" t="str">
        <f t="shared" si="348"/>
        <v/>
      </c>
      <c r="I700" s="365" t="str">
        <f t="shared" si="349"/>
        <v/>
      </c>
      <c r="J700" s="366" t="str">
        <f t="shared" si="324"/>
        <v/>
      </c>
      <c r="K700" s="367" t="str">
        <f t="shared" si="325"/>
        <v/>
      </c>
      <c r="L700" s="368" t="str">
        <f t="shared" si="326"/>
        <v/>
      </c>
      <c r="M700" s="369"/>
      <c r="N700" s="370" t="str">
        <f t="shared" si="320"/>
        <v/>
      </c>
      <c r="O700" s="371" t="str">
        <f t="shared" si="321"/>
        <v/>
      </c>
      <c r="P700" s="371" t="str">
        <f t="shared" si="327"/>
        <v/>
      </c>
      <c r="Q700" s="372" t="str">
        <f t="shared" si="350"/>
        <v/>
      </c>
      <c r="R700" s="373" t="str">
        <f t="shared" si="328"/>
        <v/>
      </c>
      <c r="S700" s="372" t="str">
        <f t="shared" si="329"/>
        <v/>
      </c>
      <c r="T700" s="372" t="str">
        <f t="shared" si="322"/>
        <v/>
      </c>
      <c r="U700" s="374" t="str">
        <f t="shared" si="323"/>
        <v/>
      </c>
      <c r="V700" s="375" t="str">
        <f t="shared" si="330"/>
        <v/>
      </c>
      <c r="Y700" s="133"/>
    </row>
    <row r="701" spans="1:25" s="127" customFormat="1" ht="12" customHeight="1">
      <c r="A701" s="121">
        <v>629</v>
      </c>
      <c r="B701" s="122"/>
      <c r="C701" s="403"/>
      <c r="D701" s="123"/>
      <c r="E701" s="124"/>
      <c r="F701" s="124"/>
      <c r="G701" s="363" t="str">
        <f t="shared" si="347"/>
        <v/>
      </c>
      <c r="H701" s="376" t="str">
        <f t="shared" si="348"/>
        <v/>
      </c>
      <c r="I701" s="365" t="str">
        <f t="shared" si="349"/>
        <v/>
      </c>
      <c r="J701" s="366" t="str">
        <f t="shared" si="324"/>
        <v/>
      </c>
      <c r="K701" s="367" t="str">
        <f t="shared" si="325"/>
        <v/>
      </c>
      <c r="L701" s="368" t="str">
        <f t="shared" si="326"/>
        <v/>
      </c>
      <c r="M701" s="369"/>
      <c r="N701" s="370" t="str">
        <f t="shared" si="320"/>
        <v/>
      </c>
      <c r="O701" s="371" t="str">
        <f t="shared" si="321"/>
        <v/>
      </c>
      <c r="P701" s="371" t="str">
        <f t="shared" si="327"/>
        <v/>
      </c>
      <c r="Q701" s="372" t="str">
        <f t="shared" si="350"/>
        <v/>
      </c>
      <c r="R701" s="373" t="str">
        <f t="shared" si="328"/>
        <v/>
      </c>
      <c r="S701" s="372" t="str">
        <f t="shared" si="329"/>
        <v/>
      </c>
      <c r="T701" s="372" t="str">
        <f t="shared" si="322"/>
        <v/>
      </c>
      <c r="U701" s="374" t="str">
        <f t="shared" si="323"/>
        <v/>
      </c>
      <c r="V701" s="375" t="str">
        <f t="shared" si="330"/>
        <v/>
      </c>
      <c r="Y701" s="133"/>
    </row>
    <row r="702" spans="1:25" s="127" customFormat="1" ht="12" customHeight="1">
      <c r="A702" s="121">
        <v>630</v>
      </c>
      <c r="B702" s="122"/>
      <c r="C702" s="403"/>
      <c r="D702" s="123"/>
      <c r="E702" s="124"/>
      <c r="F702" s="124"/>
      <c r="G702" s="363" t="str">
        <f t="shared" si="347"/>
        <v/>
      </c>
      <c r="H702" s="376" t="str">
        <f t="shared" si="348"/>
        <v/>
      </c>
      <c r="I702" s="365" t="str">
        <f t="shared" si="349"/>
        <v/>
      </c>
      <c r="J702" s="366" t="str">
        <f t="shared" si="324"/>
        <v/>
      </c>
      <c r="K702" s="367" t="str">
        <f t="shared" si="325"/>
        <v/>
      </c>
      <c r="L702" s="368" t="str">
        <f t="shared" si="326"/>
        <v/>
      </c>
      <c r="M702" s="369"/>
      <c r="N702" s="370" t="str">
        <f t="shared" si="320"/>
        <v/>
      </c>
      <c r="O702" s="371" t="str">
        <f t="shared" si="321"/>
        <v/>
      </c>
      <c r="P702" s="371" t="str">
        <f t="shared" si="327"/>
        <v/>
      </c>
      <c r="Q702" s="372" t="str">
        <f t="shared" si="350"/>
        <v/>
      </c>
      <c r="R702" s="373" t="str">
        <f t="shared" si="328"/>
        <v/>
      </c>
      <c r="S702" s="372" t="str">
        <f t="shared" si="329"/>
        <v/>
      </c>
      <c r="T702" s="372" t="str">
        <f t="shared" si="322"/>
        <v/>
      </c>
      <c r="U702" s="374" t="str">
        <f t="shared" si="323"/>
        <v/>
      </c>
      <c r="V702" s="375" t="str">
        <f t="shared" si="330"/>
        <v/>
      </c>
      <c r="Y702" s="133"/>
    </row>
    <row r="703" spans="1:25" s="127" customFormat="1" ht="12" customHeight="1">
      <c r="A703" s="121">
        <v>631</v>
      </c>
      <c r="B703" s="122"/>
      <c r="C703" s="403"/>
      <c r="D703" s="123"/>
      <c r="E703" s="124"/>
      <c r="F703" s="124"/>
      <c r="G703" s="363" t="str">
        <f t="shared" si="347"/>
        <v/>
      </c>
      <c r="H703" s="376" t="str">
        <f t="shared" si="348"/>
        <v/>
      </c>
      <c r="I703" s="365" t="str">
        <f t="shared" si="349"/>
        <v/>
      </c>
      <c r="J703" s="366" t="str">
        <f t="shared" si="324"/>
        <v/>
      </c>
      <c r="K703" s="367" t="str">
        <f t="shared" si="325"/>
        <v/>
      </c>
      <c r="L703" s="368" t="str">
        <f t="shared" si="326"/>
        <v/>
      </c>
      <c r="M703" s="369"/>
      <c r="N703" s="370" t="str">
        <f t="shared" si="320"/>
        <v/>
      </c>
      <c r="O703" s="371" t="str">
        <f t="shared" si="321"/>
        <v/>
      </c>
      <c r="P703" s="371" t="str">
        <f t="shared" si="327"/>
        <v/>
      </c>
      <c r="Q703" s="372" t="str">
        <f t="shared" si="350"/>
        <v/>
      </c>
      <c r="R703" s="373" t="str">
        <f t="shared" si="328"/>
        <v/>
      </c>
      <c r="S703" s="372" t="str">
        <f t="shared" si="329"/>
        <v/>
      </c>
      <c r="T703" s="372" t="str">
        <f t="shared" si="322"/>
        <v/>
      </c>
      <c r="U703" s="374" t="str">
        <f t="shared" si="323"/>
        <v/>
      </c>
      <c r="V703" s="375" t="str">
        <f t="shared" si="330"/>
        <v/>
      </c>
      <c r="Y703" s="133"/>
    </row>
    <row r="704" spans="1:25" s="127" customFormat="1" ht="12" customHeight="1">
      <c r="A704" s="121">
        <v>632</v>
      </c>
      <c r="B704" s="122"/>
      <c r="C704" s="403"/>
      <c r="D704" s="123"/>
      <c r="E704" s="124"/>
      <c r="F704" s="124"/>
      <c r="G704" s="363" t="str">
        <f t="shared" si="347"/>
        <v/>
      </c>
      <c r="H704" s="376" t="str">
        <f t="shared" si="348"/>
        <v/>
      </c>
      <c r="I704" s="365" t="str">
        <f t="shared" si="349"/>
        <v/>
      </c>
      <c r="J704" s="366" t="str">
        <f t="shared" si="324"/>
        <v/>
      </c>
      <c r="K704" s="367" t="str">
        <f t="shared" si="325"/>
        <v/>
      </c>
      <c r="L704" s="368" t="str">
        <f t="shared" si="326"/>
        <v/>
      </c>
      <c r="M704" s="369"/>
      <c r="N704" s="370" t="str">
        <f t="shared" si="320"/>
        <v/>
      </c>
      <c r="O704" s="371" t="str">
        <f t="shared" si="321"/>
        <v/>
      </c>
      <c r="P704" s="371" t="str">
        <f t="shared" si="327"/>
        <v/>
      </c>
      <c r="Q704" s="372" t="str">
        <f t="shared" si="350"/>
        <v/>
      </c>
      <c r="R704" s="373" t="str">
        <f t="shared" si="328"/>
        <v/>
      </c>
      <c r="S704" s="372" t="str">
        <f t="shared" si="329"/>
        <v/>
      </c>
      <c r="T704" s="372" t="str">
        <f t="shared" si="322"/>
        <v/>
      </c>
      <c r="U704" s="374" t="str">
        <f t="shared" si="323"/>
        <v/>
      </c>
      <c r="V704" s="375" t="str">
        <f t="shared" si="330"/>
        <v/>
      </c>
      <c r="Y704" s="133"/>
    </row>
    <row r="705" spans="1:25" s="127" customFormat="1" ht="12" customHeight="1">
      <c r="A705" s="121">
        <v>633</v>
      </c>
      <c r="B705" s="122"/>
      <c r="C705" s="403"/>
      <c r="D705" s="123"/>
      <c r="E705" s="124"/>
      <c r="F705" s="124"/>
      <c r="G705" s="363" t="str">
        <f t="shared" si="347"/>
        <v/>
      </c>
      <c r="H705" s="376" t="str">
        <f t="shared" si="348"/>
        <v/>
      </c>
      <c r="I705" s="365" t="str">
        <f t="shared" si="349"/>
        <v/>
      </c>
      <c r="J705" s="366" t="str">
        <f t="shared" si="324"/>
        <v/>
      </c>
      <c r="K705" s="367" t="str">
        <f t="shared" si="325"/>
        <v/>
      </c>
      <c r="L705" s="368" t="str">
        <f t="shared" si="326"/>
        <v/>
      </c>
      <c r="M705" s="369"/>
      <c r="N705" s="370" t="str">
        <f t="shared" si="320"/>
        <v/>
      </c>
      <c r="O705" s="371" t="str">
        <f t="shared" si="321"/>
        <v/>
      </c>
      <c r="P705" s="371" t="str">
        <f t="shared" si="327"/>
        <v/>
      </c>
      <c r="Q705" s="372" t="str">
        <f t="shared" si="350"/>
        <v/>
      </c>
      <c r="R705" s="373" t="str">
        <f t="shared" si="328"/>
        <v/>
      </c>
      <c r="S705" s="372" t="str">
        <f t="shared" si="329"/>
        <v/>
      </c>
      <c r="T705" s="372" t="str">
        <f t="shared" si="322"/>
        <v/>
      </c>
      <c r="U705" s="374" t="str">
        <f t="shared" si="323"/>
        <v/>
      </c>
      <c r="V705" s="375" t="str">
        <f t="shared" si="330"/>
        <v/>
      </c>
      <c r="Y705" s="133"/>
    </row>
    <row r="706" spans="1:25" s="127" customFormat="1" ht="12" customHeight="1">
      <c r="A706" s="121">
        <v>634</v>
      </c>
      <c r="B706" s="122"/>
      <c r="C706" s="403"/>
      <c r="D706" s="123"/>
      <c r="E706" s="124"/>
      <c r="F706" s="124"/>
      <c r="G706" s="363" t="str">
        <f t="shared" si="347"/>
        <v/>
      </c>
      <c r="H706" s="376" t="str">
        <f t="shared" si="348"/>
        <v/>
      </c>
      <c r="I706" s="365" t="str">
        <f t="shared" si="349"/>
        <v/>
      </c>
      <c r="J706" s="366" t="str">
        <f t="shared" si="324"/>
        <v/>
      </c>
      <c r="K706" s="367" t="str">
        <f t="shared" si="325"/>
        <v/>
      </c>
      <c r="L706" s="368" t="str">
        <f t="shared" si="326"/>
        <v/>
      </c>
      <c r="M706" s="369"/>
      <c r="N706" s="370" t="str">
        <f t="shared" si="320"/>
        <v/>
      </c>
      <c r="O706" s="371" t="str">
        <f t="shared" si="321"/>
        <v/>
      </c>
      <c r="P706" s="371" t="str">
        <f t="shared" si="327"/>
        <v/>
      </c>
      <c r="Q706" s="372" t="str">
        <f t="shared" si="350"/>
        <v/>
      </c>
      <c r="R706" s="373" t="str">
        <f t="shared" si="328"/>
        <v/>
      </c>
      <c r="S706" s="372" t="str">
        <f t="shared" si="329"/>
        <v/>
      </c>
      <c r="T706" s="372" t="str">
        <f t="shared" si="322"/>
        <v/>
      </c>
      <c r="U706" s="374" t="str">
        <f t="shared" si="323"/>
        <v/>
      </c>
      <c r="V706" s="375" t="str">
        <f t="shared" si="330"/>
        <v/>
      </c>
      <c r="Y706" s="133"/>
    </row>
    <row r="707" spans="1:25" s="127" customFormat="1" ht="12" customHeight="1">
      <c r="A707" s="121">
        <v>635</v>
      </c>
      <c r="B707" s="122"/>
      <c r="C707" s="403"/>
      <c r="D707" s="123"/>
      <c r="E707" s="124"/>
      <c r="F707" s="124"/>
      <c r="G707" s="363" t="str">
        <f t="shared" si="347"/>
        <v/>
      </c>
      <c r="H707" s="376" t="str">
        <f t="shared" si="348"/>
        <v/>
      </c>
      <c r="I707" s="365" t="str">
        <f t="shared" si="349"/>
        <v/>
      </c>
      <c r="J707" s="366" t="str">
        <f t="shared" si="324"/>
        <v/>
      </c>
      <c r="K707" s="367" t="str">
        <f t="shared" si="325"/>
        <v/>
      </c>
      <c r="L707" s="368" t="str">
        <f t="shared" si="326"/>
        <v/>
      </c>
      <c r="M707" s="369"/>
      <c r="N707" s="370" t="str">
        <f t="shared" si="320"/>
        <v/>
      </c>
      <c r="O707" s="371" t="str">
        <f t="shared" si="321"/>
        <v/>
      </c>
      <c r="P707" s="371" t="str">
        <f t="shared" si="327"/>
        <v/>
      </c>
      <c r="Q707" s="372" t="str">
        <f t="shared" si="350"/>
        <v/>
      </c>
      <c r="R707" s="373" t="str">
        <f t="shared" si="328"/>
        <v/>
      </c>
      <c r="S707" s="372" t="str">
        <f t="shared" si="329"/>
        <v/>
      </c>
      <c r="T707" s="372" t="str">
        <f t="shared" si="322"/>
        <v/>
      </c>
      <c r="U707" s="374" t="str">
        <f t="shared" si="323"/>
        <v/>
      </c>
      <c r="V707" s="375" t="str">
        <f t="shared" si="330"/>
        <v/>
      </c>
      <c r="Y707" s="133"/>
    </row>
    <row r="708" spans="1:25" s="127" customFormat="1" ht="12" customHeight="1">
      <c r="A708" s="121">
        <v>636</v>
      </c>
      <c r="B708" s="122"/>
      <c r="C708" s="403"/>
      <c r="D708" s="123"/>
      <c r="E708" s="124"/>
      <c r="F708" s="124"/>
      <c r="G708" s="363" t="str">
        <f t="shared" si="347"/>
        <v/>
      </c>
      <c r="H708" s="376" t="str">
        <f t="shared" si="348"/>
        <v/>
      </c>
      <c r="I708" s="365" t="str">
        <f t="shared" si="349"/>
        <v/>
      </c>
      <c r="J708" s="366" t="str">
        <f t="shared" si="324"/>
        <v/>
      </c>
      <c r="K708" s="367" t="str">
        <f t="shared" si="325"/>
        <v/>
      </c>
      <c r="L708" s="368" t="str">
        <f t="shared" si="326"/>
        <v/>
      </c>
      <c r="M708" s="369"/>
      <c r="N708" s="370" t="str">
        <f t="shared" si="320"/>
        <v/>
      </c>
      <c r="O708" s="371" t="str">
        <f t="shared" si="321"/>
        <v/>
      </c>
      <c r="P708" s="371" t="str">
        <f t="shared" si="327"/>
        <v/>
      </c>
      <c r="Q708" s="372" t="str">
        <f t="shared" si="350"/>
        <v/>
      </c>
      <c r="R708" s="373" t="str">
        <f t="shared" si="328"/>
        <v/>
      </c>
      <c r="S708" s="372" t="str">
        <f t="shared" si="329"/>
        <v/>
      </c>
      <c r="T708" s="372" t="str">
        <f t="shared" si="322"/>
        <v/>
      </c>
      <c r="U708" s="374" t="str">
        <f t="shared" si="323"/>
        <v/>
      </c>
      <c r="V708" s="375" t="str">
        <f t="shared" si="330"/>
        <v/>
      </c>
      <c r="Y708" s="133"/>
    </row>
    <row r="709" spans="1:25" s="127" customFormat="1" ht="12" customHeight="1">
      <c r="A709" s="121">
        <v>637</v>
      </c>
      <c r="B709" s="122"/>
      <c r="C709" s="403"/>
      <c r="D709" s="123"/>
      <c r="E709" s="124"/>
      <c r="F709" s="124"/>
      <c r="G709" s="363" t="str">
        <f t="shared" si="347"/>
        <v/>
      </c>
      <c r="H709" s="376" t="str">
        <f t="shared" si="348"/>
        <v/>
      </c>
      <c r="I709" s="365" t="str">
        <f t="shared" si="349"/>
        <v/>
      </c>
      <c r="J709" s="366" t="str">
        <f t="shared" si="324"/>
        <v/>
      </c>
      <c r="K709" s="367" t="str">
        <f t="shared" si="325"/>
        <v/>
      </c>
      <c r="L709" s="368" t="str">
        <f t="shared" si="326"/>
        <v/>
      </c>
      <c r="M709" s="369"/>
      <c r="N709" s="370" t="str">
        <f t="shared" si="320"/>
        <v/>
      </c>
      <c r="O709" s="371" t="str">
        <f t="shared" si="321"/>
        <v/>
      </c>
      <c r="P709" s="371" t="str">
        <f t="shared" si="327"/>
        <v/>
      </c>
      <c r="Q709" s="372" t="str">
        <f t="shared" si="350"/>
        <v/>
      </c>
      <c r="R709" s="373" t="str">
        <f t="shared" si="328"/>
        <v/>
      </c>
      <c r="S709" s="372" t="str">
        <f t="shared" si="329"/>
        <v/>
      </c>
      <c r="T709" s="372" t="str">
        <f t="shared" si="322"/>
        <v/>
      </c>
      <c r="U709" s="374" t="str">
        <f t="shared" si="323"/>
        <v/>
      </c>
      <c r="V709" s="375" t="str">
        <f t="shared" si="330"/>
        <v/>
      </c>
      <c r="Y709" s="133"/>
    </row>
    <row r="710" spans="1:25" s="127" customFormat="1" ht="12" customHeight="1">
      <c r="A710" s="121">
        <v>638</v>
      </c>
      <c r="B710" s="122"/>
      <c r="C710" s="403"/>
      <c r="D710" s="123"/>
      <c r="E710" s="124"/>
      <c r="F710" s="124"/>
      <c r="G710" s="363" t="str">
        <f t="shared" ref="G710:G719" si="351">IF(OR(ISBLANK($C710),ISBLANK($C$68)),"",IF($C710&gt;$C$68,"",DATEDIF($C710,$C$68,"Y")))</f>
        <v/>
      </c>
      <c r="H710" s="376" t="str">
        <f t="shared" ref="H710:H719" si="352">IF(D710=1,"男",IF(D710=2,"女",""))</f>
        <v/>
      </c>
      <c r="I710" s="365" t="str">
        <f t="shared" ref="I710:I719" si="353">G710&amp;H710</f>
        <v/>
      </c>
      <c r="J710" s="366" t="str">
        <f t="shared" si="324"/>
        <v/>
      </c>
      <c r="K710" s="367" t="str">
        <f t="shared" si="325"/>
        <v/>
      </c>
      <c r="L710" s="368" t="str">
        <f t="shared" si="326"/>
        <v/>
      </c>
      <c r="M710" s="369"/>
      <c r="N710" s="370" t="str">
        <f t="shared" si="320"/>
        <v/>
      </c>
      <c r="O710" s="371" t="str">
        <f t="shared" si="321"/>
        <v/>
      </c>
      <c r="P710" s="371" t="str">
        <f t="shared" si="327"/>
        <v/>
      </c>
      <c r="Q710" s="372" t="str">
        <f t="shared" ref="Q710:Q719" si="354">IF($E710="","",P710*O710)</f>
        <v/>
      </c>
      <c r="R710" s="373" t="str">
        <f t="shared" si="328"/>
        <v/>
      </c>
      <c r="S710" s="372" t="str">
        <f t="shared" si="329"/>
        <v/>
      </c>
      <c r="T710" s="372" t="str">
        <f t="shared" si="322"/>
        <v/>
      </c>
      <c r="U710" s="374" t="str">
        <f t="shared" si="323"/>
        <v/>
      </c>
      <c r="V710" s="375" t="str">
        <f t="shared" si="330"/>
        <v/>
      </c>
      <c r="Y710" s="133"/>
    </row>
    <row r="711" spans="1:25" s="127" customFormat="1" ht="12" customHeight="1">
      <c r="A711" s="121">
        <v>639</v>
      </c>
      <c r="B711" s="122"/>
      <c r="C711" s="403"/>
      <c r="D711" s="123"/>
      <c r="E711" s="124"/>
      <c r="F711" s="124"/>
      <c r="G711" s="363" t="str">
        <f t="shared" si="351"/>
        <v/>
      </c>
      <c r="H711" s="376" t="str">
        <f t="shared" si="352"/>
        <v/>
      </c>
      <c r="I711" s="365" t="str">
        <f t="shared" si="353"/>
        <v/>
      </c>
      <c r="J711" s="366" t="str">
        <f t="shared" si="324"/>
        <v/>
      </c>
      <c r="K711" s="367" t="str">
        <f t="shared" si="325"/>
        <v/>
      </c>
      <c r="L711" s="368" t="str">
        <f t="shared" si="326"/>
        <v/>
      </c>
      <c r="M711" s="369"/>
      <c r="N711" s="370" t="str">
        <f t="shared" si="320"/>
        <v/>
      </c>
      <c r="O711" s="371" t="str">
        <f t="shared" si="321"/>
        <v/>
      </c>
      <c r="P711" s="371" t="str">
        <f t="shared" si="327"/>
        <v/>
      </c>
      <c r="Q711" s="372" t="str">
        <f t="shared" si="354"/>
        <v/>
      </c>
      <c r="R711" s="373" t="str">
        <f t="shared" si="328"/>
        <v/>
      </c>
      <c r="S711" s="372" t="str">
        <f t="shared" si="329"/>
        <v/>
      </c>
      <c r="T711" s="372" t="str">
        <f t="shared" si="322"/>
        <v/>
      </c>
      <c r="U711" s="374" t="str">
        <f t="shared" si="323"/>
        <v/>
      </c>
      <c r="V711" s="375" t="str">
        <f t="shared" si="330"/>
        <v/>
      </c>
      <c r="Y711" s="133"/>
    </row>
    <row r="712" spans="1:25" s="127" customFormat="1" ht="12" customHeight="1">
      <c r="A712" s="121">
        <v>640</v>
      </c>
      <c r="B712" s="122"/>
      <c r="C712" s="403"/>
      <c r="D712" s="123"/>
      <c r="E712" s="124"/>
      <c r="F712" s="124"/>
      <c r="G712" s="363" t="str">
        <f t="shared" si="351"/>
        <v/>
      </c>
      <c r="H712" s="376" t="str">
        <f t="shared" si="352"/>
        <v/>
      </c>
      <c r="I712" s="365" t="str">
        <f t="shared" si="353"/>
        <v/>
      </c>
      <c r="J712" s="366" t="str">
        <f t="shared" si="324"/>
        <v/>
      </c>
      <c r="K712" s="367" t="str">
        <f t="shared" si="325"/>
        <v/>
      </c>
      <c r="L712" s="368" t="str">
        <f t="shared" si="326"/>
        <v/>
      </c>
      <c r="M712" s="369"/>
      <c r="N712" s="370" t="str">
        <f t="shared" si="320"/>
        <v/>
      </c>
      <c r="O712" s="371" t="str">
        <f t="shared" si="321"/>
        <v/>
      </c>
      <c r="P712" s="371" t="str">
        <f t="shared" si="327"/>
        <v/>
      </c>
      <c r="Q712" s="372" t="str">
        <f t="shared" si="354"/>
        <v/>
      </c>
      <c r="R712" s="373" t="str">
        <f t="shared" si="328"/>
        <v/>
      </c>
      <c r="S712" s="372" t="str">
        <f t="shared" si="329"/>
        <v/>
      </c>
      <c r="T712" s="372" t="str">
        <f t="shared" si="322"/>
        <v/>
      </c>
      <c r="U712" s="374" t="str">
        <f t="shared" si="323"/>
        <v/>
      </c>
      <c r="V712" s="375" t="str">
        <f t="shared" si="330"/>
        <v/>
      </c>
      <c r="Y712" s="133"/>
    </row>
    <row r="713" spans="1:25" s="127" customFormat="1" ht="12" customHeight="1">
      <c r="A713" s="121">
        <v>641</v>
      </c>
      <c r="B713" s="122"/>
      <c r="C713" s="403"/>
      <c r="D713" s="123"/>
      <c r="E713" s="124"/>
      <c r="F713" s="124"/>
      <c r="G713" s="363" t="str">
        <f t="shared" si="351"/>
        <v/>
      </c>
      <c r="H713" s="376" t="str">
        <f t="shared" si="352"/>
        <v/>
      </c>
      <c r="I713" s="365" t="str">
        <f t="shared" si="353"/>
        <v/>
      </c>
      <c r="J713" s="366" t="str">
        <f t="shared" si="324"/>
        <v/>
      </c>
      <c r="K713" s="367" t="str">
        <f t="shared" si="325"/>
        <v/>
      </c>
      <c r="L713" s="368" t="str">
        <f t="shared" si="326"/>
        <v/>
      </c>
      <c r="M713" s="369"/>
      <c r="N713" s="370" t="str">
        <f t="shared" ref="N713:N776" si="355">IF(F713="","",(F713-O713)/O713*100)</f>
        <v/>
      </c>
      <c r="O713" s="371" t="str">
        <f t="shared" ref="O713:O776" si="356">IF(E713="","",(J713*E713-K713))</f>
        <v/>
      </c>
      <c r="P713" s="371" t="str">
        <f t="shared" si="327"/>
        <v/>
      </c>
      <c r="Q713" s="372" t="str">
        <f t="shared" si="354"/>
        <v/>
      </c>
      <c r="R713" s="373" t="str">
        <f t="shared" si="328"/>
        <v/>
      </c>
      <c r="S713" s="372" t="str">
        <f t="shared" si="329"/>
        <v/>
      </c>
      <c r="T713" s="372" t="str">
        <f t="shared" ref="T713:T776" si="357">IF(E713="","",(Q713*R713+S713))</f>
        <v/>
      </c>
      <c r="U713" s="374" t="str">
        <f t="shared" ref="U713:U776" si="358">IF(E713="","",(T713*33%))</f>
        <v/>
      </c>
      <c r="V713" s="375" t="str">
        <f t="shared" si="330"/>
        <v/>
      </c>
      <c r="Y713" s="133"/>
    </row>
    <row r="714" spans="1:25" s="127" customFormat="1" ht="12" customHeight="1">
      <c r="A714" s="121">
        <v>642</v>
      </c>
      <c r="B714" s="122"/>
      <c r="C714" s="403"/>
      <c r="D714" s="123"/>
      <c r="E714" s="124"/>
      <c r="F714" s="124"/>
      <c r="G714" s="363" t="str">
        <f t="shared" si="351"/>
        <v/>
      </c>
      <c r="H714" s="376" t="str">
        <f t="shared" si="352"/>
        <v/>
      </c>
      <c r="I714" s="365" t="str">
        <f t="shared" si="353"/>
        <v/>
      </c>
      <c r="J714" s="366" t="str">
        <f t="shared" ref="J714:J777" si="359">IF(E714="","",VLOOKUP(I714,$W$28:$Y$53,2,FALSE))</f>
        <v/>
      </c>
      <c r="K714" s="367" t="str">
        <f t="shared" ref="K714:K777" si="360">IF(E714="","",VLOOKUP(I714,$W$28:$Y$53,3,FALSE))</f>
        <v/>
      </c>
      <c r="L714" s="368" t="str">
        <f t="shared" ref="L714:L777" si="361">IF(ISNUMBER(N714),VLOOKUP(N714,$M$57:$R$62,4,TRUE),"")</f>
        <v/>
      </c>
      <c r="M714" s="369"/>
      <c r="N714" s="370" t="str">
        <f t="shared" si="355"/>
        <v/>
      </c>
      <c r="O714" s="371" t="str">
        <f t="shared" si="356"/>
        <v/>
      </c>
      <c r="P714" s="371" t="str">
        <f t="shared" ref="P714:P777" si="362">IF($E714="","",VLOOKUP($I714,$N$27:$Q$53,2,FALSE))</f>
        <v/>
      </c>
      <c r="Q714" s="372" t="str">
        <f t="shared" si="354"/>
        <v/>
      </c>
      <c r="R714" s="373" t="str">
        <f t="shared" ref="R714:R777" si="363">IF(E714="","",VLOOKUP(I714,$N$27:$V$53,9,FALSE))</f>
        <v/>
      </c>
      <c r="S714" s="372" t="str">
        <f t="shared" ref="S714:S777" si="364">IF($E714="","",VLOOKUP($I714,$N$27:$R$53,5,FALSE))</f>
        <v/>
      </c>
      <c r="T714" s="372" t="str">
        <f t="shared" si="357"/>
        <v/>
      </c>
      <c r="U714" s="374" t="str">
        <f t="shared" si="358"/>
        <v/>
      </c>
      <c r="V714" s="375" t="str">
        <f t="shared" ref="V714:V777" si="365">IF(E714="","",(IF(AND(U714&lt;=$R$7,U714&gt;=$T$7),U714,IF(U714="","　","個別対応"))))</f>
        <v/>
      </c>
      <c r="Y714" s="133"/>
    </row>
    <row r="715" spans="1:25" s="127" customFormat="1" ht="12" customHeight="1">
      <c r="A715" s="121">
        <v>643</v>
      </c>
      <c r="B715" s="122"/>
      <c r="C715" s="403"/>
      <c r="D715" s="123"/>
      <c r="E715" s="124"/>
      <c r="F715" s="124"/>
      <c r="G715" s="363" t="str">
        <f t="shared" si="351"/>
        <v/>
      </c>
      <c r="H715" s="376" t="str">
        <f t="shared" si="352"/>
        <v/>
      </c>
      <c r="I715" s="365" t="str">
        <f t="shared" si="353"/>
        <v/>
      </c>
      <c r="J715" s="366" t="str">
        <f t="shared" si="359"/>
        <v/>
      </c>
      <c r="K715" s="367" t="str">
        <f t="shared" si="360"/>
        <v/>
      </c>
      <c r="L715" s="368" t="str">
        <f t="shared" si="361"/>
        <v/>
      </c>
      <c r="M715" s="369"/>
      <c r="N715" s="370" t="str">
        <f t="shared" si="355"/>
        <v/>
      </c>
      <c r="O715" s="371" t="str">
        <f t="shared" si="356"/>
        <v/>
      </c>
      <c r="P715" s="371" t="str">
        <f t="shared" si="362"/>
        <v/>
      </c>
      <c r="Q715" s="372" t="str">
        <f t="shared" si="354"/>
        <v/>
      </c>
      <c r="R715" s="373" t="str">
        <f t="shared" si="363"/>
        <v/>
      </c>
      <c r="S715" s="372" t="str">
        <f t="shared" si="364"/>
        <v/>
      </c>
      <c r="T715" s="372" t="str">
        <f t="shared" si="357"/>
        <v/>
      </c>
      <c r="U715" s="374" t="str">
        <f t="shared" si="358"/>
        <v/>
      </c>
      <c r="V715" s="375" t="str">
        <f t="shared" si="365"/>
        <v/>
      </c>
      <c r="Y715" s="133"/>
    </row>
    <row r="716" spans="1:25" s="127" customFormat="1" ht="12" customHeight="1">
      <c r="A716" s="121">
        <v>644</v>
      </c>
      <c r="B716" s="122"/>
      <c r="C716" s="403"/>
      <c r="D716" s="123"/>
      <c r="E716" s="124"/>
      <c r="F716" s="124"/>
      <c r="G716" s="363" t="str">
        <f t="shared" si="351"/>
        <v/>
      </c>
      <c r="H716" s="376" t="str">
        <f t="shared" si="352"/>
        <v/>
      </c>
      <c r="I716" s="365" t="str">
        <f t="shared" si="353"/>
        <v/>
      </c>
      <c r="J716" s="366" t="str">
        <f t="shared" si="359"/>
        <v/>
      </c>
      <c r="K716" s="367" t="str">
        <f t="shared" si="360"/>
        <v/>
      </c>
      <c r="L716" s="368" t="str">
        <f t="shared" si="361"/>
        <v/>
      </c>
      <c r="M716" s="369"/>
      <c r="N716" s="370" t="str">
        <f t="shared" si="355"/>
        <v/>
      </c>
      <c r="O716" s="371" t="str">
        <f t="shared" si="356"/>
        <v/>
      </c>
      <c r="P716" s="371" t="str">
        <f t="shared" si="362"/>
        <v/>
      </c>
      <c r="Q716" s="372" t="str">
        <f t="shared" si="354"/>
        <v/>
      </c>
      <c r="R716" s="373" t="str">
        <f t="shared" si="363"/>
        <v/>
      </c>
      <c r="S716" s="372" t="str">
        <f t="shared" si="364"/>
        <v/>
      </c>
      <c r="T716" s="372" t="str">
        <f t="shared" si="357"/>
        <v/>
      </c>
      <c r="U716" s="374" t="str">
        <f t="shared" si="358"/>
        <v/>
      </c>
      <c r="V716" s="375" t="str">
        <f t="shared" si="365"/>
        <v/>
      </c>
      <c r="Y716" s="133"/>
    </row>
    <row r="717" spans="1:25" s="127" customFormat="1" ht="12" customHeight="1">
      <c r="A717" s="121">
        <v>645</v>
      </c>
      <c r="B717" s="122"/>
      <c r="C717" s="403"/>
      <c r="D717" s="123"/>
      <c r="E717" s="124"/>
      <c r="F717" s="124"/>
      <c r="G717" s="363" t="str">
        <f t="shared" si="351"/>
        <v/>
      </c>
      <c r="H717" s="376" t="str">
        <f t="shared" si="352"/>
        <v/>
      </c>
      <c r="I717" s="365" t="str">
        <f t="shared" si="353"/>
        <v/>
      </c>
      <c r="J717" s="366" t="str">
        <f t="shared" si="359"/>
        <v/>
      </c>
      <c r="K717" s="367" t="str">
        <f t="shared" si="360"/>
        <v/>
      </c>
      <c r="L717" s="368" t="str">
        <f t="shared" si="361"/>
        <v/>
      </c>
      <c r="M717" s="369"/>
      <c r="N717" s="370" t="str">
        <f t="shared" si="355"/>
        <v/>
      </c>
      <c r="O717" s="371" t="str">
        <f t="shared" si="356"/>
        <v/>
      </c>
      <c r="P717" s="371" t="str">
        <f t="shared" si="362"/>
        <v/>
      </c>
      <c r="Q717" s="372" t="str">
        <f t="shared" si="354"/>
        <v/>
      </c>
      <c r="R717" s="373" t="str">
        <f t="shared" si="363"/>
        <v/>
      </c>
      <c r="S717" s="372" t="str">
        <f t="shared" si="364"/>
        <v/>
      </c>
      <c r="T717" s="372" t="str">
        <f t="shared" si="357"/>
        <v/>
      </c>
      <c r="U717" s="374" t="str">
        <f t="shared" si="358"/>
        <v/>
      </c>
      <c r="V717" s="375" t="str">
        <f t="shared" si="365"/>
        <v/>
      </c>
      <c r="Y717" s="133"/>
    </row>
    <row r="718" spans="1:25" s="127" customFormat="1" ht="12" customHeight="1">
      <c r="A718" s="121">
        <v>646</v>
      </c>
      <c r="B718" s="122"/>
      <c r="C718" s="403"/>
      <c r="D718" s="123"/>
      <c r="E718" s="124"/>
      <c r="F718" s="124"/>
      <c r="G718" s="363" t="str">
        <f t="shared" si="351"/>
        <v/>
      </c>
      <c r="H718" s="376" t="str">
        <f t="shared" si="352"/>
        <v/>
      </c>
      <c r="I718" s="365" t="str">
        <f t="shared" si="353"/>
        <v/>
      </c>
      <c r="J718" s="366" t="str">
        <f t="shared" si="359"/>
        <v/>
      </c>
      <c r="K718" s="367" t="str">
        <f t="shared" si="360"/>
        <v/>
      </c>
      <c r="L718" s="368" t="str">
        <f t="shared" si="361"/>
        <v/>
      </c>
      <c r="M718" s="369"/>
      <c r="N718" s="370" t="str">
        <f t="shared" si="355"/>
        <v/>
      </c>
      <c r="O718" s="371" t="str">
        <f t="shared" si="356"/>
        <v/>
      </c>
      <c r="P718" s="371" t="str">
        <f t="shared" si="362"/>
        <v/>
      </c>
      <c r="Q718" s="372" t="str">
        <f t="shared" si="354"/>
        <v/>
      </c>
      <c r="R718" s="373" t="str">
        <f t="shared" si="363"/>
        <v/>
      </c>
      <c r="S718" s="372" t="str">
        <f t="shared" si="364"/>
        <v/>
      </c>
      <c r="T718" s="372" t="str">
        <f t="shared" si="357"/>
        <v/>
      </c>
      <c r="U718" s="374" t="str">
        <f t="shared" si="358"/>
        <v/>
      </c>
      <c r="V718" s="375" t="str">
        <f t="shared" si="365"/>
        <v/>
      </c>
      <c r="Y718" s="133"/>
    </row>
    <row r="719" spans="1:25" s="127" customFormat="1" ht="12" customHeight="1">
      <c r="A719" s="121">
        <v>647</v>
      </c>
      <c r="B719" s="122"/>
      <c r="C719" s="403"/>
      <c r="D719" s="123"/>
      <c r="E719" s="124"/>
      <c r="F719" s="124"/>
      <c r="G719" s="363" t="str">
        <f t="shared" si="351"/>
        <v/>
      </c>
      <c r="H719" s="376" t="str">
        <f t="shared" si="352"/>
        <v/>
      </c>
      <c r="I719" s="365" t="str">
        <f t="shared" si="353"/>
        <v/>
      </c>
      <c r="J719" s="366" t="str">
        <f t="shared" si="359"/>
        <v/>
      </c>
      <c r="K719" s="367" t="str">
        <f t="shared" si="360"/>
        <v/>
      </c>
      <c r="L719" s="368" t="str">
        <f t="shared" si="361"/>
        <v/>
      </c>
      <c r="M719" s="369"/>
      <c r="N719" s="370" t="str">
        <f t="shared" si="355"/>
        <v/>
      </c>
      <c r="O719" s="371" t="str">
        <f t="shared" si="356"/>
        <v/>
      </c>
      <c r="P719" s="371" t="str">
        <f t="shared" si="362"/>
        <v/>
      </c>
      <c r="Q719" s="372" t="str">
        <f t="shared" si="354"/>
        <v/>
      </c>
      <c r="R719" s="373" t="str">
        <f t="shared" si="363"/>
        <v/>
      </c>
      <c r="S719" s="372" t="str">
        <f t="shared" si="364"/>
        <v/>
      </c>
      <c r="T719" s="372" t="str">
        <f t="shared" si="357"/>
        <v/>
      </c>
      <c r="U719" s="374" t="str">
        <f t="shared" si="358"/>
        <v/>
      </c>
      <c r="V719" s="375" t="str">
        <f t="shared" si="365"/>
        <v/>
      </c>
      <c r="Y719" s="133"/>
    </row>
    <row r="720" spans="1:25" s="127" customFormat="1" ht="12" customHeight="1">
      <c r="A720" s="121">
        <v>648</v>
      </c>
      <c r="B720" s="122"/>
      <c r="C720" s="403"/>
      <c r="D720" s="123"/>
      <c r="E720" s="124"/>
      <c r="F720" s="124"/>
      <c r="G720" s="363" t="str">
        <f t="shared" ref="G720:G729" si="366">IF(OR(ISBLANK($C720),ISBLANK($C$68)),"",IF($C720&gt;$C$68,"",DATEDIF($C720,$C$68,"Y")))</f>
        <v/>
      </c>
      <c r="H720" s="376" t="str">
        <f t="shared" ref="H720:H729" si="367">IF(D720=1,"男",IF(D720=2,"女",""))</f>
        <v/>
      </c>
      <c r="I720" s="365" t="str">
        <f t="shared" ref="I720:I729" si="368">G720&amp;H720</f>
        <v/>
      </c>
      <c r="J720" s="366" t="str">
        <f t="shared" si="359"/>
        <v/>
      </c>
      <c r="K720" s="367" t="str">
        <f t="shared" si="360"/>
        <v/>
      </c>
      <c r="L720" s="368" t="str">
        <f t="shared" si="361"/>
        <v/>
      </c>
      <c r="M720" s="369"/>
      <c r="N720" s="370" t="str">
        <f t="shared" si="355"/>
        <v/>
      </c>
      <c r="O720" s="371" t="str">
        <f t="shared" si="356"/>
        <v/>
      </c>
      <c r="P720" s="371" t="str">
        <f t="shared" si="362"/>
        <v/>
      </c>
      <c r="Q720" s="372" t="str">
        <f t="shared" ref="Q720:Q729" si="369">IF($E720="","",P720*O720)</f>
        <v/>
      </c>
      <c r="R720" s="373" t="str">
        <f t="shared" si="363"/>
        <v/>
      </c>
      <c r="S720" s="372" t="str">
        <f t="shared" si="364"/>
        <v/>
      </c>
      <c r="T720" s="372" t="str">
        <f t="shared" si="357"/>
        <v/>
      </c>
      <c r="U720" s="374" t="str">
        <f t="shared" si="358"/>
        <v/>
      </c>
      <c r="V720" s="375" t="str">
        <f t="shared" si="365"/>
        <v/>
      </c>
      <c r="Y720" s="133"/>
    </row>
    <row r="721" spans="1:25" s="127" customFormat="1" ht="12" customHeight="1">
      <c r="A721" s="121">
        <v>649</v>
      </c>
      <c r="B721" s="122"/>
      <c r="C721" s="403"/>
      <c r="D721" s="123"/>
      <c r="E721" s="124"/>
      <c r="F721" s="124"/>
      <c r="G721" s="363" t="str">
        <f t="shared" si="366"/>
        <v/>
      </c>
      <c r="H721" s="376" t="str">
        <f t="shared" si="367"/>
        <v/>
      </c>
      <c r="I721" s="365" t="str">
        <f t="shared" si="368"/>
        <v/>
      </c>
      <c r="J721" s="366" t="str">
        <f t="shared" si="359"/>
        <v/>
      </c>
      <c r="K721" s="367" t="str">
        <f t="shared" si="360"/>
        <v/>
      </c>
      <c r="L721" s="368" t="str">
        <f t="shared" si="361"/>
        <v/>
      </c>
      <c r="M721" s="369"/>
      <c r="N721" s="370" t="str">
        <f t="shared" si="355"/>
        <v/>
      </c>
      <c r="O721" s="371" t="str">
        <f t="shared" si="356"/>
        <v/>
      </c>
      <c r="P721" s="371" t="str">
        <f t="shared" si="362"/>
        <v/>
      </c>
      <c r="Q721" s="372" t="str">
        <f t="shared" si="369"/>
        <v/>
      </c>
      <c r="R721" s="373" t="str">
        <f t="shared" si="363"/>
        <v/>
      </c>
      <c r="S721" s="372" t="str">
        <f t="shared" si="364"/>
        <v/>
      </c>
      <c r="T721" s="372" t="str">
        <f t="shared" si="357"/>
        <v/>
      </c>
      <c r="U721" s="374" t="str">
        <f t="shared" si="358"/>
        <v/>
      </c>
      <c r="V721" s="375" t="str">
        <f t="shared" si="365"/>
        <v/>
      </c>
      <c r="Y721" s="133"/>
    </row>
    <row r="722" spans="1:25" s="127" customFormat="1" ht="12" customHeight="1">
      <c r="A722" s="121">
        <v>650</v>
      </c>
      <c r="B722" s="122"/>
      <c r="C722" s="403"/>
      <c r="D722" s="123"/>
      <c r="E722" s="124"/>
      <c r="F722" s="124"/>
      <c r="G722" s="363" t="str">
        <f t="shared" si="366"/>
        <v/>
      </c>
      <c r="H722" s="376" t="str">
        <f t="shared" si="367"/>
        <v/>
      </c>
      <c r="I722" s="365" t="str">
        <f t="shared" si="368"/>
        <v/>
      </c>
      <c r="J722" s="366" t="str">
        <f t="shared" si="359"/>
        <v/>
      </c>
      <c r="K722" s="367" t="str">
        <f t="shared" si="360"/>
        <v/>
      </c>
      <c r="L722" s="368" t="str">
        <f t="shared" si="361"/>
        <v/>
      </c>
      <c r="M722" s="369"/>
      <c r="N722" s="370" t="str">
        <f t="shared" si="355"/>
        <v/>
      </c>
      <c r="O722" s="371" t="str">
        <f t="shared" si="356"/>
        <v/>
      </c>
      <c r="P722" s="371" t="str">
        <f t="shared" si="362"/>
        <v/>
      </c>
      <c r="Q722" s="372" t="str">
        <f t="shared" si="369"/>
        <v/>
      </c>
      <c r="R722" s="373" t="str">
        <f t="shared" si="363"/>
        <v/>
      </c>
      <c r="S722" s="372" t="str">
        <f t="shared" si="364"/>
        <v/>
      </c>
      <c r="T722" s="372" t="str">
        <f t="shared" si="357"/>
        <v/>
      </c>
      <c r="U722" s="374" t="str">
        <f t="shared" si="358"/>
        <v/>
      </c>
      <c r="V722" s="375" t="str">
        <f t="shared" si="365"/>
        <v/>
      </c>
      <c r="Y722" s="133"/>
    </row>
    <row r="723" spans="1:25" s="127" customFormat="1" ht="12" customHeight="1">
      <c r="A723" s="121">
        <v>651</v>
      </c>
      <c r="B723" s="122"/>
      <c r="C723" s="403"/>
      <c r="D723" s="123"/>
      <c r="E723" s="124"/>
      <c r="F723" s="124"/>
      <c r="G723" s="363" t="str">
        <f t="shared" si="366"/>
        <v/>
      </c>
      <c r="H723" s="376" t="str">
        <f t="shared" si="367"/>
        <v/>
      </c>
      <c r="I723" s="365" t="str">
        <f t="shared" si="368"/>
        <v/>
      </c>
      <c r="J723" s="366" t="str">
        <f t="shared" si="359"/>
        <v/>
      </c>
      <c r="K723" s="367" t="str">
        <f t="shared" si="360"/>
        <v/>
      </c>
      <c r="L723" s="368" t="str">
        <f t="shared" si="361"/>
        <v/>
      </c>
      <c r="M723" s="369"/>
      <c r="N723" s="370" t="str">
        <f t="shared" si="355"/>
        <v/>
      </c>
      <c r="O723" s="371" t="str">
        <f t="shared" si="356"/>
        <v/>
      </c>
      <c r="P723" s="371" t="str">
        <f t="shared" si="362"/>
        <v/>
      </c>
      <c r="Q723" s="372" t="str">
        <f t="shared" si="369"/>
        <v/>
      </c>
      <c r="R723" s="373" t="str">
        <f t="shared" si="363"/>
        <v/>
      </c>
      <c r="S723" s="372" t="str">
        <f t="shared" si="364"/>
        <v/>
      </c>
      <c r="T723" s="372" t="str">
        <f t="shared" si="357"/>
        <v/>
      </c>
      <c r="U723" s="374" t="str">
        <f t="shared" si="358"/>
        <v/>
      </c>
      <c r="V723" s="375" t="str">
        <f t="shared" si="365"/>
        <v/>
      </c>
      <c r="Y723" s="133"/>
    </row>
    <row r="724" spans="1:25" s="127" customFormat="1" ht="12" customHeight="1">
      <c r="A724" s="121">
        <v>652</v>
      </c>
      <c r="B724" s="122"/>
      <c r="C724" s="403"/>
      <c r="D724" s="123"/>
      <c r="E724" s="124"/>
      <c r="F724" s="124"/>
      <c r="G724" s="363" t="str">
        <f t="shared" si="366"/>
        <v/>
      </c>
      <c r="H724" s="376" t="str">
        <f t="shared" si="367"/>
        <v/>
      </c>
      <c r="I724" s="365" t="str">
        <f t="shared" si="368"/>
        <v/>
      </c>
      <c r="J724" s="366" t="str">
        <f t="shared" si="359"/>
        <v/>
      </c>
      <c r="K724" s="367" t="str">
        <f t="shared" si="360"/>
        <v/>
      </c>
      <c r="L724" s="368" t="str">
        <f t="shared" si="361"/>
        <v/>
      </c>
      <c r="M724" s="369"/>
      <c r="N724" s="370" t="str">
        <f t="shared" si="355"/>
        <v/>
      </c>
      <c r="O724" s="371" t="str">
        <f t="shared" si="356"/>
        <v/>
      </c>
      <c r="P724" s="371" t="str">
        <f t="shared" si="362"/>
        <v/>
      </c>
      <c r="Q724" s="372" t="str">
        <f t="shared" si="369"/>
        <v/>
      </c>
      <c r="R724" s="373" t="str">
        <f t="shared" si="363"/>
        <v/>
      </c>
      <c r="S724" s="372" t="str">
        <f t="shared" si="364"/>
        <v/>
      </c>
      <c r="T724" s="372" t="str">
        <f t="shared" si="357"/>
        <v/>
      </c>
      <c r="U724" s="374" t="str">
        <f t="shared" si="358"/>
        <v/>
      </c>
      <c r="V724" s="375" t="str">
        <f t="shared" si="365"/>
        <v/>
      </c>
      <c r="Y724" s="133"/>
    </row>
    <row r="725" spans="1:25" s="127" customFormat="1" ht="12" customHeight="1">
      <c r="A725" s="121">
        <v>653</v>
      </c>
      <c r="B725" s="122"/>
      <c r="C725" s="403"/>
      <c r="D725" s="123"/>
      <c r="E725" s="124"/>
      <c r="F725" s="124"/>
      <c r="G725" s="363" t="str">
        <f t="shared" si="366"/>
        <v/>
      </c>
      <c r="H725" s="376" t="str">
        <f t="shared" si="367"/>
        <v/>
      </c>
      <c r="I725" s="365" t="str">
        <f t="shared" si="368"/>
        <v/>
      </c>
      <c r="J725" s="366" t="str">
        <f t="shared" si="359"/>
        <v/>
      </c>
      <c r="K725" s="367" t="str">
        <f t="shared" si="360"/>
        <v/>
      </c>
      <c r="L725" s="368" t="str">
        <f t="shared" si="361"/>
        <v/>
      </c>
      <c r="M725" s="369"/>
      <c r="N725" s="370" t="str">
        <f t="shared" si="355"/>
        <v/>
      </c>
      <c r="O725" s="371" t="str">
        <f t="shared" si="356"/>
        <v/>
      </c>
      <c r="P725" s="371" t="str">
        <f t="shared" si="362"/>
        <v/>
      </c>
      <c r="Q725" s="372" t="str">
        <f t="shared" si="369"/>
        <v/>
      </c>
      <c r="R725" s="373" t="str">
        <f t="shared" si="363"/>
        <v/>
      </c>
      <c r="S725" s="372" t="str">
        <f t="shared" si="364"/>
        <v/>
      </c>
      <c r="T725" s="372" t="str">
        <f t="shared" si="357"/>
        <v/>
      </c>
      <c r="U725" s="374" t="str">
        <f t="shared" si="358"/>
        <v/>
      </c>
      <c r="V725" s="375" t="str">
        <f t="shared" si="365"/>
        <v/>
      </c>
      <c r="Y725" s="133"/>
    </row>
    <row r="726" spans="1:25" s="127" customFormat="1" ht="12" customHeight="1">
      <c r="A726" s="121">
        <v>654</v>
      </c>
      <c r="B726" s="122"/>
      <c r="C726" s="403"/>
      <c r="D726" s="123"/>
      <c r="E726" s="124"/>
      <c r="F726" s="124"/>
      <c r="G726" s="363" t="str">
        <f t="shared" si="366"/>
        <v/>
      </c>
      <c r="H726" s="376" t="str">
        <f t="shared" si="367"/>
        <v/>
      </c>
      <c r="I726" s="365" t="str">
        <f t="shared" si="368"/>
        <v/>
      </c>
      <c r="J726" s="366" t="str">
        <f t="shared" si="359"/>
        <v/>
      </c>
      <c r="K726" s="367" t="str">
        <f t="shared" si="360"/>
        <v/>
      </c>
      <c r="L726" s="368" t="str">
        <f t="shared" si="361"/>
        <v/>
      </c>
      <c r="M726" s="369"/>
      <c r="N726" s="370" t="str">
        <f t="shared" si="355"/>
        <v/>
      </c>
      <c r="O726" s="371" t="str">
        <f t="shared" si="356"/>
        <v/>
      </c>
      <c r="P726" s="371" t="str">
        <f t="shared" si="362"/>
        <v/>
      </c>
      <c r="Q726" s="372" t="str">
        <f t="shared" si="369"/>
        <v/>
      </c>
      <c r="R726" s="373" t="str">
        <f t="shared" si="363"/>
        <v/>
      </c>
      <c r="S726" s="372" t="str">
        <f t="shared" si="364"/>
        <v/>
      </c>
      <c r="T726" s="372" t="str">
        <f t="shared" si="357"/>
        <v/>
      </c>
      <c r="U726" s="374" t="str">
        <f t="shared" si="358"/>
        <v/>
      </c>
      <c r="V726" s="375" t="str">
        <f t="shared" si="365"/>
        <v/>
      </c>
      <c r="Y726" s="133"/>
    </row>
    <row r="727" spans="1:25" s="127" customFormat="1" ht="12" customHeight="1">
      <c r="A727" s="121">
        <v>655</v>
      </c>
      <c r="B727" s="122"/>
      <c r="C727" s="403"/>
      <c r="D727" s="123"/>
      <c r="E727" s="124"/>
      <c r="F727" s="124"/>
      <c r="G727" s="363" t="str">
        <f t="shared" si="366"/>
        <v/>
      </c>
      <c r="H727" s="376" t="str">
        <f t="shared" si="367"/>
        <v/>
      </c>
      <c r="I727" s="365" t="str">
        <f t="shared" si="368"/>
        <v/>
      </c>
      <c r="J727" s="366" t="str">
        <f t="shared" si="359"/>
        <v/>
      </c>
      <c r="K727" s="367" t="str">
        <f t="shared" si="360"/>
        <v/>
      </c>
      <c r="L727" s="368" t="str">
        <f t="shared" si="361"/>
        <v/>
      </c>
      <c r="M727" s="369"/>
      <c r="N727" s="370" t="str">
        <f t="shared" si="355"/>
        <v/>
      </c>
      <c r="O727" s="371" t="str">
        <f t="shared" si="356"/>
        <v/>
      </c>
      <c r="P727" s="371" t="str">
        <f t="shared" si="362"/>
        <v/>
      </c>
      <c r="Q727" s="372" t="str">
        <f t="shared" si="369"/>
        <v/>
      </c>
      <c r="R727" s="373" t="str">
        <f t="shared" si="363"/>
        <v/>
      </c>
      <c r="S727" s="372" t="str">
        <f t="shared" si="364"/>
        <v/>
      </c>
      <c r="T727" s="372" t="str">
        <f t="shared" si="357"/>
        <v/>
      </c>
      <c r="U727" s="374" t="str">
        <f t="shared" si="358"/>
        <v/>
      </c>
      <c r="V727" s="375" t="str">
        <f t="shared" si="365"/>
        <v/>
      </c>
      <c r="Y727" s="133"/>
    </row>
    <row r="728" spans="1:25" s="127" customFormat="1" ht="12" customHeight="1">
      <c r="A728" s="121">
        <v>656</v>
      </c>
      <c r="B728" s="122"/>
      <c r="C728" s="403"/>
      <c r="D728" s="123"/>
      <c r="E728" s="124"/>
      <c r="F728" s="124"/>
      <c r="G728" s="363" t="str">
        <f t="shared" si="366"/>
        <v/>
      </c>
      <c r="H728" s="376" t="str">
        <f t="shared" si="367"/>
        <v/>
      </c>
      <c r="I728" s="365" t="str">
        <f t="shared" si="368"/>
        <v/>
      </c>
      <c r="J728" s="366" t="str">
        <f t="shared" si="359"/>
        <v/>
      </c>
      <c r="K728" s="367" t="str">
        <f t="shared" si="360"/>
        <v/>
      </c>
      <c r="L728" s="368" t="str">
        <f t="shared" si="361"/>
        <v/>
      </c>
      <c r="M728" s="369"/>
      <c r="N728" s="370" t="str">
        <f t="shared" si="355"/>
        <v/>
      </c>
      <c r="O728" s="371" t="str">
        <f t="shared" si="356"/>
        <v/>
      </c>
      <c r="P728" s="371" t="str">
        <f t="shared" si="362"/>
        <v/>
      </c>
      <c r="Q728" s="372" t="str">
        <f t="shared" si="369"/>
        <v/>
      </c>
      <c r="R728" s="373" t="str">
        <f t="shared" si="363"/>
        <v/>
      </c>
      <c r="S728" s="372" t="str">
        <f t="shared" si="364"/>
        <v/>
      </c>
      <c r="T728" s="372" t="str">
        <f t="shared" si="357"/>
        <v/>
      </c>
      <c r="U728" s="374" t="str">
        <f t="shared" si="358"/>
        <v/>
      </c>
      <c r="V728" s="375" t="str">
        <f t="shared" si="365"/>
        <v/>
      </c>
      <c r="Y728" s="133"/>
    </row>
    <row r="729" spans="1:25" s="127" customFormat="1" ht="12" customHeight="1">
      <c r="A729" s="121">
        <v>657</v>
      </c>
      <c r="B729" s="122"/>
      <c r="C729" s="403"/>
      <c r="D729" s="123"/>
      <c r="E729" s="124"/>
      <c r="F729" s="124"/>
      <c r="G729" s="363" t="str">
        <f t="shared" si="366"/>
        <v/>
      </c>
      <c r="H729" s="376" t="str">
        <f t="shared" si="367"/>
        <v/>
      </c>
      <c r="I729" s="365" t="str">
        <f t="shared" si="368"/>
        <v/>
      </c>
      <c r="J729" s="366" t="str">
        <f t="shared" si="359"/>
        <v/>
      </c>
      <c r="K729" s="367" t="str">
        <f t="shared" si="360"/>
        <v/>
      </c>
      <c r="L729" s="368" t="str">
        <f t="shared" si="361"/>
        <v/>
      </c>
      <c r="M729" s="369"/>
      <c r="N729" s="370" t="str">
        <f t="shared" si="355"/>
        <v/>
      </c>
      <c r="O729" s="371" t="str">
        <f t="shared" si="356"/>
        <v/>
      </c>
      <c r="P729" s="371" t="str">
        <f t="shared" si="362"/>
        <v/>
      </c>
      <c r="Q729" s="372" t="str">
        <f t="shared" si="369"/>
        <v/>
      </c>
      <c r="R729" s="373" t="str">
        <f t="shared" si="363"/>
        <v/>
      </c>
      <c r="S729" s="372" t="str">
        <f t="shared" si="364"/>
        <v/>
      </c>
      <c r="T729" s="372" t="str">
        <f t="shared" si="357"/>
        <v/>
      </c>
      <c r="U729" s="374" t="str">
        <f t="shared" si="358"/>
        <v/>
      </c>
      <c r="V729" s="375" t="str">
        <f t="shared" si="365"/>
        <v/>
      </c>
      <c r="Y729" s="133"/>
    </row>
    <row r="730" spans="1:25" s="127" customFormat="1" ht="12" customHeight="1">
      <c r="A730" s="121">
        <v>658</v>
      </c>
      <c r="B730" s="122"/>
      <c r="C730" s="403"/>
      <c r="D730" s="123"/>
      <c r="E730" s="124"/>
      <c r="F730" s="124"/>
      <c r="G730" s="363" t="str">
        <f t="shared" ref="G730:G741" si="370">IF(OR(ISBLANK($C730),ISBLANK($C$68)),"",IF($C730&gt;$C$68,"",DATEDIF($C730,$C$68,"Y")))</f>
        <v/>
      </c>
      <c r="H730" s="376" t="str">
        <f t="shared" ref="H730:H741" si="371">IF(D730=1,"男",IF(D730=2,"女",""))</f>
        <v/>
      </c>
      <c r="I730" s="365" t="str">
        <f t="shared" ref="I730:I741" si="372">G730&amp;H730</f>
        <v/>
      </c>
      <c r="J730" s="366" t="str">
        <f t="shared" si="359"/>
        <v/>
      </c>
      <c r="K730" s="367" t="str">
        <f t="shared" si="360"/>
        <v/>
      </c>
      <c r="L730" s="368" t="str">
        <f t="shared" si="361"/>
        <v/>
      </c>
      <c r="M730" s="369"/>
      <c r="N730" s="370" t="str">
        <f t="shared" si="355"/>
        <v/>
      </c>
      <c r="O730" s="371" t="str">
        <f t="shared" si="356"/>
        <v/>
      </c>
      <c r="P730" s="371" t="str">
        <f t="shared" si="362"/>
        <v/>
      </c>
      <c r="Q730" s="372" t="str">
        <f t="shared" ref="Q730:Q741" si="373">IF($E730="","",P730*O730)</f>
        <v/>
      </c>
      <c r="R730" s="373" t="str">
        <f t="shared" si="363"/>
        <v/>
      </c>
      <c r="S730" s="372" t="str">
        <f t="shared" si="364"/>
        <v/>
      </c>
      <c r="T730" s="372" t="str">
        <f t="shared" si="357"/>
        <v/>
      </c>
      <c r="U730" s="374" t="str">
        <f t="shared" si="358"/>
        <v/>
      </c>
      <c r="V730" s="375" t="str">
        <f t="shared" si="365"/>
        <v/>
      </c>
      <c r="Y730" s="133"/>
    </row>
    <row r="731" spans="1:25" s="127" customFormat="1" ht="12" customHeight="1">
      <c r="A731" s="121">
        <v>659</v>
      </c>
      <c r="B731" s="122"/>
      <c r="C731" s="403"/>
      <c r="D731" s="123"/>
      <c r="E731" s="124"/>
      <c r="F731" s="124"/>
      <c r="G731" s="363" t="str">
        <f t="shared" si="370"/>
        <v/>
      </c>
      <c r="H731" s="376" t="str">
        <f t="shared" si="371"/>
        <v/>
      </c>
      <c r="I731" s="365" t="str">
        <f t="shared" si="372"/>
        <v/>
      </c>
      <c r="J731" s="366" t="str">
        <f t="shared" si="359"/>
        <v/>
      </c>
      <c r="K731" s="367" t="str">
        <f t="shared" si="360"/>
        <v/>
      </c>
      <c r="L731" s="368" t="str">
        <f t="shared" si="361"/>
        <v/>
      </c>
      <c r="M731" s="369"/>
      <c r="N731" s="370" t="str">
        <f t="shared" si="355"/>
        <v/>
      </c>
      <c r="O731" s="371" t="str">
        <f t="shared" si="356"/>
        <v/>
      </c>
      <c r="P731" s="371" t="str">
        <f t="shared" si="362"/>
        <v/>
      </c>
      <c r="Q731" s="372" t="str">
        <f t="shared" si="373"/>
        <v/>
      </c>
      <c r="R731" s="373" t="str">
        <f t="shared" si="363"/>
        <v/>
      </c>
      <c r="S731" s="372" t="str">
        <f t="shared" si="364"/>
        <v/>
      </c>
      <c r="T731" s="372" t="str">
        <f t="shared" si="357"/>
        <v/>
      </c>
      <c r="U731" s="374" t="str">
        <f t="shared" si="358"/>
        <v/>
      </c>
      <c r="V731" s="375" t="str">
        <f t="shared" si="365"/>
        <v/>
      </c>
      <c r="Y731" s="133"/>
    </row>
    <row r="732" spans="1:25" s="127" customFormat="1" ht="12" customHeight="1">
      <c r="A732" s="121">
        <v>660</v>
      </c>
      <c r="B732" s="122"/>
      <c r="C732" s="403"/>
      <c r="D732" s="123"/>
      <c r="E732" s="124"/>
      <c r="F732" s="124"/>
      <c r="G732" s="363" t="str">
        <f t="shared" si="370"/>
        <v/>
      </c>
      <c r="H732" s="376" t="str">
        <f t="shared" si="371"/>
        <v/>
      </c>
      <c r="I732" s="365" t="str">
        <f t="shared" si="372"/>
        <v/>
      </c>
      <c r="J732" s="366" t="str">
        <f t="shared" si="359"/>
        <v/>
      </c>
      <c r="K732" s="367" t="str">
        <f t="shared" si="360"/>
        <v/>
      </c>
      <c r="L732" s="368" t="str">
        <f t="shared" si="361"/>
        <v/>
      </c>
      <c r="M732" s="369"/>
      <c r="N732" s="370" t="str">
        <f t="shared" si="355"/>
        <v/>
      </c>
      <c r="O732" s="371" t="str">
        <f t="shared" si="356"/>
        <v/>
      </c>
      <c r="P732" s="371" t="str">
        <f t="shared" si="362"/>
        <v/>
      </c>
      <c r="Q732" s="372" t="str">
        <f t="shared" si="373"/>
        <v/>
      </c>
      <c r="R732" s="373" t="str">
        <f t="shared" si="363"/>
        <v/>
      </c>
      <c r="S732" s="372" t="str">
        <f t="shared" si="364"/>
        <v/>
      </c>
      <c r="T732" s="372" t="str">
        <f t="shared" si="357"/>
        <v/>
      </c>
      <c r="U732" s="374" t="str">
        <f t="shared" si="358"/>
        <v/>
      </c>
      <c r="V732" s="375" t="str">
        <f t="shared" si="365"/>
        <v/>
      </c>
      <c r="Y732" s="133"/>
    </row>
    <row r="733" spans="1:25" s="127" customFormat="1" ht="12" customHeight="1">
      <c r="A733" s="121">
        <v>661</v>
      </c>
      <c r="B733" s="122"/>
      <c r="C733" s="403"/>
      <c r="D733" s="123"/>
      <c r="E733" s="124"/>
      <c r="F733" s="124"/>
      <c r="G733" s="363" t="str">
        <f t="shared" si="370"/>
        <v/>
      </c>
      <c r="H733" s="376" t="str">
        <f t="shared" si="371"/>
        <v/>
      </c>
      <c r="I733" s="365" t="str">
        <f t="shared" si="372"/>
        <v/>
      </c>
      <c r="J733" s="366" t="str">
        <f t="shared" si="359"/>
        <v/>
      </c>
      <c r="K733" s="367" t="str">
        <f t="shared" si="360"/>
        <v/>
      </c>
      <c r="L733" s="368" t="str">
        <f t="shared" si="361"/>
        <v/>
      </c>
      <c r="M733" s="369"/>
      <c r="N733" s="370" t="str">
        <f t="shared" si="355"/>
        <v/>
      </c>
      <c r="O733" s="371" t="str">
        <f t="shared" si="356"/>
        <v/>
      </c>
      <c r="P733" s="371" t="str">
        <f t="shared" si="362"/>
        <v/>
      </c>
      <c r="Q733" s="372" t="str">
        <f t="shared" si="373"/>
        <v/>
      </c>
      <c r="R733" s="373" t="str">
        <f t="shared" si="363"/>
        <v/>
      </c>
      <c r="S733" s="372" t="str">
        <f t="shared" si="364"/>
        <v/>
      </c>
      <c r="T733" s="372" t="str">
        <f t="shared" si="357"/>
        <v/>
      </c>
      <c r="U733" s="374" t="str">
        <f t="shared" si="358"/>
        <v/>
      </c>
      <c r="V733" s="375" t="str">
        <f t="shared" si="365"/>
        <v/>
      </c>
      <c r="Y733" s="133"/>
    </row>
    <row r="734" spans="1:25" s="127" customFormat="1" ht="12" customHeight="1">
      <c r="A734" s="121">
        <v>662</v>
      </c>
      <c r="B734" s="122"/>
      <c r="C734" s="403"/>
      <c r="D734" s="123"/>
      <c r="E734" s="124"/>
      <c r="F734" s="124"/>
      <c r="G734" s="363" t="str">
        <f t="shared" si="370"/>
        <v/>
      </c>
      <c r="H734" s="376" t="str">
        <f t="shared" si="371"/>
        <v/>
      </c>
      <c r="I734" s="365" t="str">
        <f t="shared" si="372"/>
        <v/>
      </c>
      <c r="J734" s="366" t="str">
        <f t="shared" si="359"/>
        <v/>
      </c>
      <c r="K734" s="367" t="str">
        <f t="shared" si="360"/>
        <v/>
      </c>
      <c r="L734" s="368" t="str">
        <f t="shared" si="361"/>
        <v/>
      </c>
      <c r="M734" s="369"/>
      <c r="N734" s="370" t="str">
        <f t="shared" si="355"/>
        <v/>
      </c>
      <c r="O734" s="371" t="str">
        <f t="shared" si="356"/>
        <v/>
      </c>
      <c r="P734" s="371" t="str">
        <f t="shared" si="362"/>
        <v/>
      </c>
      <c r="Q734" s="372" t="str">
        <f t="shared" si="373"/>
        <v/>
      </c>
      <c r="R734" s="373" t="str">
        <f t="shared" si="363"/>
        <v/>
      </c>
      <c r="S734" s="372" t="str">
        <f t="shared" si="364"/>
        <v/>
      </c>
      <c r="T734" s="372" t="str">
        <f t="shared" si="357"/>
        <v/>
      </c>
      <c r="U734" s="374" t="str">
        <f t="shared" si="358"/>
        <v/>
      </c>
      <c r="V734" s="375" t="str">
        <f t="shared" si="365"/>
        <v/>
      </c>
      <c r="Y734" s="133"/>
    </row>
    <row r="735" spans="1:25" s="127" customFormat="1" ht="12" customHeight="1">
      <c r="A735" s="121">
        <v>663</v>
      </c>
      <c r="B735" s="122"/>
      <c r="C735" s="403"/>
      <c r="D735" s="123"/>
      <c r="E735" s="124"/>
      <c r="F735" s="124"/>
      <c r="G735" s="363" t="str">
        <f t="shared" si="370"/>
        <v/>
      </c>
      <c r="H735" s="376" t="str">
        <f t="shared" si="371"/>
        <v/>
      </c>
      <c r="I735" s="365" t="str">
        <f t="shared" si="372"/>
        <v/>
      </c>
      <c r="J735" s="366" t="str">
        <f t="shared" si="359"/>
        <v/>
      </c>
      <c r="K735" s="367" t="str">
        <f t="shared" si="360"/>
        <v/>
      </c>
      <c r="L735" s="368" t="str">
        <f t="shared" si="361"/>
        <v/>
      </c>
      <c r="M735" s="369"/>
      <c r="N735" s="370" t="str">
        <f t="shared" si="355"/>
        <v/>
      </c>
      <c r="O735" s="371" t="str">
        <f t="shared" si="356"/>
        <v/>
      </c>
      <c r="P735" s="371" t="str">
        <f t="shared" si="362"/>
        <v/>
      </c>
      <c r="Q735" s="372" t="str">
        <f t="shared" si="373"/>
        <v/>
      </c>
      <c r="R735" s="373" t="str">
        <f t="shared" si="363"/>
        <v/>
      </c>
      <c r="S735" s="372" t="str">
        <f t="shared" si="364"/>
        <v/>
      </c>
      <c r="T735" s="372" t="str">
        <f t="shared" si="357"/>
        <v/>
      </c>
      <c r="U735" s="374" t="str">
        <f t="shared" si="358"/>
        <v/>
      </c>
      <c r="V735" s="375" t="str">
        <f t="shared" si="365"/>
        <v/>
      </c>
      <c r="Y735" s="133"/>
    </row>
    <row r="736" spans="1:25" s="127" customFormat="1" ht="12" customHeight="1">
      <c r="A736" s="121">
        <v>664</v>
      </c>
      <c r="B736" s="122"/>
      <c r="C736" s="403"/>
      <c r="D736" s="123"/>
      <c r="E736" s="124"/>
      <c r="F736" s="124"/>
      <c r="G736" s="363" t="str">
        <f t="shared" si="370"/>
        <v/>
      </c>
      <c r="H736" s="376" t="str">
        <f t="shared" si="371"/>
        <v/>
      </c>
      <c r="I736" s="365" t="str">
        <f t="shared" si="372"/>
        <v/>
      </c>
      <c r="J736" s="366" t="str">
        <f t="shared" si="359"/>
        <v/>
      </c>
      <c r="K736" s="367" t="str">
        <f t="shared" si="360"/>
        <v/>
      </c>
      <c r="L736" s="368" t="str">
        <f t="shared" si="361"/>
        <v/>
      </c>
      <c r="M736" s="369"/>
      <c r="N736" s="370" t="str">
        <f t="shared" si="355"/>
        <v/>
      </c>
      <c r="O736" s="371" t="str">
        <f t="shared" si="356"/>
        <v/>
      </c>
      <c r="P736" s="371" t="str">
        <f t="shared" si="362"/>
        <v/>
      </c>
      <c r="Q736" s="372" t="str">
        <f t="shared" si="373"/>
        <v/>
      </c>
      <c r="R736" s="373" t="str">
        <f t="shared" si="363"/>
        <v/>
      </c>
      <c r="S736" s="372" t="str">
        <f t="shared" si="364"/>
        <v/>
      </c>
      <c r="T736" s="372" t="str">
        <f t="shared" si="357"/>
        <v/>
      </c>
      <c r="U736" s="374" t="str">
        <f t="shared" si="358"/>
        <v/>
      </c>
      <c r="V736" s="375" t="str">
        <f t="shared" si="365"/>
        <v/>
      </c>
      <c r="Y736" s="133"/>
    </row>
    <row r="737" spans="1:25" s="127" customFormat="1" ht="12" customHeight="1">
      <c r="A737" s="121">
        <v>665</v>
      </c>
      <c r="B737" s="122"/>
      <c r="C737" s="403"/>
      <c r="D737" s="123"/>
      <c r="E737" s="124"/>
      <c r="F737" s="124"/>
      <c r="G737" s="363" t="str">
        <f t="shared" si="370"/>
        <v/>
      </c>
      <c r="H737" s="376" t="str">
        <f t="shared" si="371"/>
        <v/>
      </c>
      <c r="I737" s="365" t="str">
        <f t="shared" si="372"/>
        <v/>
      </c>
      <c r="J737" s="366" t="str">
        <f t="shared" si="359"/>
        <v/>
      </c>
      <c r="K737" s="367" t="str">
        <f t="shared" si="360"/>
        <v/>
      </c>
      <c r="L737" s="368" t="str">
        <f t="shared" si="361"/>
        <v/>
      </c>
      <c r="M737" s="369"/>
      <c r="N737" s="370" t="str">
        <f t="shared" si="355"/>
        <v/>
      </c>
      <c r="O737" s="371" t="str">
        <f t="shared" si="356"/>
        <v/>
      </c>
      <c r="P737" s="371" t="str">
        <f t="shared" si="362"/>
        <v/>
      </c>
      <c r="Q737" s="372" t="str">
        <f t="shared" si="373"/>
        <v/>
      </c>
      <c r="R737" s="373" t="str">
        <f t="shared" si="363"/>
        <v/>
      </c>
      <c r="S737" s="372" t="str">
        <f t="shared" si="364"/>
        <v/>
      </c>
      <c r="T737" s="372" t="str">
        <f t="shared" si="357"/>
        <v/>
      </c>
      <c r="U737" s="374" t="str">
        <f t="shared" si="358"/>
        <v/>
      </c>
      <c r="V737" s="375" t="str">
        <f t="shared" si="365"/>
        <v/>
      </c>
      <c r="Y737" s="133"/>
    </row>
    <row r="738" spans="1:25" s="127" customFormat="1" ht="12" customHeight="1">
      <c r="A738" s="121">
        <v>666</v>
      </c>
      <c r="B738" s="122"/>
      <c r="C738" s="403"/>
      <c r="D738" s="123"/>
      <c r="E738" s="124"/>
      <c r="F738" s="124"/>
      <c r="G738" s="363" t="str">
        <f t="shared" si="370"/>
        <v/>
      </c>
      <c r="H738" s="376" t="str">
        <f t="shared" si="371"/>
        <v/>
      </c>
      <c r="I738" s="365" t="str">
        <f t="shared" si="372"/>
        <v/>
      </c>
      <c r="J738" s="366" t="str">
        <f t="shared" si="359"/>
        <v/>
      </c>
      <c r="K738" s="367" t="str">
        <f t="shared" si="360"/>
        <v/>
      </c>
      <c r="L738" s="368" t="str">
        <f t="shared" si="361"/>
        <v/>
      </c>
      <c r="M738" s="369"/>
      <c r="N738" s="370" t="str">
        <f t="shared" si="355"/>
        <v/>
      </c>
      <c r="O738" s="371" t="str">
        <f t="shared" si="356"/>
        <v/>
      </c>
      <c r="P738" s="371" t="str">
        <f t="shared" si="362"/>
        <v/>
      </c>
      <c r="Q738" s="372" t="str">
        <f t="shared" si="373"/>
        <v/>
      </c>
      <c r="R738" s="373" t="str">
        <f t="shared" si="363"/>
        <v/>
      </c>
      <c r="S738" s="372" t="str">
        <f t="shared" si="364"/>
        <v/>
      </c>
      <c r="T738" s="372" t="str">
        <f t="shared" si="357"/>
        <v/>
      </c>
      <c r="U738" s="374" t="str">
        <f t="shared" si="358"/>
        <v/>
      </c>
      <c r="V738" s="375" t="str">
        <f t="shared" si="365"/>
        <v/>
      </c>
      <c r="Y738" s="133"/>
    </row>
    <row r="739" spans="1:25" s="127" customFormat="1" ht="12" customHeight="1">
      <c r="A739" s="121">
        <v>667</v>
      </c>
      <c r="B739" s="122"/>
      <c r="C739" s="403"/>
      <c r="D739" s="123"/>
      <c r="E739" s="124"/>
      <c r="F739" s="124"/>
      <c r="G739" s="363" t="str">
        <f t="shared" si="370"/>
        <v/>
      </c>
      <c r="H739" s="376" t="str">
        <f t="shared" si="371"/>
        <v/>
      </c>
      <c r="I739" s="365" t="str">
        <f t="shared" si="372"/>
        <v/>
      </c>
      <c r="J739" s="366" t="str">
        <f t="shared" si="359"/>
        <v/>
      </c>
      <c r="K739" s="367" t="str">
        <f t="shared" si="360"/>
        <v/>
      </c>
      <c r="L739" s="368" t="str">
        <f t="shared" si="361"/>
        <v/>
      </c>
      <c r="M739" s="369"/>
      <c r="N739" s="370" t="str">
        <f t="shared" si="355"/>
        <v/>
      </c>
      <c r="O739" s="371" t="str">
        <f t="shared" si="356"/>
        <v/>
      </c>
      <c r="P739" s="371" t="str">
        <f t="shared" si="362"/>
        <v/>
      </c>
      <c r="Q739" s="372" t="str">
        <f t="shared" si="373"/>
        <v/>
      </c>
      <c r="R739" s="373" t="str">
        <f t="shared" si="363"/>
        <v/>
      </c>
      <c r="S739" s="372" t="str">
        <f t="shared" si="364"/>
        <v/>
      </c>
      <c r="T739" s="372" t="str">
        <f t="shared" si="357"/>
        <v/>
      </c>
      <c r="U739" s="374" t="str">
        <f t="shared" si="358"/>
        <v/>
      </c>
      <c r="V739" s="375" t="str">
        <f t="shared" si="365"/>
        <v/>
      </c>
      <c r="Y739" s="133"/>
    </row>
    <row r="740" spans="1:25" s="127" customFormat="1" ht="12" customHeight="1">
      <c r="A740" s="121">
        <v>668</v>
      </c>
      <c r="B740" s="122"/>
      <c r="C740" s="403"/>
      <c r="D740" s="123"/>
      <c r="E740" s="124"/>
      <c r="F740" s="124"/>
      <c r="G740" s="363" t="str">
        <f t="shared" si="370"/>
        <v/>
      </c>
      <c r="H740" s="376" t="str">
        <f t="shared" si="371"/>
        <v/>
      </c>
      <c r="I740" s="365" t="str">
        <f t="shared" si="372"/>
        <v/>
      </c>
      <c r="J740" s="366" t="str">
        <f t="shared" si="359"/>
        <v/>
      </c>
      <c r="K740" s="367" t="str">
        <f t="shared" si="360"/>
        <v/>
      </c>
      <c r="L740" s="368" t="str">
        <f t="shared" si="361"/>
        <v/>
      </c>
      <c r="M740" s="369"/>
      <c r="N740" s="370" t="str">
        <f t="shared" si="355"/>
        <v/>
      </c>
      <c r="O740" s="371" t="str">
        <f t="shared" si="356"/>
        <v/>
      </c>
      <c r="P740" s="371" t="str">
        <f t="shared" si="362"/>
        <v/>
      </c>
      <c r="Q740" s="372" t="str">
        <f t="shared" si="373"/>
        <v/>
      </c>
      <c r="R740" s="373" t="str">
        <f t="shared" si="363"/>
        <v/>
      </c>
      <c r="S740" s="372" t="str">
        <f t="shared" si="364"/>
        <v/>
      </c>
      <c r="T740" s="372" t="str">
        <f t="shared" si="357"/>
        <v/>
      </c>
      <c r="U740" s="374" t="str">
        <f t="shared" si="358"/>
        <v/>
      </c>
      <c r="V740" s="375" t="str">
        <f t="shared" si="365"/>
        <v/>
      </c>
      <c r="Y740" s="133"/>
    </row>
    <row r="741" spans="1:25" s="127" customFormat="1" ht="12" customHeight="1">
      <c r="A741" s="121">
        <v>669</v>
      </c>
      <c r="B741" s="122"/>
      <c r="C741" s="403"/>
      <c r="D741" s="123"/>
      <c r="E741" s="124"/>
      <c r="F741" s="124"/>
      <c r="G741" s="363" t="str">
        <f t="shared" si="370"/>
        <v/>
      </c>
      <c r="H741" s="376" t="str">
        <f t="shared" si="371"/>
        <v/>
      </c>
      <c r="I741" s="365" t="str">
        <f t="shared" si="372"/>
        <v/>
      </c>
      <c r="J741" s="366" t="str">
        <f t="shared" si="359"/>
        <v/>
      </c>
      <c r="K741" s="367" t="str">
        <f t="shared" si="360"/>
        <v/>
      </c>
      <c r="L741" s="368" t="str">
        <f t="shared" si="361"/>
        <v/>
      </c>
      <c r="M741" s="369"/>
      <c r="N741" s="370" t="str">
        <f t="shared" si="355"/>
        <v/>
      </c>
      <c r="O741" s="371" t="str">
        <f t="shared" si="356"/>
        <v/>
      </c>
      <c r="P741" s="371" t="str">
        <f t="shared" si="362"/>
        <v/>
      </c>
      <c r="Q741" s="372" t="str">
        <f t="shared" si="373"/>
        <v/>
      </c>
      <c r="R741" s="373" t="str">
        <f t="shared" si="363"/>
        <v/>
      </c>
      <c r="S741" s="372" t="str">
        <f t="shared" si="364"/>
        <v/>
      </c>
      <c r="T741" s="372" t="str">
        <f t="shared" si="357"/>
        <v/>
      </c>
      <c r="U741" s="374" t="str">
        <f t="shared" si="358"/>
        <v/>
      </c>
      <c r="V741" s="375" t="str">
        <f t="shared" si="365"/>
        <v/>
      </c>
      <c r="Y741" s="133"/>
    </row>
    <row r="742" spans="1:25" s="127" customFormat="1" ht="12" customHeight="1">
      <c r="A742" s="121">
        <v>670</v>
      </c>
      <c r="B742" s="122"/>
      <c r="C742" s="403"/>
      <c r="D742" s="123"/>
      <c r="E742" s="124"/>
      <c r="F742" s="124"/>
      <c r="G742" s="363" t="str">
        <f t="shared" ref="G742:G751" si="374">IF(OR(ISBLANK($C742),ISBLANK($C$68)),"",IF($C742&gt;$C$68,"",DATEDIF($C742,$C$68,"Y")))</f>
        <v/>
      </c>
      <c r="H742" s="376" t="str">
        <f t="shared" ref="H742:H751" si="375">IF(D742=1,"男",IF(D742=2,"女",""))</f>
        <v/>
      </c>
      <c r="I742" s="365" t="str">
        <f t="shared" ref="I742:I751" si="376">G742&amp;H742</f>
        <v/>
      </c>
      <c r="J742" s="366" t="str">
        <f t="shared" si="359"/>
        <v/>
      </c>
      <c r="K742" s="367" t="str">
        <f t="shared" si="360"/>
        <v/>
      </c>
      <c r="L742" s="368" t="str">
        <f t="shared" si="361"/>
        <v/>
      </c>
      <c r="M742" s="369"/>
      <c r="N742" s="370" t="str">
        <f t="shared" si="355"/>
        <v/>
      </c>
      <c r="O742" s="371" t="str">
        <f t="shared" si="356"/>
        <v/>
      </c>
      <c r="P742" s="371" t="str">
        <f t="shared" si="362"/>
        <v/>
      </c>
      <c r="Q742" s="372" t="str">
        <f t="shared" ref="Q742:Q751" si="377">IF($E742="","",P742*O742)</f>
        <v/>
      </c>
      <c r="R742" s="373" t="str">
        <f t="shared" si="363"/>
        <v/>
      </c>
      <c r="S742" s="372" t="str">
        <f t="shared" si="364"/>
        <v/>
      </c>
      <c r="T742" s="372" t="str">
        <f t="shared" si="357"/>
        <v/>
      </c>
      <c r="U742" s="374" t="str">
        <f t="shared" si="358"/>
        <v/>
      </c>
      <c r="V742" s="375" t="str">
        <f t="shared" si="365"/>
        <v/>
      </c>
      <c r="Y742" s="133"/>
    </row>
    <row r="743" spans="1:25" s="127" customFormat="1" ht="12" customHeight="1">
      <c r="A743" s="121">
        <v>671</v>
      </c>
      <c r="B743" s="122"/>
      <c r="C743" s="403"/>
      <c r="D743" s="123"/>
      <c r="E743" s="124"/>
      <c r="F743" s="124"/>
      <c r="G743" s="363" t="str">
        <f t="shared" si="374"/>
        <v/>
      </c>
      <c r="H743" s="376" t="str">
        <f t="shared" si="375"/>
        <v/>
      </c>
      <c r="I743" s="365" t="str">
        <f t="shared" si="376"/>
        <v/>
      </c>
      <c r="J743" s="366" t="str">
        <f t="shared" si="359"/>
        <v/>
      </c>
      <c r="K743" s="367" t="str">
        <f t="shared" si="360"/>
        <v/>
      </c>
      <c r="L743" s="368" t="str">
        <f t="shared" si="361"/>
        <v/>
      </c>
      <c r="M743" s="369"/>
      <c r="N743" s="370" t="str">
        <f t="shared" si="355"/>
        <v/>
      </c>
      <c r="O743" s="371" t="str">
        <f t="shared" si="356"/>
        <v/>
      </c>
      <c r="P743" s="371" t="str">
        <f t="shared" si="362"/>
        <v/>
      </c>
      <c r="Q743" s="372" t="str">
        <f t="shared" si="377"/>
        <v/>
      </c>
      <c r="R743" s="373" t="str">
        <f t="shared" si="363"/>
        <v/>
      </c>
      <c r="S743" s="372" t="str">
        <f t="shared" si="364"/>
        <v/>
      </c>
      <c r="T743" s="372" t="str">
        <f t="shared" si="357"/>
        <v/>
      </c>
      <c r="U743" s="374" t="str">
        <f t="shared" si="358"/>
        <v/>
      </c>
      <c r="V743" s="375" t="str">
        <f t="shared" si="365"/>
        <v/>
      </c>
      <c r="Y743" s="133"/>
    </row>
    <row r="744" spans="1:25" s="127" customFormat="1" ht="12" customHeight="1">
      <c r="A744" s="121">
        <v>672</v>
      </c>
      <c r="B744" s="122"/>
      <c r="C744" s="403"/>
      <c r="D744" s="123"/>
      <c r="E744" s="124"/>
      <c r="F744" s="124"/>
      <c r="G744" s="363" t="str">
        <f t="shared" si="374"/>
        <v/>
      </c>
      <c r="H744" s="376" t="str">
        <f t="shared" si="375"/>
        <v/>
      </c>
      <c r="I744" s="365" t="str">
        <f t="shared" si="376"/>
        <v/>
      </c>
      <c r="J744" s="366" t="str">
        <f t="shared" si="359"/>
        <v/>
      </c>
      <c r="K744" s="367" t="str">
        <f t="shared" si="360"/>
        <v/>
      </c>
      <c r="L744" s="368" t="str">
        <f t="shared" si="361"/>
        <v/>
      </c>
      <c r="M744" s="369"/>
      <c r="N744" s="370" t="str">
        <f t="shared" si="355"/>
        <v/>
      </c>
      <c r="O744" s="371" t="str">
        <f t="shared" si="356"/>
        <v/>
      </c>
      <c r="P744" s="371" t="str">
        <f t="shared" si="362"/>
        <v/>
      </c>
      <c r="Q744" s="372" t="str">
        <f t="shared" si="377"/>
        <v/>
      </c>
      <c r="R744" s="373" t="str">
        <f t="shared" si="363"/>
        <v/>
      </c>
      <c r="S744" s="372" t="str">
        <f t="shared" si="364"/>
        <v/>
      </c>
      <c r="T744" s="372" t="str">
        <f t="shared" si="357"/>
        <v/>
      </c>
      <c r="U744" s="374" t="str">
        <f t="shared" si="358"/>
        <v/>
      </c>
      <c r="V744" s="375" t="str">
        <f t="shared" si="365"/>
        <v/>
      </c>
      <c r="Y744" s="133"/>
    </row>
    <row r="745" spans="1:25" s="127" customFormat="1" ht="12" customHeight="1">
      <c r="A745" s="121">
        <v>673</v>
      </c>
      <c r="B745" s="122"/>
      <c r="C745" s="403"/>
      <c r="D745" s="123"/>
      <c r="E745" s="124"/>
      <c r="F745" s="124"/>
      <c r="G745" s="363" t="str">
        <f t="shared" si="374"/>
        <v/>
      </c>
      <c r="H745" s="376" t="str">
        <f t="shared" si="375"/>
        <v/>
      </c>
      <c r="I745" s="365" t="str">
        <f t="shared" si="376"/>
        <v/>
      </c>
      <c r="J745" s="366" t="str">
        <f t="shared" si="359"/>
        <v/>
      </c>
      <c r="K745" s="367" t="str">
        <f t="shared" si="360"/>
        <v/>
      </c>
      <c r="L745" s="368" t="str">
        <f t="shared" si="361"/>
        <v/>
      </c>
      <c r="M745" s="369"/>
      <c r="N745" s="370" t="str">
        <f t="shared" si="355"/>
        <v/>
      </c>
      <c r="O745" s="371" t="str">
        <f t="shared" si="356"/>
        <v/>
      </c>
      <c r="P745" s="371" t="str">
        <f t="shared" si="362"/>
        <v/>
      </c>
      <c r="Q745" s="372" t="str">
        <f t="shared" si="377"/>
        <v/>
      </c>
      <c r="R745" s="373" t="str">
        <f t="shared" si="363"/>
        <v/>
      </c>
      <c r="S745" s="372" t="str">
        <f t="shared" si="364"/>
        <v/>
      </c>
      <c r="T745" s="372" t="str">
        <f t="shared" si="357"/>
        <v/>
      </c>
      <c r="U745" s="374" t="str">
        <f t="shared" si="358"/>
        <v/>
      </c>
      <c r="V745" s="375" t="str">
        <f t="shared" si="365"/>
        <v/>
      </c>
      <c r="Y745" s="133"/>
    </row>
    <row r="746" spans="1:25" s="127" customFormat="1" ht="12" customHeight="1">
      <c r="A746" s="121">
        <v>674</v>
      </c>
      <c r="B746" s="122"/>
      <c r="C746" s="403"/>
      <c r="D746" s="123"/>
      <c r="E746" s="124"/>
      <c r="F746" s="124"/>
      <c r="G746" s="363" t="str">
        <f t="shared" si="374"/>
        <v/>
      </c>
      <c r="H746" s="376" t="str">
        <f t="shared" si="375"/>
        <v/>
      </c>
      <c r="I746" s="365" t="str">
        <f t="shared" si="376"/>
        <v/>
      </c>
      <c r="J746" s="366" t="str">
        <f t="shared" si="359"/>
        <v/>
      </c>
      <c r="K746" s="367" t="str">
        <f t="shared" si="360"/>
        <v/>
      </c>
      <c r="L746" s="368" t="str">
        <f t="shared" si="361"/>
        <v/>
      </c>
      <c r="M746" s="369"/>
      <c r="N746" s="370" t="str">
        <f t="shared" si="355"/>
        <v/>
      </c>
      <c r="O746" s="371" t="str">
        <f t="shared" si="356"/>
        <v/>
      </c>
      <c r="P746" s="371" t="str">
        <f t="shared" si="362"/>
        <v/>
      </c>
      <c r="Q746" s="372" t="str">
        <f t="shared" si="377"/>
        <v/>
      </c>
      <c r="R746" s="373" t="str">
        <f t="shared" si="363"/>
        <v/>
      </c>
      <c r="S746" s="372" t="str">
        <f t="shared" si="364"/>
        <v/>
      </c>
      <c r="T746" s="372" t="str">
        <f t="shared" si="357"/>
        <v/>
      </c>
      <c r="U746" s="374" t="str">
        <f t="shared" si="358"/>
        <v/>
      </c>
      <c r="V746" s="375" t="str">
        <f t="shared" si="365"/>
        <v/>
      </c>
      <c r="Y746" s="133"/>
    </row>
    <row r="747" spans="1:25" s="127" customFormat="1" ht="12" customHeight="1">
      <c r="A747" s="121">
        <v>675</v>
      </c>
      <c r="B747" s="122"/>
      <c r="C747" s="403"/>
      <c r="D747" s="123"/>
      <c r="E747" s="124"/>
      <c r="F747" s="124"/>
      <c r="G747" s="363" t="str">
        <f t="shared" si="374"/>
        <v/>
      </c>
      <c r="H747" s="376" t="str">
        <f t="shared" si="375"/>
        <v/>
      </c>
      <c r="I747" s="365" t="str">
        <f t="shared" si="376"/>
        <v/>
      </c>
      <c r="J747" s="366" t="str">
        <f t="shared" si="359"/>
        <v/>
      </c>
      <c r="K747" s="367" t="str">
        <f t="shared" si="360"/>
        <v/>
      </c>
      <c r="L747" s="368" t="str">
        <f t="shared" si="361"/>
        <v/>
      </c>
      <c r="M747" s="369"/>
      <c r="N747" s="370" t="str">
        <f t="shared" si="355"/>
        <v/>
      </c>
      <c r="O747" s="371" t="str">
        <f t="shared" si="356"/>
        <v/>
      </c>
      <c r="P747" s="371" t="str">
        <f t="shared" si="362"/>
        <v/>
      </c>
      <c r="Q747" s="372" t="str">
        <f t="shared" si="377"/>
        <v/>
      </c>
      <c r="R747" s="373" t="str">
        <f t="shared" si="363"/>
        <v/>
      </c>
      <c r="S747" s="372" t="str">
        <f t="shared" si="364"/>
        <v/>
      </c>
      <c r="T747" s="372" t="str">
        <f t="shared" si="357"/>
        <v/>
      </c>
      <c r="U747" s="374" t="str">
        <f t="shared" si="358"/>
        <v/>
      </c>
      <c r="V747" s="375" t="str">
        <f t="shared" si="365"/>
        <v/>
      </c>
      <c r="Y747" s="133"/>
    </row>
    <row r="748" spans="1:25" s="127" customFormat="1" ht="12" customHeight="1">
      <c r="A748" s="121">
        <v>676</v>
      </c>
      <c r="B748" s="122"/>
      <c r="C748" s="403"/>
      <c r="D748" s="123"/>
      <c r="E748" s="124"/>
      <c r="F748" s="124"/>
      <c r="G748" s="363" t="str">
        <f t="shared" si="374"/>
        <v/>
      </c>
      <c r="H748" s="376" t="str">
        <f t="shared" si="375"/>
        <v/>
      </c>
      <c r="I748" s="365" t="str">
        <f t="shared" si="376"/>
        <v/>
      </c>
      <c r="J748" s="366" t="str">
        <f t="shared" si="359"/>
        <v/>
      </c>
      <c r="K748" s="367" t="str">
        <f t="shared" si="360"/>
        <v/>
      </c>
      <c r="L748" s="368" t="str">
        <f t="shared" si="361"/>
        <v/>
      </c>
      <c r="M748" s="369"/>
      <c r="N748" s="370" t="str">
        <f t="shared" si="355"/>
        <v/>
      </c>
      <c r="O748" s="371" t="str">
        <f t="shared" si="356"/>
        <v/>
      </c>
      <c r="P748" s="371" t="str">
        <f t="shared" si="362"/>
        <v/>
      </c>
      <c r="Q748" s="372" t="str">
        <f t="shared" si="377"/>
        <v/>
      </c>
      <c r="R748" s="373" t="str">
        <f t="shared" si="363"/>
        <v/>
      </c>
      <c r="S748" s="372" t="str">
        <f t="shared" si="364"/>
        <v/>
      </c>
      <c r="T748" s="372" t="str">
        <f t="shared" si="357"/>
        <v/>
      </c>
      <c r="U748" s="374" t="str">
        <f t="shared" si="358"/>
        <v/>
      </c>
      <c r="V748" s="375" t="str">
        <f t="shared" si="365"/>
        <v/>
      </c>
      <c r="Y748" s="133"/>
    </row>
    <row r="749" spans="1:25" s="127" customFormat="1" ht="12" customHeight="1">
      <c r="A749" s="121">
        <v>677</v>
      </c>
      <c r="B749" s="122"/>
      <c r="C749" s="403"/>
      <c r="D749" s="123"/>
      <c r="E749" s="124"/>
      <c r="F749" s="124"/>
      <c r="G749" s="363" t="str">
        <f t="shared" si="374"/>
        <v/>
      </c>
      <c r="H749" s="376" t="str">
        <f t="shared" si="375"/>
        <v/>
      </c>
      <c r="I749" s="365" t="str">
        <f t="shared" si="376"/>
        <v/>
      </c>
      <c r="J749" s="366" t="str">
        <f t="shared" si="359"/>
        <v/>
      </c>
      <c r="K749" s="367" t="str">
        <f t="shared" si="360"/>
        <v/>
      </c>
      <c r="L749" s="368" t="str">
        <f t="shared" si="361"/>
        <v/>
      </c>
      <c r="M749" s="369"/>
      <c r="N749" s="370" t="str">
        <f t="shared" si="355"/>
        <v/>
      </c>
      <c r="O749" s="371" t="str">
        <f t="shared" si="356"/>
        <v/>
      </c>
      <c r="P749" s="371" t="str">
        <f t="shared" si="362"/>
        <v/>
      </c>
      <c r="Q749" s="372" t="str">
        <f t="shared" si="377"/>
        <v/>
      </c>
      <c r="R749" s="373" t="str">
        <f t="shared" si="363"/>
        <v/>
      </c>
      <c r="S749" s="372" t="str">
        <f t="shared" si="364"/>
        <v/>
      </c>
      <c r="T749" s="372" t="str">
        <f t="shared" si="357"/>
        <v/>
      </c>
      <c r="U749" s="374" t="str">
        <f t="shared" si="358"/>
        <v/>
      </c>
      <c r="V749" s="375" t="str">
        <f t="shared" si="365"/>
        <v/>
      </c>
      <c r="Y749" s="133"/>
    </row>
    <row r="750" spans="1:25" s="127" customFormat="1" ht="12" customHeight="1">
      <c r="A750" s="121">
        <v>678</v>
      </c>
      <c r="B750" s="122"/>
      <c r="C750" s="403"/>
      <c r="D750" s="123"/>
      <c r="E750" s="124"/>
      <c r="F750" s="124"/>
      <c r="G750" s="363" t="str">
        <f t="shared" si="374"/>
        <v/>
      </c>
      <c r="H750" s="376" t="str">
        <f t="shared" si="375"/>
        <v/>
      </c>
      <c r="I750" s="365" t="str">
        <f t="shared" si="376"/>
        <v/>
      </c>
      <c r="J750" s="366" t="str">
        <f t="shared" si="359"/>
        <v/>
      </c>
      <c r="K750" s="367" t="str">
        <f t="shared" si="360"/>
        <v/>
      </c>
      <c r="L750" s="368" t="str">
        <f t="shared" si="361"/>
        <v/>
      </c>
      <c r="M750" s="369"/>
      <c r="N750" s="370" t="str">
        <f t="shared" si="355"/>
        <v/>
      </c>
      <c r="O750" s="371" t="str">
        <f t="shared" si="356"/>
        <v/>
      </c>
      <c r="P750" s="371" t="str">
        <f t="shared" si="362"/>
        <v/>
      </c>
      <c r="Q750" s="372" t="str">
        <f t="shared" si="377"/>
        <v/>
      </c>
      <c r="R750" s="373" t="str">
        <f t="shared" si="363"/>
        <v/>
      </c>
      <c r="S750" s="372" t="str">
        <f t="shared" si="364"/>
        <v/>
      </c>
      <c r="T750" s="372" t="str">
        <f t="shared" si="357"/>
        <v/>
      </c>
      <c r="U750" s="374" t="str">
        <f t="shared" si="358"/>
        <v/>
      </c>
      <c r="V750" s="375" t="str">
        <f t="shared" si="365"/>
        <v/>
      </c>
      <c r="Y750" s="133"/>
    </row>
    <row r="751" spans="1:25" s="127" customFormat="1" ht="12" customHeight="1">
      <c r="A751" s="121">
        <v>679</v>
      </c>
      <c r="B751" s="122"/>
      <c r="C751" s="403"/>
      <c r="D751" s="123"/>
      <c r="E751" s="124"/>
      <c r="F751" s="124"/>
      <c r="G751" s="363" t="str">
        <f t="shared" si="374"/>
        <v/>
      </c>
      <c r="H751" s="376" t="str">
        <f t="shared" si="375"/>
        <v/>
      </c>
      <c r="I751" s="365" t="str">
        <f t="shared" si="376"/>
        <v/>
      </c>
      <c r="J751" s="366" t="str">
        <f t="shared" si="359"/>
        <v/>
      </c>
      <c r="K751" s="367" t="str">
        <f t="shared" si="360"/>
        <v/>
      </c>
      <c r="L751" s="368" t="str">
        <f t="shared" si="361"/>
        <v/>
      </c>
      <c r="M751" s="369"/>
      <c r="N751" s="370" t="str">
        <f t="shared" si="355"/>
        <v/>
      </c>
      <c r="O751" s="371" t="str">
        <f t="shared" si="356"/>
        <v/>
      </c>
      <c r="P751" s="371" t="str">
        <f t="shared" si="362"/>
        <v/>
      </c>
      <c r="Q751" s="372" t="str">
        <f t="shared" si="377"/>
        <v/>
      </c>
      <c r="R751" s="373" t="str">
        <f t="shared" si="363"/>
        <v/>
      </c>
      <c r="S751" s="372" t="str">
        <f t="shared" si="364"/>
        <v/>
      </c>
      <c r="T751" s="372" t="str">
        <f t="shared" si="357"/>
        <v/>
      </c>
      <c r="U751" s="374" t="str">
        <f t="shared" si="358"/>
        <v/>
      </c>
      <c r="V751" s="375" t="str">
        <f t="shared" si="365"/>
        <v/>
      </c>
      <c r="Y751" s="133"/>
    </row>
    <row r="752" spans="1:25" s="127" customFormat="1" ht="12" customHeight="1">
      <c r="A752" s="121">
        <v>680</v>
      </c>
      <c r="B752" s="122"/>
      <c r="C752" s="403"/>
      <c r="D752" s="123"/>
      <c r="E752" s="124"/>
      <c r="F752" s="124"/>
      <c r="G752" s="363" t="str">
        <f t="shared" ref="G752:G761" si="378">IF(OR(ISBLANK($C752),ISBLANK($C$68)),"",IF($C752&gt;$C$68,"",DATEDIF($C752,$C$68,"Y")))</f>
        <v/>
      </c>
      <c r="H752" s="376" t="str">
        <f t="shared" ref="H752:H761" si="379">IF(D752=1,"男",IF(D752=2,"女",""))</f>
        <v/>
      </c>
      <c r="I752" s="365" t="str">
        <f t="shared" ref="I752:I761" si="380">G752&amp;H752</f>
        <v/>
      </c>
      <c r="J752" s="366" t="str">
        <f t="shared" si="359"/>
        <v/>
      </c>
      <c r="K752" s="367" t="str">
        <f t="shared" si="360"/>
        <v/>
      </c>
      <c r="L752" s="368" t="str">
        <f t="shared" si="361"/>
        <v/>
      </c>
      <c r="M752" s="369"/>
      <c r="N752" s="370" t="str">
        <f t="shared" si="355"/>
        <v/>
      </c>
      <c r="O752" s="371" t="str">
        <f t="shared" si="356"/>
        <v/>
      </c>
      <c r="P752" s="371" t="str">
        <f t="shared" si="362"/>
        <v/>
      </c>
      <c r="Q752" s="372" t="str">
        <f t="shared" ref="Q752:Q761" si="381">IF($E752="","",P752*O752)</f>
        <v/>
      </c>
      <c r="R752" s="373" t="str">
        <f t="shared" si="363"/>
        <v/>
      </c>
      <c r="S752" s="372" t="str">
        <f t="shared" si="364"/>
        <v/>
      </c>
      <c r="T752" s="372" t="str">
        <f t="shared" si="357"/>
        <v/>
      </c>
      <c r="U752" s="374" t="str">
        <f t="shared" si="358"/>
        <v/>
      </c>
      <c r="V752" s="375" t="str">
        <f t="shared" si="365"/>
        <v/>
      </c>
      <c r="Y752" s="133"/>
    </row>
    <row r="753" spans="1:25" s="127" customFormat="1" ht="12" customHeight="1">
      <c r="A753" s="121">
        <v>681</v>
      </c>
      <c r="B753" s="122"/>
      <c r="C753" s="403"/>
      <c r="D753" s="123"/>
      <c r="E753" s="124"/>
      <c r="F753" s="124"/>
      <c r="G753" s="363" t="str">
        <f t="shared" si="378"/>
        <v/>
      </c>
      <c r="H753" s="376" t="str">
        <f t="shared" si="379"/>
        <v/>
      </c>
      <c r="I753" s="365" t="str">
        <f t="shared" si="380"/>
        <v/>
      </c>
      <c r="J753" s="366" t="str">
        <f t="shared" si="359"/>
        <v/>
      </c>
      <c r="K753" s="367" t="str">
        <f t="shared" si="360"/>
        <v/>
      </c>
      <c r="L753" s="368" t="str">
        <f t="shared" si="361"/>
        <v/>
      </c>
      <c r="M753" s="369"/>
      <c r="N753" s="370" t="str">
        <f t="shared" si="355"/>
        <v/>
      </c>
      <c r="O753" s="371" t="str">
        <f t="shared" si="356"/>
        <v/>
      </c>
      <c r="P753" s="371" t="str">
        <f t="shared" si="362"/>
        <v/>
      </c>
      <c r="Q753" s="372" t="str">
        <f t="shared" si="381"/>
        <v/>
      </c>
      <c r="R753" s="373" t="str">
        <f t="shared" si="363"/>
        <v/>
      </c>
      <c r="S753" s="372" t="str">
        <f t="shared" si="364"/>
        <v/>
      </c>
      <c r="T753" s="372" t="str">
        <f t="shared" si="357"/>
        <v/>
      </c>
      <c r="U753" s="374" t="str">
        <f t="shared" si="358"/>
        <v/>
      </c>
      <c r="V753" s="375" t="str">
        <f t="shared" si="365"/>
        <v/>
      </c>
      <c r="Y753" s="133"/>
    </row>
    <row r="754" spans="1:25" s="127" customFormat="1" ht="12" customHeight="1">
      <c r="A754" s="121">
        <v>682</v>
      </c>
      <c r="B754" s="122"/>
      <c r="C754" s="403"/>
      <c r="D754" s="123"/>
      <c r="E754" s="124"/>
      <c r="F754" s="124"/>
      <c r="G754" s="363" t="str">
        <f t="shared" si="378"/>
        <v/>
      </c>
      <c r="H754" s="376" t="str">
        <f t="shared" si="379"/>
        <v/>
      </c>
      <c r="I754" s="365" t="str">
        <f t="shared" si="380"/>
        <v/>
      </c>
      <c r="J754" s="366" t="str">
        <f t="shared" si="359"/>
        <v/>
      </c>
      <c r="K754" s="367" t="str">
        <f t="shared" si="360"/>
        <v/>
      </c>
      <c r="L754" s="368" t="str">
        <f t="shared" si="361"/>
        <v/>
      </c>
      <c r="M754" s="369"/>
      <c r="N754" s="370" t="str">
        <f t="shared" si="355"/>
        <v/>
      </c>
      <c r="O754" s="371" t="str">
        <f t="shared" si="356"/>
        <v/>
      </c>
      <c r="P754" s="371" t="str">
        <f t="shared" si="362"/>
        <v/>
      </c>
      <c r="Q754" s="372" t="str">
        <f t="shared" si="381"/>
        <v/>
      </c>
      <c r="R754" s="373" t="str">
        <f t="shared" si="363"/>
        <v/>
      </c>
      <c r="S754" s="372" t="str">
        <f t="shared" si="364"/>
        <v/>
      </c>
      <c r="T754" s="372" t="str">
        <f t="shared" si="357"/>
        <v/>
      </c>
      <c r="U754" s="374" t="str">
        <f t="shared" si="358"/>
        <v/>
      </c>
      <c r="V754" s="375" t="str">
        <f t="shared" si="365"/>
        <v/>
      </c>
      <c r="Y754" s="133"/>
    </row>
    <row r="755" spans="1:25" s="127" customFormat="1" ht="12" customHeight="1">
      <c r="A755" s="121">
        <v>683</v>
      </c>
      <c r="B755" s="122"/>
      <c r="C755" s="403"/>
      <c r="D755" s="123"/>
      <c r="E755" s="124"/>
      <c r="F755" s="124"/>
      <c r="G755" s="363" t="str">
        <f t="shared" si="378"/>
        <v/>
      </c>
      <c r="H755" s="376" t="str">
        <f t="shared" si="379"/>
        <v/>
      </c>
      <c r="I755" s="365" t="str">
        <f t="shared" si="380"/>
        <v/>
      </c>
      <c r="J755" s="366" t="str">
        <f t="shared" si="359"/>
        <v/>
      </c>
      <c r="K755" s="367" t="str">
        <f t="shared" si="360"/>
        <v/>
      </c>
      <c r="L755" s="368" t="str">
        <f t="shared" si="361"/>
        <v/>
      </c>
      <c r="M755" s="369"/>
      <c r="N755" s="370" t="str">
        <f t="shared" si="355"/>
        <v/>
      </c>
      <c r="O755" s="371" t="str">
        <f t="shared" si="356"/>
        <v/>
      </c>
      <c r="P755" s="371" t="str">
        <f t="shared" si="362"/>
        <v/>
      </c>
      <c r="Q755" s="372" t="str">
        <f t="shared" si="381"/>
        <v/>
      </c>
      <c r="R755" s="373" t="str">
        <f t="shared" si="363"/>
        <v/>
      </c>
      <c r="S755" s="372" t="str">
        <f t="shared" si="364"/>
        <v/>
      </c>
      <c r="T755" s="372" t="str">
        <f t="shared" si="357"/>
        <v/>
      </c>
      <c r="U755" s="374" t="str">
        <f t="shared" si="358"/>
        <v/>
      </c>
      <c r="V755" s="375" t="str">
        <f t="shared" si="365"/>
        <v/>
      </c>
      <c r="Y755" s="133"/>
    </row>
    <row r="756" spans="1:25" s="127" customFormat="1" ht="12" customHeight="1">
      <c r="A756" s="121">
        <v>684</v>
      </c>
      <c r="B756" s="122"/>
      <c r="C756" s="403"/>
      <c r="D756" s="123"/>
      <c r="E756" s="124"/>
      <c r="F756" s="124"/>
      <c r="G756" s="363" t="str">
        <f t="shared" si="378"/>
        <v/>
      </c>
      <c r="H756" s="376" t="str">
        <f t="shared" si="379"/>
        <v/>
      </c>
      <c r="I756" s="365" t="str">
        <f t="shared" si="380"/>
        <v/>
      </c>
      <c r="J756" s="366" t="str">
        <f t="shared" si="359"/>
        <v/>
      </c>
      <c r="K756" s="367" t="str">
        <f t="shared" si="360"/>
        <v/>
      </c>
      <c r="L756" s="368" t="str">
        <f t="shared" si="361"/>
        <v/>
      </c>
      <c r="M756" s="369"/>
      <c r="N756" s="370" t="str">
        <f t="shared" si="355"/>
        <v/>
      </c>
      <c r="O756" s="371" t="str">
        <f t="shared" si="356"/>
        <v/>
      </c>
      <c r="P756" s="371" t="str">
        <f t="shared" si="362"/>
        <v/>
      </c>
      <c r="Q756" s="372" t="str">
        <f t="shared" si="381"/>
        <v/>
      </c>
      <c r="R756" s="373" t="str">
        <f t="shared" si="363"/>
        <v/>
      </c>
      <c r="S756" s="372" t="str">
        <f t="shared" si="364"/>
        <v/>
      </c>
      <c r="T756" s="372" t="str">
        <f t="shared" si="357"/>
        <v/>
      </c>
      <c r="U756" s="374" t="str">
        <f t="shared" si="358"/>
        <v/>
      </c>
      <c r="V756" s="375" t="str">
        <f t="shared" si="365"/>
        <v/>
      </c>
      <c r="Y756" s="133"/>
    </row>
    <row r="757" spans="1:25" s="127" customFormat="1" ht="12" customHeight="1">
      <c r="A757" s="121">
        <v>685</v>
      </c>
      <c r="B757" s="122"/>
      <c r="C757" s="403"/>
      <c r="D757" s="123"/>
      <c r="E757" s="124"/>
      <c r="F757" s="124"/>
      <c r="G757" s="363" t="str">
        <f t="shared" si="378"/>
        <v/>
      </c>
      <c r="H757" s="376" t="str">
        <f t="shared" si="379"/>
        <v/>
      </c>
      <c r="I757" s="365" t="str">
        <f t="shared" si="380"/>
        <v/>
      </c>
      <c r="J757" s="366" t="str">
        <f t="shared" si="359"/>
        <v/>
      </c>
      <c r="K757" s="367" t="str">
        <f t="shared" si="360"/>
        <v/>
      </c>
      <c r="L757" s="368" t="str">
        <f t="shared" si="361"/>
        <v/>
      </c>
      <c r="M757" s="369"/>
      <c r="N757" s="370" t="str">
        <f t="shared" si="355"/>
        <v/>
      </c>
      <c r="O757" s="371" t="str">
        <f t="shared" si="356"/>
        <v/>
      </c>
      <c r="P757" s="371" t="str">
        <f t="shared" si="362"/>
        <v/>
      </c>
      <c r="Q757" s="372" t="str">
        <f t="shared" si="381"/>
        <v/>
      </c>
      <c r="R757" s="373" t="str">
        <f t="shared" si="363"/>
        <v/>
      </c>
      <c r="S757" s="372" t="str">
        <f t="shared" si="364"/>
        <v/>
      </c>
      <c r="T757" s="372" t="str">
        <f t="shared" si="357"/>
        <v/>
      </c>
      <c r="U757" s="374" t="str">
        <f t="shared" si="358"/>
        <v/>
      </c>
      <c r="V757" s="375" t="str">
        <f t="shared" si="365"/>
        <v/>
      </c>
      <c r="Y757" s="133"/>
    </row>
    <row r="758" spans="1:25" s="127" customFormat="1" ht="12" customHeight="1">
      <c r="A758" s="121">
        <v>686</v>
      </c>
      <c r="B758" s="122"/>
      <c r="C758" s="403"/>
      <c r="D758" s="123"/>
      <c r="E758" s="124"/>
      <c r="F758" s="124"/>
      <c r="G758" s="363" t="str">
        <f t="shared" si="378"/>
        <v/>
      </c>
      <c r="H758" s="376" t="str">
        <f t="shared" si="379"/>
        <v/>
      </c>
      <c r="I758" s="365" t="str">
        <f t="shared" si="380"/>
        <v/>
      </c>
      <c r="J758" s="366" t="str">
        <f t="shared" si="359"/>
        <v/>
      </c>
      <c r="K758" s="367" t="str">
        <f t="shared" si="360"/>
        <v/>
      </c>
      <c r="L758" s="368" t="str">
        <f t="shared" si="361"/>
        <v/>
      </c>
      <c r="M758" s="369"/>
      <c r="N758" s="370" t="str">
        <f t="shared" si="355"/>
        <v/>
      </c>
      <c r="O758" s="371" t="str">
        <f t="shared" si="356"/>
        <v/>
      </c>
      <c r="P758" s="371" t="str">
        <f t="shared" si="362"/>
        <v/>
      </c>
      <c r="Q758" s="372" t="str">
        <f t="shared" si="381"/>
        <v/>
      </c>
      <c r="R758" s="373" t="str">
        <f t="shared" si="363"/>
        <v/>
      </c>
      <c r="S758" s="372" t="str">
        <f t="shared" si="364"/>
        <v/>
      </c>
      <c r="T758" s="372" t="str">
        <f t="shared" si="357"/>
        <v/>
      </c>
      <c r="U758" s="374" t="str">
        <f t="shared" si="358"/>
        <v/>
      </c>
      <c r="V758" s="375" t="str">
        <f t="shared" si="365"/>
        <v/>
      </c>
      <c r="Y758" s="133"/>
    </row>
    <row r="759" spans="1:25" s="127" customFormat="1" ht="12" customHeight="1">
      <c r="A759" s="121">
        <v>687</v>
      </c>
      <c r="B759" s="122"/>
      <c r="C759" s="403"/>
      <c r="D759" s="123"/>
      <c r="E759" s="124"/>
      <c r="F759" s="124"/>
      <c r="G759" s="363" t="str">
        <f t="shared" si="378"/>
        <v/>
      </c>
      <c r="H759" s="376" t="str">
        <f t="shared" si="379"/>
        <v/>
      </c>
      <c r="I759" s="365" t="str">
        <f t="shared" si="380"/>
        <v/>
      </c>
      <c r="J759" s="366" t="str">
        <f t="shared" si="359"/>
        <v/>
      </c>
      <c r="K759" s="367" t="str">
        <f t="shared" si="360"/>
        <v/>
      </c>
      <c r="L759" s="368" t="str">
        <f t="shared" si="361"/>
        <v/>
      </c>
      <c r="M759" s="369"/>
      <c r="N759" s="370" t="str">
        <f t="shared" si="355"/>
        <v/>
      </c>
      <c r="O759" s="371" t="str">
        <f t="shared" si="356"/>
        <v/>
      </c>
      <c r="P759" s="371" t="str">
        <f t="shared" si="362"/>
        <v/>
      </c>
      <c r="Q759" s="372" t="str">
        <f t="shared" si="381"/>
        <v/>
      </c>
      <c r="R759" s="373" t="str">
        <f t="shared" si="363"/>
        <v/>
      </c>
      <c r="S759" s="372" t="str">
        <f t="shared" si="364"/>
        <v/>
      </c>
      <c r="T759" s="372" t="str">
        <f t="shared" si="357"/>
        <v/>
      </c>
      <c r="U759" s="374" t="str">
        <f t="shared" si="358"/>
        <v/>
      </c>
      <c r="V759" s="375" t="str">
        <f t="shared" si="365"/>
        <v/>
      </c>
      <c r="Y759" s="133"/>
    </row>
    <row r="760" spans="1:25" s="127" customFormat="1" ht="12" customHeight="1">
      <c r="A760" s="121">
        <v>688</v>
      </c>
      <c r="B760" s="122"/>
      <c r="C760" s="403"/>
      <c r="D760" s="123"/>
      <c r="E760" s="124"/>
      <c r="F760" s="124"/>
      <c r="G760" s="363" t="str">
        <f t="shared" si="378"/>
        <v/>
      </c>
      <c r="H760" s="376" t="str">
        <f t="shared" si="379"/>
        <v/>
      </c>
      <c r="I760" s="365" t="str">
        <f t="shared" si="380"/>
        <v/>
      </c>
      <c r="J760" s="366" t="str">
        <f t="shared" si="359"/>
        <v/>
      </c>
      <c r="K760" s="367" t="str">
        <f t="shared" si="360"/>
        <v/>
      </c>
      <c r="L760" s="368" t="str">
        <f t="shared" si="361"/>
        <v/>
      </c>
      <c r="M760" s="369"/>
      <c r="N760" s="370" t="str">
        <f t="shared" si="355"/>
        <v/>
      </c>
      <c r="O760" s="371" t="str">
        <f t="shared" si="356"/>
        <v/>
      </c>
      <c r="P760" s="371" t="str">
        <f t="shared" si="362"/>
        <v/>
      </c>
      <c r="Q760" s="372" t="str">
        <f t="shared" si="381"/>
        <v/>
      </c>
      <c r="R760" s="373" t="str">
        <f t="shared" si="363"/>
        <v/>
      </c>
      <c r="S760" s="372" t="str">
        <f t="shared" si="364"/>
        <v/>
      </c>
      <c r="T760" s="372" t="str">
        <f t="shared" si="357"/>
        <v/>
      </c>
      <c r="U760" s="374" t="str">
        <f t="shared" si="358"/>
        <v/>
      </c>
      <c r="V760" s="375" t="str">
        <f t="shared" si="365"/>
        <v/>
      </c>
      <c r="Y760" s="133"/>
    </row>
    <row r="761" spans="1:25" s="127" customFormat="1" ht="12" customHeight="1">
      <c r="A761" s="121">
        <v>689</v>
      </c>
      <c r="B761" s="122"/>
      <c r="C761" s="403"/>
      <c r="D761" s="123"/>
      <c r="E761" s="124"/>
      <c r="F761" s="124"/>
      <c r="G761" s="363" t="str">
        <f t="shared" si="378"/>
        <v/>
      </c>
      <c r="H761" s="376" t="str">
        <f t="shared" si="379"/>
        <v/>
      </c>
      <c r="I761" s="365" t="str">
        <f t="shared" si="380"/>
        <v/>
      </c>
      <c r="J761" s="366" t="str">
        <f t="shared" si="359"/>
        <v/>
      </c>
      <c r="K761" s="367" t="str">
        <f t="shared" si="360"/>
        <v/>
      </c>
      <c r="L761" s="368" t="str">
        <f t="shared" si="361"/>
        <v/>
      </c>
      <c r="M761" s="369"/>
      <c r="N761" s="370" t="str">
        <f t="shared" si="355"/>
        <v/>
      </c>
      <c r="O761" s="371" t="str">
        <f t="shared" si="356"/>
        <v/>
      </c>
      <c r="P761" s="371" t="str">
        <f t="shared" si="362"/>
        <v/>
      </c>
      <c r="Q761" s="372" t="str">
        <f t="shared" si="381"/>
        <v/>
      </c>
      <c r="R761" s="373" t="str">
        <f t="shared" si="363"/>
        <v/>
      </c>
      <c r="S761" s="372" t="str">
        <f t="shared" si="364"/>
        <v/>
      </c>
      <c r="T761" s="372" t="str">
        <f t="shared" si="357"/>
        <v/>
      </c>
      <c r="U761" s="374" t="str">
        <f t="shared" si="358"/>
        <v/>
      </c>
      <c r="V761" s="375" t="str">
        <f t="shared" si="365"/>
        <v/>
      </c>
      <c r="Y761" s="133"/>
    </row>
    <row r="762" spans="1:25" s="127" customFormat="1" ht="12" customHeight="1">
      <c r="A762" s="121">
        <v>690</v>
      </c>
      <c r="B762" s="122"/>
      <c r="C762" s="403"/>
      <c r="D762" s="123"/>
      <c r="E762" s="124"/>
      <c r="F762" s="124"/>
      <c r="G762" s="363" t="str">
        <f t="shared" ref="G762:G773" si="382">IF(OR(ISBLANK($C762),ISBLANK($C$68)),"",IF($C762&gt;$C$68,"",DATEDIF($C762,$C$68,"Y")))</f>
        <v/>
      </c>
      <c r="H762" s="376" t="str">
        <f t="shared" ref="H762:H773" si="383">IF(D762=1,"男",IF(D762=2,"女",""))</f>
        <v/>
      </c>
      <c r="I762" s="365" t="str">
        <f t="shared" ref="I762:I773" si="384">G762&amp;H762</f>
        <v/>
      </c>
      <c r="J762" s="366" t="str">
        <f t="shared" si="359"/>
        <v/>
      </c>
      <c r="K762" s="367" t="str">
        <f t="shared" si="360"/>
        <v/>
      </c>
      <c r="L762" s="368" t="str">
        <f t="shared" si="361"/>
        <v/>
      </c>
      <c r="M762" s="369"/>
      <c r="N762" s="370" t="str">
        <f t="shared" si="355"/>
        <v/>
      </c>
      <c r="O762" s="371" t="str">
        <f t="shared" si="356"/>
        <v/>
      </c>
      <c r="P762" s="371" t="str">
        <f t="shared" si="362"/>
        <v/>
      </c>
      <c r="Q762" s="372" t="str">
        <f t="shared" ref="Q762:Q773" si="385">IF($E762="","",P762*O762)</f>
        <v/>
      </c>
      <c r="R762" s="373" t="str">
        <f t="shared" si="363"/>
        <v/>
      </c>
      <c r="S762" s="372" t="str">
        <f t="shared" si="364"/>
        <v/>
      </c>
      <c r="T762" s="372" t="str">
        <f t="shared" si="357"/>
        <v/>
      </c>
      <c r="U762" s="374" t="str">
        <f t="shared" si="358"/>
        <v/>
      </c>
      <c r="V762" s="375" t="str">
        <f t="shared" si="365"/>
        <v/>
      </c>
      <c r="Y762" s="133"/>
    </row>
    <row r="763" spans="1:25" s="127" customFormat="1" ht="12" customHeight="1">
      <c r="A763" s="121">
        <v>691</v>
      </c>
      <c r="B763" s="122"/>
      <c r="C763" s="403"/>
      <c r="D763" s="123"/>
      <c r="E763" s="124"/>
      <c r="F763" s="124"/>
      <c r="G763" s="363" t="str">
        <f t="shared" si="382"/>
        <v/>
      </c>
      <c r="H763" s="376" t="str">
        <f t="shared" si="383"/>
        <v/>
      </c>
      <c r="I763" s="365" t="str">
        <f t="shared" si="384"/>
        <v/>
      </c>
      <c r="J763" s="366" t="str">
        <f t="shared" si="359"/>
        <v/>
      </c>
      <c r="K763" s="367" t="str">
        <f t="shared" si="360"/>
        <v/>
      </c>
      <c r="L763" s="368" t="str">
        <f t="shared" si="361"/>
        <v/>
      </c>
      <c r="M763" s="369"/>
      <c r="N763" s="370" t="str">
        <f t="shared" si="355"/>
        <v/>
      </c>
      <c r="O763" s="371" t="str">
        <f t="shared" si="356"/>
        <v/>
      </c>
      <c r="P763" s="371" t="str">
        <f t="shared" si="362"/>
        <v/>
      </c>
      <c r="Q763" s="372" t="str">
        <f t="shared" si="385"/>
        <v/>
      </c>
      <c r="R763" s="373" t="str">
        <f t="shared" si="363"/>
        <v/>
      </c>
      <c r="S763" s="372" t="str">
        <f t="shared" si="364"/>
        <v/>
      </c>
      <c r="T763" s="372" t="str">
        <f t="shared" si="357"/>
        <v/>
      </c>
      <c r="U763" s="374" t="str">
        <f t="shared" si="358"/>
        <v/>
      </c>
      <c r="V763" s="375" t="str">
        <f t="shared" si="365"/>
        <v/>
      </c>
      <c r="Y763" s="133"/>
    </row>
    <row r="764" spans="1:25" s="127" customFormat="1" ht="12" customHeight="1">
      <c r="A764" s="121">
        <v>692</v>
      </c>
      <c r="B764" s="122"/>
      <c r="C764" s="403"/>
      <c r="D764" s="123"/>
      <c r="E764" s="124"/>
      <c r="F764" s="124"/>
      <c r="G764" s="363" t="str">
        <f t="shared" si="382"/>
        <v/>
      </c>
      <c r="H764" s="376" t="str">
        <f t="shared" si="383"/>
        <v/>
      </c>
      <c r="I764" s="365" t="str">
        <f t="shared" si="384"/>
        <v/>
      </c>
      <c r="J764" s="366" t="str">
        <f t="shared" si="359"/>
        <v/>
      </c>
      <c r="K764" s="367" t="str">
        <f t="shared" si="360"/>
        <v/>
      </c>
      <c r="L764" s="368" t="str">
        <f t="shared" si="361"/>
        <v/>
      </c>
      <c r="M764" s="369"/>
      <c r="N764" s="370" t="str">
        <f t="shared" si="355"/>
        <v/>
      </c>
      <c r="O764" s="371" t="str">
        <f t="shared" si="356"/>
        <v/>
      </c>
      <c r="P764" s="371" t="str">
        <f t="shared" si="362"/>
        <v/>
      </c>
      <c r="Q764" s="372" t="str">
        <f t="shared" si="385"/>
        <v/>
      </c>
      <c r="R764" s="373" t="str">
        <f t="shared" si="363"/>
        <v/>
      </c>
      <c r="S764" s="372" t="str">
        <f t="shared" si="364"/>
        <v/>
      </c>
      <c r="T764" s="372" t="str">
        <f t="shared" si="357"/>
        <v/>
      </c>
      <c r="U764" s="374" t="str">
        <f t="shared" si="358"/>
        <v/>
      </c>
      <c r="V764" s="375" t="str">
        <f t="shared" si="365"/>
        <v/>
      </c>
      <c r="Y764" s="133"/>
    </row>
    <row r="765" spans="1:25" s="127" customFormat="1" ht="12" customHeight="1">
      <c r="A765" s="121">
        <v>693</v>
      </c>
      <c r="B765" s="122"/>
      <c r="C765" s="403"/>
      <c r="D765" s="123"/>
      <c r="E765" s="124"/>
      <c r="F765" s="124"/>
      <c r="G765" s="363" t="str">
        <f t="shared" si="382"/>
        <v/>
      </c>
      <c r="H765" s="376" t="str">
        <f t="shared" si="383"/>
        <v/>
      </c>
      <c r="I765" s="365" t="str">
        <f t="shared" si="384"/>
        <v/>
      </c>
      <c r="J765" s="366" t="str">
        <f t="shared" si="359"/>
        <v/>
      </c>
      <c r="K765" s="367" t="str">
        <f t="shared" si="360"/>
        <v/>
      </c>
      <c r="L765" s="368" t="str">
        <f t="shared" si="361"/>
        <v/>
      </c>
      <c r="M765" s="369"/>
      <c r="N765" s="370" t="str">
        <f t="shared" si="355"/>
        <v/>
      </c>
      <c r="O765" s="371" t="str">
        <f t="shared" si="356"/>
        <v/>
      </c>
      <c r="P765" s="371" t="str">
        <f t="shared" si="362"/>
        <v/>
      </c>
      <c r="Q765" s="372" t="str">
        <f t="shared" si="385"/>
        <v/>
      </c>
      <c r="R765" s="373" t="str">
        <f t="shared" si="363"/>
        <v/>
      </c>
      <c r="S765" s="372" t="str">
        <f t="shared" si="364"/>
        <v/>
      </c>
      <c r="T765" s="372" t="str">
        <f t="shared" si="357"/>
        <v/>
      </c>
      <c r="U765" s="374" t="str">
        <f t="shared" si="358"/>
        <v/>
      </c>
      <c r="V765" s="375" t="str">
        <f t="shared" si="365"/>
        <v/>
      </c>
      <c r="Y765" s="133"/>
    </row>
    <row r="766" spans="1:25" s="127" customFormat="1" ht="12" customHeight="1">
      <c r="A766" s="121">
        <v>694</v>
      </c>
      <c r="B766" s="122"/>
      <c r="C766" s="403"/>
      <c r="D766" s="123"/>
      <c r="E766" s="124"/>
      <c r="F766" s="124"/>
      <c r="G766" s="363" t="str">
        <f t="shared" si="382"/>
        <v/>
      </c>
      <c r="H766" s="376" t="str">
        <f t="shared" si="383"/>
        <v/>
      </c>
      <c r="I766" s="365" t="str">
        <f t="shared" si="384"/>
        <v/>
      </c>
      <c r="J766" s="366" t="str">
        <f t="shared" si="359"/>
        <v/>
      </c>
      <c r="K766" s="367" t="str">
        <f t="shared" si="360"/>
        <v/>
      </c>
      <c r="L766" s="368" t="str">
        <f t="shared" si="361"/>
        <v/>
      </c>
      <c r="M766" s="369"/>
      <c r="N766" s="370" t="str">
        <f t="shared" si="355"/>
        <v/>
      </c>
      <c r="O766" s="371" t="str">
        <f t="shared" si="356"/>
        <v/>
      </c>
      <c r="P766" s="371" t="str">
        <f t="shared" si="362"/>
        <v/>
      </c>
      <c r="Q766" s="372" t="str">
        <f t="shared" si="385"/>
        <v/>
      </c>
      <c r="R766" s="373" t="str">
        <f t="shared" si="363"/>
        <v/>
      </c>
      <c r="S766" s="372" t="str">
        <f t="shared" si="364"/>
        <v/>
      </c>
      <c r="T766" s="372" t="str">
        <f t="shared" si="357"/>
        <v/>
      </c>
      <c r="U766" s="374" t="str">
        <f t="shared" si="358"/>
        <v/>
      </c>
      <c r="V766" s="375" t="str">
        <f t="shared" si="365"/>
        <v/>
      </c>
      <c r="Y766" s="133"/>
    </row>
    <row r="767" spans="1:25" s="127" customFormat="1" ht="12" customHeight="1">
      <c r="A767" s="121">
        <v>695</v>
      </c>
      <c r="B767" s="122"/>
      <c r="C767" s="403"/>
      <c r="D767" s="123"/>
      <c r="E767" s="124"/>
      <c r="F767" s="124"/>
      <c r="G767" s="363" t="str">
        <f t="shared" si="382"/>
        <v/>
      </c>
      <c r="H767" s="376" t="str">
        <f t="shared" si="383"/>
        <v/>
      </c>
      <c r="I767" s="365" t="str">
        <f t="shared" si="384"/>
        <v/>
      </c>
      <c r="J767" s="366" t="str">
        <f t="shared" si="359"/>
        <v/>
      </c>
      <c r="K767" s="367" t="str">
        <f t="shared" si="360"/>
        <v/>
      </c>
      <c r="L767" s="368" t="str">
        <f t="shared" si="361"/>
        <v/>
      </c>
      <c r="M767" s="369"/>
      <c r="N767" s="370" t="str">
        <f t="shared" si="355"/>
        <v/>
      </c>
      <c r="O767" s="371" t="str">
        <f t="shared" si="356"/>
        <v/>
      </c>
      <c r="P767" s="371" t="str">
        <f t="shared" si="362"/>
        <v/>
      </c>
      <c r="Q767" s="372" t="str">
        <f t="shared" si="385"/>
        <v/>
      </c>
      <c r="R767" s="373" t="str">
        <f t="shared" si="363"/>
        <v/>
      </c>
      <c r="S767" s="372" t="str">
        <f t="shared" si="364"/>
        <v/>
      </c>
      <c r="T767" s="372" t="str">
        <f t="shared" si="357"/>
        <v/>
      </c>
      <c r="U767" s="374" t="str">
        <f t="shared" si="358"/>
        <v/>
      </c>
      <c r="V767" s="375" t="str">
        <f t="shared" si="365"/>
        <v/>
      </c>
      <c r="Y767" s="133"/>
    </row>
    <row r="768" spans="1:25" s="127" customFormat="1" ht="12" customHeight="1">
      <c r="A768" s="121">
        <v>696</v>
      </c>
      <c r="B768" s="122"/>
      <c r="C768" s="403"/>
      <c r="D768" s="123"/>
      <c r="E768" s="124"/>
      <c r="F768" s="124"/>
      <c r="G768" s="363" t="str">
        <f t="shared" si="382"/>
        <v/>
      </c>
      <c r="H768" s="376" t="str">
        <f t="shared" si="383"/>
        <v/>
      </c>
      <c r="I768" s="365" t="str">
        <f t="shared" si="384"/>
        <v/>
      </c>
      <c r="J768" s="366" t="str">
        <f t="shared" si="359"/>
        <v/>
      </c>
      <c r="K768" s="367" t="str">
        <f t="shared" si="360"/>
        <v/>
      </c>
      <c r="L768" s="368" t="str">
        <f t="shared" si="361"/>
        <v/>
      </c>
      <c r="M768" s="369"/>
      <c r="N768" s="370" t="str">
        <f t="shared" si="355"/>
        <v/>
      </c>
      <c r="O768" s="371" t="str">
        <f t="shared" si="356"/>
        <v/>
      </c>
      <c r="P768" s="371" t="str">
        <f t="shared" si="362"/>
        <v/>
      </c>
      <c r="Q768" s="372" t="str">
        <f t="shared" si="385"/>
        <v/>
      </c>
      <c r="R768" s="373" t="str">
        <f t="shared" si="363"/>
        <v/>
      </c>
      <c r="S768" s="372" t="str">
        <f t="shared" si="364"/>
        <v/>
      </c>
      <c r="T768" s="372" t="str">
        <f t="shared" si="357"/>
        <v/>
      </c>
      <c r="U768" s="374" t="str">
        <f t="shared" si="358"/>
        <v/>
      </c>
      <c r="V768" s="375" t="str">
        <f t="shared" si="365"/>
        <v/>
      </c>
      <c r="Y768" s="133"/>
    </row>
    <row r="769" spans="1:25" s="127" customFormat="1" ht="12" customHeight="1">
      <c r="A769" s="121">
        <v>697</v>
      </c>
      <c r="B769" s="122"/>
      <c r="C769" s="403"/>
      <c r="D769" s="123"/>
      <c r="E769" s="124"/>
      <c r="F769" s="124"/>
      <c r="G769" s="363" t="str">
        <f t="shared" si="382"/>
        <v/>
      </c>
      <c r="H769" s="376" t="str">
        <f t="shared" si="383"/>
        <v/>
      </c>
      <c r="I769" s="365" t="str">
        <f t="shared" si="384"/>
        <v/>
      </c>
      <c r="J769" s="366" t="str">
        <f t="shared" si="359"/>
        <v/>
      </c>
      <c r="K769" s="367" t="str">
        <f t="shared" si="360"/>
        <v/>
      </c>
      <c r="L769" s="368" t="str">
        <f t="shared" si="361"/>
        <v/>
      </c>
      <c r="M769" s="369"/>
      <c r="N769" s="370" t="str">
        <f t="shared" si="355"/>
        <v/>
      </c>
      <c r="O769" s="371" t="str">
        <f t="shared" si="356"/>
        <v/>
      </c>
      <c r="P769" s="371" t="str">
        <f t="shared" si="362"/>
        <v/>
      </c>
      <c r="Q769" s="372" t="str">
        <f t="shared" si="385"/>
        <v/>
      </c>
      <c r="R769" s="373" t="str">
        <f t="shared" si="363"/>
        <v/>
      </c>
      <c r="S769" s="372" t="str">
        <f t="shared" si="364"/>
        <v/>
      </c>
      <c r="T769" s="372" t="str">
        <f t="shared" si="357"/>
        <v/>
      </c>
      <c r="U769" s="374" t="str">
        <f t="shared" si="358"/>
        <v/>
      </c>
      <c r="V769" s="375" t="str">
        <f t="shared" si="365"/>
        <v/>
      </c>
      <c r="Y769" s="133"/>
    </row>
    <row r="770" spans="1:25" s="127" customFormat="1" ht="12" customHeight="1">
      <c r="A770" s="121">
        <v>698</v>
      </c>
      <c r="B770" s="122"/>
      <c r="C770" s="403"/>
      <c r="D770" s="123"/>
      <c r="E770" s="124"/>
      <c r="F770" s="124"/>
      <c r="G770" s="363" t="str">
        <f t="shared" si="382"/>
        <v/>
      </c>
      <c r="H770" s="376" t="str">
        <f t="shared" si="383"/>
        <v/>
      </c>
      <c r="I770" s="365" t="str">
        <f t="shared" si="384"/>
        <v/>
      </c>
      <c r="J770" s="366" t="str">
        <f t="shared" si="359"/>
        <v/>
      </c>
      <c r="K770" s="367" t="str">
        <f t="shared" si="360"/>
        <v/>
      </c>
      <c r="L770" s="368" t="str">
        <f t="shared" si="361"/>
        <v/>
      </c>
      <c r="M770" s="369"/>
      <c r="N770" s="370" t="str">
        <f t="shared" si="355"/>
        <v/>
      </c>
      <c r="O770" s="371" t="str">
        <f t="shared" si="356"/>
        <v/>
      </c>
      <c r="P770" s="371" t="str">
        <f t="shared" si="362"/>
        <v/>
      </c>
      <c r="Q770" s="372" t="str">
        <f t="shared" si="385"/>
        <v/>
      </c>
      <c r="R770" s="373" t="str">
        <f t="shared" si="363"/>
        <v/>
      </c>
      <c r="S770" s="372" t="str">
        <f t="shared" si="364"/>
        <v/>
      </c>
      <c r="T770" s="372" t="str">
        <f t="shared" si="357"/>
        <v/>
      </c>
      <c r="U770" s="374" t="str">
        <f t="shared" si="358"/>
        <v/>
      </c>
      <c r="V770" s="375" t="str">
        <f t="shared" si="365"/>
        <v/>
      </c>
      <c r="Y770" s="133"/>
    </row>
    <row r="771" spans="1:25" s="127" customFormat="1" ht="12" customHeight="1">
      <c r="A771" s="121">
        <v>699</v>
      </c>
      <c r="B771" s="122"/>
      <c r="C771" s="403"/>
      <c r="D771" s="123"/>
      <c r="E771" s="124"/>
      <c r="F771" s="124"/>
      <c r="G771" s="363" t="str">
        <f t="shared" si="382"/>
        <v/>
      </c>
      <c r="H771" s="376" t="str">
        <f t="shared" si="383"/>
        <v/>
      </c>
      <c r="I771" s="365" t="str">
        <f t="shared" si="384"/>
        <v/>
      </c>
      <c r="J771" s="366" t="str">
        <f t="shared" si="359"/>
        <v/>
      </c>
      <c r="K771" s="367" t="str">
        <f t="shared" si="360"/>
        <v/>
      </c>
      <c r="L771" s="368" t="str">
        <f t="shared" si="361"/>
        <v/>
      </c>
      <c r="M771" s="369"/>
      <c r="N771" s="370" t="str">
        <f t="shared" si="355"/>
        <v/>
      </c>
      <c r="O771" s="371" t="str">
        <f t="shared" si="356"/>
        <v/>
      </c>
      <c r="P771" s="371" t="str">
        <f t="shared" si="362"/>
        <v/>
      </c>
      <c r="Q771" s="372" t="str">
        <f t="shared" si="385"/>
        <v/>
      </c>
      <c r="R771" s="373" t="str">
        <f t="shared" si="363"/>
        <v/>
      </c>
      <c r="S771" s="372" t="str">
        <f t="shared" si="364"/>
        <v/>
      </c>
      <c r="T771" s="372" t="str">
        <f t="shared" si="357"/>
        <v/>
      </c>
      <c r="U771" s="374" t="str">
        <f t="shared" si="358"/>
        <v/>
      </c>
      <c r="V771" s="375" t="str">
        <f t="shared" si="365"/>
        <v/>
      </c>
      <c r="Y771" s="133"/>
    </row>
    <row r="772" spans="1:25" s="127" customFormat="1" ht="12" customHeight="1">
      <c r="A772" s="121">
        <v>700</v>
      </c>
      <c r="B772" s="122"/>
      <c r="C772" s="403"/>
      <c r="D772" s="123"/>
      <c r="E772" s="124"/>
      <c r="F772" s="124"/>
      <c r="G772" s="363" t="str">
        <f t="shared" si="382"/>
        <v/>
      </c>
      <c r="H772" s="376" t="str">
        <f t="shared" si="383"/>
        <v/>
      </c>
      <c r="I772" s="365" t="str">
        <f t="shared" si="384"/>
        <v/>
      </c>
      <c r="J772" s="366" t="str">
        <f t="shared" si="359"/>
        <v/>
      </c>
      <c r="K772" s="367" t="str">
        <f t="shared" si="360"/>
        <v/>
      </c>
      <c r="L772" s="368" t="str">
        <f t="shared" si="361"/>
        <v/>
      </c>
      <c r="M772" s="369"/>
      <c r="N772" s="370" t="str">
        <f t="shared" si="355"/>
        <v/>
      </c>
      <c r="O772" s="371" t="str">
        <f t="shared" si="356"/>
        <v/>
      </c>
      <c r="P772" s="371" t="str">
        <f t="shared" si="362"/>
        <v/>
      </c>
      <c r="Q772" s="372" t="str">
        <f t="shared" si="385"/>
        <v/>
      </c>
      <c r="R772" s="373" t="str">
        <f t="shared" si="363"/>
        <v/>
      </c>
      <c r="S772" s="372" t="str">
        <f t="shared" si="364"/>
        <v/>
      </c>
      <c r="T772" s="372" t="str">
        <f t="shared" si="357"/>
        <v/>
      </c>
      <c r="U772" s="374" t="str">
        <f t="shared" si="358"/>
        <v/>
      </c>
      <c r="V772" s="375" t="str">
        <f t="shared" si="365"/>
        <v/>
      </c>
      <c r="Y772" s="133"/>
    </row>
    <row r="773" spans="1:25" s="127" customFormat="1" ht="12" customHeight="1">
      <c r="A773" s="121">
        <v>701</v>
      </c>
      <c r="B773" s="122"/>
      <c r="C773" s="403"/>
      <c r="D773" s="123"/>
      <c r="E773" s="124"/>
      <c r="F773" s="124"/>
      <c r="G773" s="363" t="str">
        <f t="shared" si="382"/>
        <v/>
      </c>
      <c r="H773" s="376" t="str">
        <f t="shared" si="383"/>
        <v/>
      </c>
      <c r="I773" s="365" t="str">
        <f t="shared" si="384"/>
        <v/>
      </c>
      <c r="J773" s="366" t="str">
        <f t="shared" si="359"/>
        <v/>
      </c>
      <c r="K773" s="367" t="str">
        <f t="shared" si="360"/>
        <v/>
      </c>
      <c r="L773" s="368" t="str">
        <f t="shared" si="361"/>
        <v/>
      </c>
      <c r="M773" s="369"/>
      <c r="N773" s="370" t="str">
        <f t="shared" si="355"/>
        <v/>
      </c>
      <c r="O773" s="371" t="str">
        <f t="shared" si="356"/>
        <v/>
      </c>
      <c r="P773" s="371" t="str">
        <f t="shared" si="362"/>
        <v/>
      </c>
      <c r="Q773" s="372" t="str">
        <f t="shared" si="385"/>
        <v/>
      </c>
      <c r="R773" s="373" t="str">
        <f t="shared" si="363"/>
        <v/>
      </c>
      <c r="S773" s="372" t="str">
        <f t="shared" si="364"/>
        <v/>
      </c>
      <c r="T773" s="372" t="str">
        <f t="shared" si="357"/>
        <v/>
      </c>
      <c r="U773" s="374" t="str">
        <f t="shared" si="358"/>
        <v/>
      </c>
      <c r="V773" s="375" t="str">
        <f t="shared" si="365"/>
        <v/>
      </c>
      <c r="Y773" s="133"/>
    </row>
    <row r="774" spans="1:25" s="127" customFormat="1" ht="12" customHeight="1">
      <c r="A774" s="121">
        <v>702</v>
      </c>
      <c r="B774" s="122"/>
      <c r="C774" s="403"/>
      <c r="D774" s="123"/>
      <c r="E774" s="124"/>
      <c r="F774" s="124"/>
      <c r="G774" s="363" t="str">
        <f t="shared" ref="G774:G783" si="386">IF(OR(ISBLANK($C774),ISBLANK($C$68)),"",IF($C774&gt;$C$68,"",DATEDIF($C774,$C$68,"Y")))</f>
        <v/>
      </c>
      <c r="H774" s="376" t="str">
        <f t="shared" ref="H774:H783" si="387">IF(D774=1,"男",IF(D774=2,"女",""))</f>
        <v/>
      </c>
      <c r="I774" s="365" t="str">
        <f t="shared" ref="I774:I783" si="388">G774&amp;H774</f>
        <v/>
      </c>
      <c r="J774" s="366" t="str">
        <f t="shared" si="359"/>
        <v/>
      </c>
      <c r="K774" s="367" t="str">
        <f t="shared" si="360"/>
        <v/>
      </c>
      <c r="L774" s="368" t="str">
        <f t="shared" si="361"/>
        <v/>
      </c>
      <c r="M774" s="369"/>
      <c r="N774" s="370" t="str">
        <f t="shared" si="355"/>
        <v/>
      </c>
      <c r="O774" s="371" t="str">
        <f t="shared" si="356"/>
        <v/>
      </c>
      <c r="P774" s="371" t="str">
        <f t="shared" si="362"/>
        <v/>
      </c>
      <c r="Q774" s="372" t="str">
        <f t="shared" ref="Q774:Q783" si="389">IF($E774="","",P774*O774)</f>
        <v/>
      </c>
      <c r="R774" s="373" t="str">
        <f t="shared" si="363"/>
        <v/>
      </c>
      <c r="S774" s="372" t="str">
        <f t="shared" si="364"/>
        <v/>
      </c>
      <c r="T774" s="372" t="str">
        <f t="shared" si="357"/>
        <v/>
      </c>
      <c r="U774" s="374" t="str">
        <f t="shared" si="358"/>
        <v/>
      </c>
      <c r="V774" s="375" t="str">
        <f t="shared" si="365"/>
        <v/>
      </c>
      <c r="Y774" s="133"/>
    </row>
    <row r="775" spans="1:25" s="127" customFormat="1" ht="12" customHeight="1">
      <c r="A775" s="121">
        <v>703</v>
      </c>
      <c r="B775" s="122"/>
      <c r="C775" s="403"/>
      <c r="D775" s="123"/>
      <c r="E775" s="124"/>
      <c r="F775" s="124"/>
      <c r="G775" s="363" t="str">
        <f t="shared" si="386"/>
        <v/>
      </c>
      <c r="H775" s="376" t="str">
        <f t="shared" si="387"/>
        <v/>
      </c>
      <c r="I775" s="365" t="str">
        <f t="shared" si="388"/>
        <v/>
      </c>
      <c r="J775" s="366" t="str">
        <f t="shared" si="359"/>
        <v/>
      </c>
      <c r="K775" s="367" t="str">
        <f t="shared" si="360"/>
        <v/>
      </c>
      <c r="L775" s="368" t="str">
        <f t="shared" si="361"/>
        <v/>
      </c>
      <c r="M775" s="369"/>
      <c r="N775" s="370" t="str">
        <f t="shared" si="355"/>
        <v/>
      </c>
      <c r="O775" s="371" t="str">
        <f t="shared" si="356"/>
        <v/>
      </c>
      <c r="P775" s="371" t="str">
        <f t="shared" si="362"/>
        <v/>
      </c>
      <c r="Q775" s="372" t="str">
        <f t="shared" si="389"/>
        <v/>
      </c>
      <c r="R775" s="373" t="str">
        <f t="shared" si="363"/>
        <v/>
      </c>
      <c r="S775" s="372" t="str">
        <f t="shared" si="364"/>
        <v/>
      </c>
      <c r="T775" s="372" t="str">
        <f t="shared" si="357"/>
        <v/>
      </c>
      <c r="U775" s="374" t="str">
        <f t="shared" si="358"/>
        <v/>
      </c>
      <c r="V775" s="375" t="str">
        <f t="shared" si="365"/>
        <v/>
      </c>
      <c r="Y775" s="133"/>
    </row>
    <row r="776" spans="1:25" s="127" customFormat="1" ht="12" customHeight="1">
      <c r="A776" s="121">
        <v>704</v>
      </c>
      <c r="B776" s="122"/>
      <c r="C776" s="403"/>
      <c r="D776" s="123"/>
      <c r="E776" s="124"/>
      <c r="F776" s="124"/>
      <c r="G776" s="363" t="str">
        <f t="shared" si="386"/>
        <v/>
      </c>
      <c r="H776" s="376" t="str">
        <f t="shared" si="387"/>
        <v/>
      </c>
      <c r="I776" s="365" t="str">
        <f t="shared" si="388"/>
        <v/>
      </c>
      <c r="J776" s="366" t="str">
        <f t="shared" si="359"/>
        <v/>
      </c>
      <c r="K776" s="367" t="str">
        <f t="shared" si="360"/>
        <v/>
      </c>
      <c r="L776" s="368" t="str">
        <f t="shared" si="361"/>
        <v/>
      </c>
      <c r="M776" s="369"/>
      <c r="N776" s="370" t="str">
        <f t="shared" si="355"/>
        <v/>
      </c>
      <c r="O776" s="371" t="str">
        <f t="shared" si="356"/>
        <v/>
      </c>
      <c r="P776" s="371" t="str">
        <f t="shared" si="362"/>
        <v/>
      </c>
      <c r="Q776" s="372" t="str">
        <f t="shared" si="389"/>
        <v/>
      </c>
      <c r="R776" s="373" t="str">
        <f t="shared" si="363"/>
        <v/>
      </c>
      <c r="S776" s="372" t="str">
        <f t="shared" si="364"/>
        <v/>
      </c>
      <c r="T776" s="372" t="str">
        <f t="shared" si="357"/>
        <v/>
      </c>
      <c r="U776" s="374" t="str">
        <f t="shared" si="358"/>
        <v/>
      </c>
      <c r="V776" s="375" t="str">
        <f t="shared" si="365"/>
        <v/>
      </c>
      <c r="Y776" s="133"/>
    </row>
    <row r="777" spans="1:25" s="127" customFormat="1" ht="12" customHeight="1">
      <c r="A777" s="121">
        <v>705</v>
      </c>
      <c r="B777" s="122"/>
      <c r="C777" s="403"/>
      <c r="D777" s="123"/>
      <c r="E777" s="124"/>
      <c r="F777" s="124"/>
      <c r="G777" s="363" t="str">
        <f t="shared" si="386"/>
        <v/>
      </c>
      <c r="H777" s="376" t="str">
        <f t="shared" si="387"/>
        <v/>
      </c>
      <c r="I777" s="365" t="str">
        <f t="shared" si="388"/>
        <v/>
      </c>
      <c r="J777" s="366" t="str">
        <f t="shared" si="359"/>
        <v/>
      </c>
      <c r="K777" s="367" t="str">
        <f t="shared" si="360"/>
        <v/>
      </c>
      <c r="L777" s="368" t="str">
        <f t="shared" si="361"/>
        <v/>
      </c>
      <c r="M777" s="369"/>
      <c r="N777" s="370" t="str">
        <f t="shared" ref="N777:N840" si="390">IF(F777="","",(F777-O777)/O777*100)</f>
        <v/>
      </c>
      <c r="O777" s="371" t="str">
        <f t="shared" ref="O777:O840" si="391">IF(E777="","",(J777*E777-K777))</f>
        <v/>
      </c>
      <c r="P777" s="371" t="str">
        <f t="shared" si="362"/>
        <v/>
      </c>
      <c r="Q777" s="372" t="str">
        <f t="shared" si="389"/>
        <v/>
      </c>
      <c r="R777" s="373" t="str">
        <f t="shared" si="363"/>
        <v/>
      </c>
      <c r="S777" s="372" t="str">
        <f t="shared" si="364"/>
        <v/>
      </c>
      <c r="T777" s="372" t="str">
        <f t="shared" ref="T777:T840" si="392">IF(E777="","",(Q777*R777+S777))</f>
        <v/>
      </c>
      <c r="U777" s="374" t="str">
        <f t="shared" ref="U777:U840" si="393">IF(E777="","",(T777*33%))</f>
        <v/>
      </c>
      <c r="V777" s="375" t="str">
        <f t="shared" si="365"/>
        <v/>
      </c>
      <c r="Y777" s="133"/>
    </row>
    <row r="778" spans="1:25" s="127" customFormat="1" ht="12" customHeight="1">
      <c r="A778" s="121">
        <v>706</v>
      </c>
      <c r="B778" s="122"/>
      <c r="C778" s="403"/>
      <c r="D778" s="123"/>
      <c r="E778" s="124"/>
      <c r="F778" s="124"/>
      <c r="G778" s="363" t="str">
        <f t="shared" si="386"/>
        <v/>
      </c>
      <c r="H778" s="376" t="str">
        <f t="shared" si="387"/>
        <v/>
      </c>
      <c r="I778" s="365" t="str">
        <f t="shared" si="388"/>
        <v/>
      </c>
      <c r="J778" s="366" t="str">
        <f t="shared" ref="J778:J841" si="394">IF(E778="","",VLOOKUP(I778,$W$28:$Y$53,2,FALSE))</f>
        <v/>
      </c>
      <c r="K778" s="367" t="str">
        <f t="shared" ref="K778:K841" si="395">IF(E778="","",VLOOKUP(I778,$W$28:$Y$53,3,FALSE))</f>
        <v/>
      </c>
      <c r="L778" s="368" t="str">
        <f t="shared" ref="L778:L841" si="396">IF(ISNUMBER(N778),VLOOKUP(N778,$M$57:$R$62,4,TRUE),"")</f>
        <v/>
      </c>
      <c r="M778" s="369"/>
      <c r="N778" s="370" t="str">
        <f t="shared" si="390"/>
        <v/>
      </c>
      <c r="O778" s="371" t="str">
        <f t="shared" si="391"/>
        <v/>
      </c>
      <c r="P778" s="371" t="str">
        <f t="shared" ref="P778:P841" si="397">IF($E778="","",VLOOKUP($I778,$N$27:$Q$53,2,FALSE))</f>
        <v/>
      </c>
      <c r="Q778" s="372" t="str">
        <f t="shared" si="389"/>
        <v/>
      </c>
      <c r="R778" s="373" t="str">
        <f t="shared" ref="R778:R841" si="398">IF(E778="","",VLOOKUP(I778,$N$27:$V$53,9,FALSE))</f>
        <v/>
      </c>
      <c r="S778" s="372" t="str">
        <f t="shared" ref="S778:S841" si="399">IF($E778="","",VLOOKUP($I778,$N$27:$R$53,5,FALSE))</f>
        <v/>
      </c>
      <c r="T778" s="372" t="str">
        <f t="shared" si="392"/>
        <v/>
      </c>
      <c r="U778" s="374" t="str">
        <f t="shared" si="393"/>
        <v/>
      </c>
      <c r="V778" s="375" t="str">
        <f t="shared" ref="V778:V841" si="400">IF(E778="","",(IF(AND(U778&lt;=$R$7,U778&gt;=$T$7),U778,IF(U778="","　","個別対応"))))</f>
        <v/>
      </c>
      <c r="Y778" s="133"/>
    </row>
    <row r="779" spans="1:25" s="127" customFormat="1" ht="12" customHeight="1">
      <c r="A779" s="121">
        <v>707</v>
      </c>
      <c r="B779" s="122"/>
      <c r="C779" s="403"/>
      <c r="D779" s="123"/>
      <c r="E779" s="124"/>
      <c r="F779" s="124"/>
      <c r="G779" s="363" t="str">
        <f t="shared" si="386"/>
        <v/>
      </c>
      <c r="H779" s="376" t="str">
        <f t="shared" si="387"/>
        <v/>
      </c>
      <c r="I779" s="365" t="str">
        <f t="shared" si="388"/>
        <v/>
      </c>
      <c r="J779" s="366" t="str">
        <f t="shared" si="394"/>
        <v/>
      </c>
      <c r="K779" s="367" t="str">
        <f t="shared" si="395"/>
        <v/>
      </c>
      <c r="L779" s="368" t="str">
        <f t="shared" si="396"/>
        <v/>
      </c>
      <c r="M779" s="369"/>
      <c r="N779" s="370" t="str">
        <f t="shared" si="390"/>
        <v/>
      </c>
      <c r="O779" s="371" t="str">
        <f t="shared" si="391"/>
        <v/>
      </c>
      <c r="P779" s="371" t="str">
        <f t="shared" si="397"/>
        <v/>
      </c>
      <c r="Q779" s="372" t="str">
        <f t="shared" si="389"/>
        <v/>
      </c>
      <c r="R779" s="373" t="str">
        <f t="shared" si="398"/>
        <v/>
      </c>
      <c r="S779" s="372" t="str">
        <f t="shared" si="399"/>
        <v/>
      </c>
      <c r="T779" s="372" t="str">
        <f t="shared" si="392"/>
        <v/>
      </c>
      <c r="U779" s="374" t="str">
        <f t="shared" si="393"/>
        <v/>
      </c>
      <c r="V779" s="375" t="str">
        <f t="shared" si="400"/>
        <v/>
      </c>
      <c r="Y779" s="133"/>
    </row>
    <row r="780" spans="1:25" s="127" customFormat="1" ht="12" customHeight="1">
      <c r="A780" s="121">
        <v>708</v>
      </c>
      <c r="B780" s="122"/>
      <c r="C780" s="403"/>
      <c r="D780" s="123"/>
      <c r="E780" s="124"/>
      <c r="F780" s="124"/>
      <c r="G780" s="363" t="str">
        <f t="shared" si="386"/>
        <v/>
      </c>
      <c r="H780" s="376" t="str">
        <f t="shared" si="387"/>
        <v/>
      </c>
      <c r="I780" s="365" t="str">
        <f t="shared" si="388"/>
        <v/>
      </c>
      <c r="J780" s="366" t="str">
        <f t="shared" si="394"/>
        <v/>
      </c>
      <c r="K780" s="367" t="str">
        <f t="shared" si="395"/>
        <v/>
      </c>
      <c r="L780" s="368" t="str">
        <f t="shared" si="396"/>
        <v/>
      </c>
      <c r="M780" s="369"/>
      <c r="N780" s="370" t="str">
        <f t="shared" si="390"/>
        <v/>
      </c>
      <c r="O780" s="371" t="str">
        <f t="shared" si="391"/>
        <v/>
      </c>
      <c r="P780" s="371" t="str">
        <f t="shared" si="397"/>
        <v/>
      </c>
      <c r="Q780" s="372" t="str">
        <f t="shared" si="389"/>
        <v/>
      </c>
      <c r="R780" s="373" t="str">
        <f t="shared" si="398"/>
        <v/>
      </c>
      <c r="S780" s="372" t="str">
        <f t="shared" si="399"/>
        <v/>
      </c>
      <c r="T780" s="372" t="str">
        <f t="shared" si="392"/>
        <v/>
      </c>
      <c r="U780" s="374" t="str">
        <f t="shared" si="393"/>
        <v/>
      </c>
      <c r="V780" s="375" t="str">
        <f t="shared" si="400"/>
        <v/>
      </c>
      <c r="Y780" s="133"/>
    </row>
    <row r="781" spans="1:25" s="127" customFormat="1" ht="12" customHeight="1">
      <c r="A781" s="121">
        <v>709</v>
      </c>
      <c r="B781" s="122"/>
      <c r="C781" s="403"/>
      <c r="D781" s="123"/>
      <c r="E781" s="124"/>
      <c r="F781" s="124"/>
      <c r="G781" s="363" t="str">
        <f t="shared" si="386"/>
        <v/>
      </c>
      <c r="H781" s="376" t="str">
        <f t="shared" si="387"/>
        <v/>
      </c>
      <c r="I781" s="365" t="str">
        <f t="shared" si="388"/>
        <v/>
      </c>
      <c r="J781" s="366" t="str">
        <f t="shared" si="394"/>
        <v/>
      </c>
      <c r="K781" s="367" t="str">
        <f t="shared" si="395"/>
        <v/>
      </c>
      <c r="L781" s="368" t="str">
        <f t="shared" si="396"/>
        <v/>
      </c>
      <c r="M781" s="369"/>
      <c r="N781" s="370" t="str">
        <f t="shared" si="390"/>
        <v/>
      </c>
      <c r="O781" s="371" t="str">
        <f t="shared" si="391"/>
        <v/>
      </c>
      <c r="P781" s="371" t="str">
        <f t="shared" si="397"/>
        <v/>
      </c>
      <c r="Q781" s="372" t="str">
        <f t="shared" si="389"/>
        <v/>
      </c>
      <c r="R781" s="373" t="str">
        <f t="shared" si="398"/>
        <v/>
      </c>
      <c r="S781" s="372" t="str">
        <f t="shared" si="399"/>
        <v/>
      </c>
      <c r="T781" s="372" t="str">
        <f t="shared" si="392"/>
        <v/>
      </c>
      <c r="U781" s="374" t="str">
        <f t="shared" si="393"/>
        <v/>
      </c>
      <c r="V781" s="375" t="str">
        <f t="shared" si="400"/>
        <v/>
      </c>
      <c r="Y781" s="133"/>
    </row>
    <row r="782" spans="1:25" s="127" customFormat="1" ht="12" customHeight="1">
      <c r="A782" s="121">
        <v>710</v>
      </c>
      <c r="B782" s="122"/>
      <c r="C782" s="403"/>
      <c r="D782" s="123"/>
      <c r="E782" s="124"/>
      <c r="F782" s="124"/>
      <c r="G782" s="363" t="str">
        <f t="shared" si="386"/>
        <v/>
      </c>
      <c r="H782" s="376" t="str">
        <f t="shared" si="387"/>
        <v/>
      </c>
      <c r="I782" s="365" t="str">
        <f t="shared" si="388"/>
        <v/>
      </c>
      <c r="J782" s="366" t="str">
        <f t="shared" si="394"/>
        <v/>
      </c>
      <c r="K782" s="367" t="str">
        <f t="shared" si="395"/>
        <v/>
      </c>
      <c r="L782" s="368" t="str">
        <f t="shared" si="396"/>
        <v/>
      </c>
      <c r="M782" s="369"/>
      <c r="N782" s="370" t="str">
        <f t="shared" si="390"/>
        <v/>
      </c>
      <c r="O782" s="371" t="str">
        <f t="shared" si="391"/>
        <v/>
      </c>
      <c r="P782" s="371" t="str">
        <f t="shared" si="397"/>
        <v/>
      </c>
      <c r="Q782" s="372" t="str">
        <f t="shared" si="389"/>
        <v/>
      </c>
      <c r="R782" s="373" t="str">
        <f t="shared" si="398"/>
        <v/>
      </c>
      <c r="S782" s="372" t="str">
        <f t="shared" si="399"/>
        <v/>
      </c>
      <c r="T782" s="372" t="str">
        <f t="shared" si="392"/>
        <v/>
      </c>
      <c r="U782" s="374" t="str">
        <f t="shared" si="393"/>
        <v/>
      </c>
      <c r="V782" s="375" t="str">
        <f t="shared" si="400"/>
        <v/>
      </c>
      <c r="Y782" s="133"/>
    </row>
    <row r="783" spans="1:25" s="127" customFormat="1" ht="12" customHeight="1">
      <c r="A783" s="121">
        <v>711</v>
      </c>
      <c r="B783" s="122"/>
      <c r="C783" s="403"/>
      <c r="D783" s="123"/>
      <c r="E783" s="124"/>
      <c r="F783" s="124"/>
      <c r="G783" s="363" t="str">
        <f t="shared" si="386"/>
        <v/>
      </c>
      <c r="H783" s="376" t="str">
        <f t="shared" si="387"/>
        <v/>
      </c>
      <c r="I783" s="365" t="str">
        <f t="shared" si="388"/>
        <v/>
      </c>
      <c r="J783" s="366" t="str">
        <f t="shared" si="394"/>
        <v/>
      </c>
      <c r="K783" s="367" t="str">
        <f t="shared" si="395"/>
        <v/>
      </c>
      <c r="L783" s="368" t="str">
        <f t="shared" si="396"/>
        <v/>
      </c>
      <c r="M783" s="369"/>
      <c r="N783" s="370" t="str">
        <f t="shared" si="390"/>
        <v/>
      </c>
      <c r="O783" s="371" t="str">
        <f t="shared" si="391"/>
        <v/>
      </c>
      <c r="P783" s="371" t="str">
        <f t="shared" si="397"/>
        <v/>
      </c>
      <c r="Q783" s="372" t="str">
        <f t="shared" si="389"/>
        <v/>
      </c>
      <c r="R783" s="373" t="str">
        <f t="shared" si="398"/>
        <v/>
      </c>
      <c r="S783" s="372" t="str">
        <f t="shared" si="399"/>
        <v/>
      </c>
      <c r="T783" s="372" t="str">
        <f t="shared" si="392"/>
        <v/>
      </c>
      <c r="U783" s="374" t="str">
        <f t="shared" si="393"/>
        <v/>
      </c>
      <c r="V783" s="375" t="str">
        <f t="shared" si="400"/>
        <v/>
      </c>
      <c r="Y783" s="133"/>
    </row>
    <row r="784" spans="1:25" s="127" customFormat="1" ht="12" customHeight="1">
      <c r="A784" s="121">
        <v>712</v>
      </c>
      <c r="B784" s="122"/>
      <c r="C784" s="403"/>
      <c r="D784" s="123"/>
      <c r="E784" s="124"/>
      <c r="F784" s="124"/>
      <c r="G784" s="363" t="str">
        <f t="shared" ref="G784:G793" si="401">IF(OR(ISBLANK($C784),ISBLANK($C$68)),"",IF($C784&gt;$C$68,"",DATEDIF($C784,$C$68,"Y")))</f>
        <v/>
      </c>
      <c r="H784" s="376" t="str">
        <f t="shared" ref="H784:H793" si="402">IF(D784=1,"男",IF(D784=2,"女",""))</f>
        <v/>
      </c>
      <c r="I784" s="365" t="str">
        <f t="shared" ref="I784:I793" si="403">G784&amp;H784</f>
        <v/>
      </c>
      <c r="J784" s="366" t="str">
        <f t="shared" si="394"/>
        <v/>
      </c>
      <c r="K784" s="367" t="str">
        <f t="shared" si="395"/>
        <v/>
      </c>
      <c r="L784" s="368" t="str">
        <f t="shared" si="396"/>
        <v/>
      </c>
      <c r="M784" s="369"/>
      <c r="N784" s="370" t="str">
        <f t="shared" si="390"/>
        <v/>
      </c>
      <c r="O784" s="371" t="str">
        <f t="shared" si="391"/>
        <v/>
      </c>
      <c r="P784" s="371" t="str">
        <f t="shared" si="397"/>
        <v/>
      </c>
      <c r="Q784" s="372" t="str">
        <f t="shared" ref="Q784:Q793" si="404">IF($E784="","",P784*O784)</f>
        <v/>
      </c>
      <c r="R784" s="373" t="str">
        <f t="shared" si="398"/>
        <v/>
      </c>
      <c r="S784" s="372" t="str">
        <f t="shared" si="399"/>
        <v/>
      </c>
      <c r="T784" s="372" t="str">
        <f t="shared" si="392"/>
        <v/>
      </c>
      <c r="U784" s="374" t="str">
        <f t="shared" si="393"/>
        <v/>
      </c>
      <c r="V784" s="375" t="str">
        <f t="shared" si="400"/>
        <v/>
      </c>
      <c r="Y784" s="133"/>
    </row>
    <row r="785" spans="1:25" s="127" customFormat="1" ht="12" customHeight="1">
      <c r="A785" s="121">
        <v>713</v>
      </c>
      <c r="B785" s="122"/>
      <c r="C785" s="403"/>
      <c r="D785" s="123"/>
      <c r="E785" s="124"/>
      <c r="F785" s="124"/>
      <c r="G785" s="363" t="str">
        <f t="shared" si="401"/>
        <v/>
      </c>
      <c r="H785" s="376" t="str">
        <f t="shared" si="402"/>
        <v/>
      </c>
      <c r="I785" s="365" t="str">
        <f t="shared" si="403"/>
        <v/>
      </c>
      <c r="J785" s="366" t="str">
        <f t="shared" si="394"/>
        <v/>
      </c>
      <c r="K785" s="367" t="str">
        <f t="shared" si="395"/>
        <v/>
      </c>
      <c r="L785" s="368" t="str">
        <f t="shared" si="396"/>
        <v/>
      </c>
      <c r="M785" s="369"/>
      <c r="N785" s="370" t="str">
        <f t="shared" si="390"/>
        <v/>
      </c>
      <c r="O785" s="371" t="str">
        <f t="shared" si="391"/>
        <v/>
      </c>
      <c r="P785" s="371" t="str">
        <f t="shared" si="397"/>
        <v/>
      </c>
      <c r="Q785" s="372" t="str">
        <f t="shared" si="404"/>
        <v/>
      </c>
      <c r="R785" s="373" t="str">
        <f t="shared" si="398"/>
        <v/>
      </c>
      <c r="S785" s="372" t="str">
        <f t="shared" si="399"/>
        <v/>
      </c>
      <c r="T785" s="372" t="str">
        <f t="shared" si="392"/>
        <v/>
      </c>
      <c r="U785" s="374" t="str">
        <f t="shared" si="393"/>
        <v/>
      </c>
      <c r="V785" s="375" t="str">
        <f t="shared" si="400"/>
        <v/>
      </c>
      <c r="Y785" s="133"/>
    </row>
    <row r="786" spans="1:25" s="127" customFormat="1" ht="12" customHeight="1">
      <c r="A786" s="121">
        <v>714</v>
      </c>
      <c r="B786" s="122"/>
      <c r="C786" s="403"/>
      <c r="D786" s="123"/>
      <c r="E786" s="124"/>
      <c r="F786" s="124"/>
      <c r="G786" s="363" t="str">
        <f t="shared" si="401"/>
        <v/>
      </c>
      <c r="H786" s="376" t="str">
        <f t="shared" si="402"/>
        <v/>
      </c>
      <c r="I786" s="365" t="str">
        <f t="shared" si="403"/>
        <v/>
      </c>
      <c r="J786" s="366" t="str">
        <f t="shared" si="394"/>
        <v/>
      </c>
      <c r="K786" s="367" t="str">
        <f t="shared" si="395"/>
        <v/>
      </c>
      <c r="L786" s="368" t="str">
        <f t="shared" si="396"/>
        <v/>
      </c>
      <c r="M786" s="369"/>
      <c r="N786" s="370" t="str">
        <f t="shared" si="390"/>
        <v/>
      </c>
      <c r="O786" s="371" t="str">
        <f t="shared" si="391"/>
        <v/>
      </c>
      <c r="P786" s="371" t="str">
        <f t="shared" si="397"/>
        <v/>
      </c>
      <c r="Q786" s="372" t="str">
        <f t="shared" si="404"/>
        <v/>
      </c>
      <c r="R786" s="373" t="str">
        <f t="shared" si="398"/>
        <v/>
      </c>
      <c r="S786" s="372" t="str">
        <f t="shared" si="399"/>
        <v/>
      </c>
      <c r="T786" s="372" t="str">
        <f t="shared" si="392"/>
        <v/>
      </c>
      <c r="U786" s="374" t="str">
        <f t="shared" si="393"/>
        <v/>
      </c>
      <c r="V786" s="375" t="str">
        <f t="shared" si="400"/>
        <v/>
      </c>
      <c r="Y786" s="133"/>
    </row>
    <row r="787" spans="1:25" s="127" customFormat="1" ht="12" customHeight="1">
      <c r="A787" s="121">
        <v>715</v>
      </c>
      <c r="B787" s="122"/>
      <c r="C787" s="403"/>
      <c r="D787" s="123"/>
      <c r="E787" s="124"/>
      <c r="F787" s="124"/>
      <c r="G787" s="363" t="str">
        <f t="shared" si="401"/>
        <v/>
      </c>
      <c r="H787" s="376" t="str">
        <f t="shared" si="402"/>
        <v/>
      </c>
      <c r="I787" s="365" t="str">
        <f t="shared" si="403"/>
        <v/>
      </c>
      <c r="J787" s="366" t="str">
        <f t="shared" si="394"/>
        <v/>
      </c>
      <c r="K787" s="367" t="str">
        <f t="shared" si="395"/>
        <v/>
      </c>
      <c r="L787" s="368" t="str">
        <f t="shared" si="396"/>
        <v/>
      </c>
      <c r="M787" s="369"/>
      <c r="N787" s="370" t="str">
        <f t="shared" si="390"/>
        <v/>
      </c>
      <c r="O787" s="371" t="str">
        <f t="shared" si="391"/>
        <v/>
      </c>
      <c r="P787" s="371" t="str">
        <f t="shared" si="397"/>
        <v/>
      </c>
      <c r="Q787" s="372" t="str">
        <f t="shared" si="404"/>
        <v/>
      </c>
      <c r="R787" s="373" t="str">
        <f t="shared" si="398"/>
        <v/>
      </c>
      <c r="S787" s="372" t="str">
        <f t="shared" si="399"/>
        <v/>
      </c>
      <c r="T787" s="372" t="str">
        <f t="shared" si="392"/>
        <v/>
      </c>
      <c r="U787" s="374" t="str">
        <f t="shared" si="393"/>
        <v/>
      </c>
      <c r="V787" s="375" t="str">
        <f t="shared" si="400"/>
        <v/>
      </c>
      <c r="Y787" s="133"/>
    </row>
    <row r="788" spans="1:25" s="127" customFormat="1" ht="12" customHeight="1">
      <c r="A788" s="121">
        <v>716</v>
      </c>
      <c r="B788" s="122"/>
      <c r="C788" s="403"/>
      <c r="D788" s="123"/>
      <c r="E788" s="124"/>
      <c r="F788" s="124"/>
      <c r="G788" s="363" t="str">
        <f t="shared" si="401"/>
        <v/>
      </c>
      <c r="H788" s="376" t="str">
        <f t="shared" si="402"/>
        <v/>
      </c>
      <c r="I788" s="365" t="str">
        <f t="shared" si="403"/>
        <v/>
      </c>
      <c r="J788" s="366" t="str">
        <f t="shared" si="394"/>
        <v/>
      </c>
      <c r="K788" s="367" t="str">
        <f t="shared" si="395"/>
        <v/>
      </c>
      <c r="L788" s="368" t="str">
        <f t="shared" si="396"/>
        <v/>
      </c>
      <c r="M788" s="369"/>
      <c r="N788" s="370" t="str">
        <f t="shared" si="390"/>
        <v/>
      </c>
      <c r="O788" s="371" t="str">
        <f t="shared" si="391"/>
        <v/>
      </c>
      <c r="P788" s="371" t="str">
        <f t="shared" si="397"/>
        <v/>
      </c>
      <c r="Q788" s="372" t="str">
        <f t="shared" si="404"/>
        <v/>
      </c>
      <c r="R788" s="373" t="str">
        <f t="shared" si="398"/>
        <v/>
      </c>
      <c r="S788" s="372" t="str">
        <f t="shared" si="399"/>
        <v/>
      </c>
      <c r="T788" s="372" t="str">
        <f t="shared" si="392"/>
        <v/>
      </c>
      <c r="U788" s="374" t="str">
        <f t="shared" si="393"/>
        <v/>
      </c>
      <c r="V788" s="375" t="str">
        <f t="shared" si="400"/>
        <v/>
      </c>
      <c r="Y788" s="133"/>
    </row>
    <row r="789" spans="1:25" s="127" customFormat="1" ht="12" customHeight="1">
      <c r="A789" s="121">
        <v>717</v>
      </c>
      <c r="B789" s="122"/>
      <c r="C789" s="403"/>
      <c r="D789" s="123"/>
      <c r="E789" s="124"/>
      <c r="F789" s="124"/>
      <c r="G789" s="363" t="str">
        <f t="shared" si="401"/>
        <v/>
      </c>
      <c r="H789" s="376" t="str">
        <f t="shared" si="402"/>
        <v/>
      </c>
      <c r="I789" s="365" t="str">
        <f t="shared" si="403"/>
        <v/>
      </c>
      <c r="J789" s="366" t="str">
        <f t="shared" si="394"/>
        <v/>
      </c>
      <c r="K789" s="367" t="str">
        <f t="shared" si="395"/>
        <v/>
      </c>
      <c r="L789" s="368" t="str">
        <f t="shared" si="396"/>
        <v/>
      </c>
      <c r="M789" s="369"/>
      <c r="N789" s="370" t="str">
        <f t="shared" si="390"/>
        <v/>
      </c>
      <c r="O789" s="371" t="str">
        <f t="shared" si="391"/>
        <v/>
      </c>
      <c r="P789" s="371" t="str">
        <f t="shared" si="397"/>
        <v/>
      </c>
      <c r="Q789" s="372" t="str">
        <f t="shared" si="404"/>
        <v/>
      </c>
      <c r="R789" s="373" t="str">
        <f t="shared" si="398"/>
        <v/>
      </c>
      <c r="S789" s="372" t="str">
        <f t="shared" si="399"/>
        <v/>
      </c>
      <c r="T789" s="372" t="str">
        <f t="shared" si="392"/>
        <v/>
      </c>
      <c r="U789" s="374" t="str">
        <f t="shared" si="393"/>
        <v/>
      </c>
      <c r="V789" s="375" t="str">
        <f t="shared" si="400"/>
        <v/>
      </c>
      <c r="Y789" s="133"/>
    </row>
    <row r="790" spans="1:25" s="127" customFormat="1" ht="12" customHeight="1">
      <c r="A790" s="121">
        <v>718</v>
      </c>
      <c r="B790" s="122"/>
      <c r="C790" s="403"/>
      <c r="D790" s="123"/>
      <c r="E790" s="124"/>
      <c r="F790" s="124"/>
      <c r="G790" s="363" t="str">
        <f t="shared" si="401"/>
        <v/>
      </c>
      <c r="H790" s="376" t="str">
        <f t="shared" si="402"/>
        <v/>
      </c>
      <c r="I790" s="365" t="str">
        <f t="shared" si="403"/>
        <v/>
      </c>
      <c r="J790" s="366" t="str">
        <f t="shared" si="394"/>
        <v/>
      </c>
      <c r="K790" s="367" t="str">
        <f t="shared" si="395"/>
        <v/>
      </c>
      <c r="L790" s="368" t="str">
        <f t="shared" si="396"/>
        <v/>
      </c>
      <c r="M790" s="369"/>
      <c r="N790" s="370" t="str">
        <f t="shared" si="390"/>
        <v/>
      </c>
      <c r="O790" s="371" t="str">
        <f t="shared" si="391"/>
        <v/>
      </c>
      <c r="P790" s="371" t="str">
        <f t="shared" si="397"/>
        <v/>
      </c>
      <c r="Q790" s="372" t="str">
        <f t="shared" si="404"/>
        <v/>
      </c>
      <c r="R790" s="373" t="str">
        <f t="shared" si="398"/>
        <v/>
      </c>
      <c r="S790" s="372" t="str">
        <f t="shared" si="399"/>
        <v/>
      </c>
      <c r="T790" s="372" t="str">
        <f t="shared" si="392"/>
        <v/>
      </c>
      <c r="U790" s="374" t="str">
        <f t="shared" si="393"/>
        <v/>
      </c>
      <c r="V790" s="375" t="str">
        <f t="shared" si="400"/>
        <v/>
      </c>
      <c r="Y790" s="133"/>
    </row>
    <row r="791" spans="1:25" s="127" customFormat="1" ht="12" customHeight="1">
      <c r="A791" s="121">
        <v>719</v>
      </c>
      <c r="B791" s="122"/>
      <c r="C791" s="403"/>
      <c r="D791" s="123"/>
      <c r="E791" s="124"/>
      <c r="F791" s="124"/>
      <c r="G791" s="363" t="str">
        <f t="shared" si="401"/>
        <v/>
      </c>
      <c r="H791" s="376" t="str">
        <f t="shared" si="402"/>
        <v/>
      </c>
      <c r="I791" s="365" t="str">
        <f t="shared" si="403"/>
        <v/>
      </c>
      <c r="J791" s="366" t="str">
        <f t="shared" si="394"/>
        <v/>
      </c>
      <c r="K791" s="367" t="str">
        <f t="shared" si="395"/>
        <v/>
      </c>
      <c r="L791" s="368" t="str">
        <f t="shared" si="396"/>
        <v/>
      </c>
      <c r="M791" s="369"/>
      <c r="N791" s="370" t="str">
        <f t="shared" si="390"/>
        <v/>
      </c>
      <c r="O791" s="371" t="str">
        <f t="shared" si="391"/>
        <v/>
      </c>
      <c r="P791" s="371" t="str">
        <f t="shared" si="397"/>
        <v/>
      </c>
      <c r="Q791" s="372" t="str">
        <f t="shared" si="404"/>
        <v/>
      </c>
      <c r="R791" s="373" t="str">
        <f t="shared" si="398"/>
        <v/>
      </c>
      <c r="S791" s="372" t="str">
        <f t="shared" si="399"/>
        <v/>
      </c>
      <c r="T791" s="372" t="str">
        <f t="shared" si="392"/>
        <v/>
      </c>
      <c r="U791" s="374" t="str">
        <f t="shared" si="393"/>
        <v/>
      </c>
      <c r="V791" s="375" t="str">
        <f t="shared" si="400"/>
        <v/>
      </c>
      <c r="Y791" s="133"/>
    </row>
    <row r="792" spans="1:25" s="127" customFormat="1" ht="12" customHeight="1">
      <c r="A792" s="121">
        <v>720</v>
      </c>
      <c r="B792" s="122"/>
      <c r="C792" s="403"/>
      <c r="D792" s="123"/>
      <c r="E792" s="124"/>
      <c r="F792" s="124"/>
      <c r="G792" s="363" t="str">
        <f t="shared" si="401"/>
        <v/>
      </c>
      <c r="H792" s="376" t="str">
        <f t="shared" si="402"/>
        <v/>
      </c>
      <c r="I792" s="365" t="str">
        <f t="shared" si="403"/>
        <v/>
      </c>
      <c r="J792" s="366" t="str">
        <f t="shared" si="394"/>
        <v/>
      </c>
      <c r="K792" s="367" t="str">
        <f t="shared" si="395"/>
        <v/>
      </c>
      <c r="L792" s="368" t="str">
        <f t="shared" si="396"/>
        <v/>
      </c>
      <c r="M792" s="369"/>
      <c r="N792" s="370" t="str">
        <f t="shared" si="390"/>
        <v/>
      </c>
      <c r="O792" s="371" t="str">
        <f t="shared" si="391"/>
        <v/>
      </c>
      <c r="P792" s="371" t="str">
        <f t="shared" si="397"/>
        <v/>
      </c>
      <c r="Q792" s="372" t="str">
        <f t="shared" si="404"/>
        <v/>
      </c>
      <c r="R792" s="373" t="str">
        <f t="shared" si="398"/>
        <v/>
      </c>
      <c r="S792" s="372" t="str">
        <f t="shared" si="399"/>
        <v/>
      </c>
      <c r="T792" s="372" t="str">
        <f t="shared" si="392"/>
        <v/>
      </c>
      <c r="U792" s="374" t="str">
        <f t="shared" si="393"/>
        <v/>
      </c>
      <c r="V792" s="375" t="str">
        <f t="shared" si="400"/>
        <v/>
      </c>
      <c r="Y792" s="133"/>
    </row>
    <row r="793" spans="1:25" s="127" customFormat="1" ht="12" customHeight="1">
      <c r="A793" s="121">
        <v>721</v>
      </c>
      <c r="B793" s="122"/>
      <c r="C793" s="403"/>
      <c r="D793" s="123"/>
      <c r="E793" s="124"/>
      <c r="F793" s="124"/>
      <c r="G793" s="363" t="str">
        <f t="shared" si="401"/>
        <v/>
      </c>
      <c r="H793" s="376" t="str">
        <f t="shared" si="402"/>
        <v/>
      </c>
      <c r="I793" s="365" t="str">
        <f t="shared" si="403"/>
        <v/>
      </c>
      <c r="J793" s="366" t="str">
        <f t="shared" si="394"/>
        <v/>
      </c>
      <c r="K793" s="367" t="str">
        <f t="shared" si="395"/>
        <v/>
      </c>
      <c r="L793" s="368" t="str">
        <f t="shared" si="396"/>
        <v/>
      </c>
      <c r="M793" s="369"/>
      <c r="N793" s="370" t="str">
        <f t="shared" si="390"/>
        <v/>
      </c>
      <c r="O793" s="371" t="str">
        <f t="shared" si="391"/>
        <v/>
      </c>
      <c r="P793" s="371" t="str">
        <f t="shared" si="397"/>
        <v/>
      </c>
      <c r="Q793" s="372" t="str">
        <f t="shared" si="404"/>
        <v/>
      </c>
      <c r="R793" s="373" t="str">
        <f t="shared" si="398"/>
        <v/>
      </c>
      <c r="S793" s="372" t="str">
        <f t="shared" si="399"/>
        <v/>
      </c>
      <c r="T793" s="372" t="str">
        <f t="shared" si="392"/>
        <v/>
      </c>
      <c r="U793" s="374" t="str">
        <f t="shared" si="393"/>
        <v/>
      </c>
      <c r="V793" s="375" t="str">
        <f t="shared" si="400"/>
        <v/>
      </c>
      <c r="Y793" s="133"/>
    </row>
    <row r="794" spans="1:25" s="127" customFormat="1" ht="12" customHeight="1">
      <c r="A794" s="121">
        <v>722</v>
      </c>
      <c r="B794" s="122"/>
      <c r="C794" s="403"/>
      <c r="D794" s="123"/>
      <c r="E794" s="124"/>
      <c r="F794" s="124"/>
      <c r="G794" s="363" t="str">
        <f t="shared" ref="G794:G805" si="405">IF(OR(ISBLANK($C794),ISBLANK($C$68)),"",IF($C794&gt;$C$68,"",DATEDIF($C794,$C$68,"Y")))</f>
        <v/>
      </c>
      <c r="H794" s="376" t="str">
        <f t="shared" ref="H794:H805" si="406">IF(D794=1,"男",IF(D794=2,"女",""))</f>
        <v/>
      </c>
      <c r="I794" s="365" t="str">
        <f t="shared" ref="I794:I805" si="407">G794&amp;H794</f>
        <v/>
      </c>
      <c r="J794" s="366" t="str">
        <f t="shared" si="394"/>
        <v/>
      </c>
      <c r="K794" s="367" t="str">
        <f t="shared" si="395"/>
        <v/>
      </c>
      <c r="L794" s="368" t="str">
        <f t="shared" si="396"/>
        <v/>
      </c>
      <c r="M794" s="369"/>
      <c r="N794" s="370" t="str">
        <f t="shared" si="390"/>
        <v/>
      </c>
      <c r="O794" s="371" t="str">
        <f t="shared" si="391"/>
        <v/>
      </c>
      <c r="P794" s="371" t="str">
        <f t="shared" si="397"/>
        <v/>
      </c>
      <c r="Q794" s="372" t="str">
        <f t="shared" ref="Q794:Q805" si="408">IF($E794="","",P794*O794)</f>
        <v/>
      </c>
      <c r="R794" s="373" t="str">
        <f t="shared" si="398"/>
        <v/>
      </c>
      <c r="S794" s="372" t="str">
        <f t="shared" si="399"/>
        <v/>
      </c>
      <c r="T794" s="372" t="str">
        <f t="shared" si="392"/>
        <v/>
      </c>
      <c r="U794" s="374" t="str">
        <f t="shared" si="393"/>
        <v/>
      </c>
      <c r="V794" s="375" t="str">
        <f t="shared" si="400"/>
        <v/>
      </c>
      <c r="Y794" s="133"/>
    </row>
    <row r="795" spans="1:25" s="127" customFormat="1" ht="12" customHeight="1">
      <c r="A795" s="121">
        <v>723</v>
      </c>
      <c r="B795" s="122"/>
      <c r="C795" s="403"/>
      <c r="D795" s="123"/>
      <c r="E795" s="124"/>
      <c r="F795" s="124"/>
      <c r="G795" s="363" t="str">
        <f t="shared" si="405"/>
        <v/>
      </c>
      <c r="H795" s="376" t="str">
        <f t="shared" si="406"/>
        <v/>
      </c>
      <c r="I795" s="365" t="str">
        <f t="shared" si="407"/>
        <v/>
      </c>
      <c r="J795" s="366" t="str">
        <f t="shared" si="394"/>
        <v/>
      </c>
      <c r="K795" s="367" t="str">
        <f t="shared" si="395"/>
        <v/>
      </c>
      <c r="L795" s="368" t="str">
        <f t="shared" si="396"/>
        <v/>
      </c>
      <c r="M795" s="369"/>
      <c r="N795" s="370" t="str">
        <f t="shared" si="390"/>
        <v/>
      </c>
      <c r="O795" s="371" t="str">
        <f t="shared" si="391"/>
        <v/>
      </c>
      <c r="P795" s="371" t="str">
        <f t="shared" si="397"/>
        <v/>
      </c>
      <c r="Q795" s="372" t="str">
        <f t="shared" si="408"/>
        <v/>
      </c>
      <c r="R795" s="373" t="str">
        <f t="shared" si="398"/>
        <v/>
      </c>
      <c r="S795" s="372" t="str">
        <f t="shared" si="399"/>
        <v/>
      </c>
      <c r="T795" s="372" t="str">
        <f t="shared" si="392"/>
        <v/>
      </c>
      <c r="U795" s="374" t="str">
        <f t="shared" si="393"/>
        <v/>
      </c>
      <c r="V795" s="375" t="str">
        <f t="shared" si="400"/>
        <v/>
      </c>
      <c r="Y795" s="133"/>
    </row>
    <row r="796" spans="1:25" s="127" customFormat="1" ht="12" customHeight="1">
      <c r="A796" s="121">
        <v>724</v>
      </c>
      <c r="B796" s="122"/>
      <c r="C796" s="403"/>
      <c r="D796" s="123"/>
      <c r="E796" s="124"/>
      <c r="F796" s="124"/>
      <c r="G796" s="363" t="str">
        <f t="shared" si="405"/>
        <v/>
      </c>
      <c r="H796" s="376" t="str">
        <f t="shared" si="406"/>
        <v/>
      </c>
      <c r="I796" s="365" t="str">
        <f t="shared" si="407"/>
        <v/>
      </c>
      <c r="J796" s="366" t="str">
        <f t="shared" si="394"/>
        <v/>
      </c>
      <c r="K796" s="367" t="str">
        <f t="shared" si="395"/>
        <v/>
      </c>
      <c r="L796" s="368" t="str">
        <f t="shared" si="396"/>
        <v/>
      </c>
      <c r="M796" s="369"/>
      <c r="N796" s="370" t="str">
        <f t="shared" si="390"/>
        <v/>
      </c>
      <c r="O796" s="371" t="str">
        <f t="shared" si="391"/>
        <v/>
      </c>
      <c r="P796" s="371" t="str">
        <f t="shared" si="397"/>
        <v/>
      </c>
      <c r="Q796" s="372" t="str">
        <f t="shared" si="408"/>
        <v/>
      </c>
      <c r="R796" s="373" t="str">
        <f t="shared" si="398"/>
        <v/>
      </c>
      <c r="S796" s="372" t="str">
        <f t="shared" si="399"/>
        <v/>
      </c>
      <c r="T796" s="372" t="str">
        <f t="shared" si="392"/>
        <v/>
      </c>
      <c r="U796" s="374" t="str">
        <f t="shared" si="393"/>
        <v/>
      </c>
      <c r="V796" s="375" t="str">
        <f t="shared" si="400"/>
        <v/>
      </c>
      <c r="Y796" s="133"/>
    </row>
    <row r="797" spans="1:25" s="127" customFormat="1" ht="12" customHeight="1">
      <c r="A797" s="121">
        <v>725</v>
      </c>
      <c r="B797" s="122"/>
      <c r="C797" s="403"/>
      <c r="D797" s="123"/>
      <c r="E797" s="124"/>
      <c r="F797" s="124"/>
      <c r="G797" s="363" t="str">
        <f t="shared" si="405"/>
        <v/>
      </c>
      <c r="H797" s="376" t="str">
        <f t="shared" si="406"/>
        <v/>
      </c>
      <c r="I797" s="365" t="str">
        <f t="shared" si="407"/>
        <v/>
      </c>
      <c r="J797" s="366" t="str">
        <f t="shared" si="394"/>
        <v/>
      </c>
      <c r="K797" s="367" t="str">
        <f t="shared" si="395"/>
        <v/>
      </c>
      <c r="L797" s="368" t="str">
        <f t="shared" si="396"/>
        <v/>
      </c>
      <c r="M797" s="369"/>
      <c r="N797" s="370" t="str">
        <f t="shared" si="390"/>
        <v/>
      </c>
      <c r="O797" s="371" t="str">
        <f t="shared" si="391"/>
        <v/>
      </c>
      <c r="P797" s="371" t="str">
        <f t="shared" si="397"/>
        <v/>
      </c>
      <c r="Q797" s="372" t="str">
        <f t="shared" si="408"/>
        <v/>
      </c>
      <c r="R797" s="373" t="str">
        <f t="shared" si="398"/>
        <v/>
      </c>
      <c r="S797" s="372" t="str">
        <f t="shared" si="399"/>
        <v/>
      </c>
      <c r="T797" s="372" t="str">
        <f t="shared" si="392"/>
        <v/>
      </c>
      <c r="U797" s="374" t="str">
        <f t="shared" si="393"/>
        <v/>
      </c>
      <c r="V797" s="375" t="str">
        <f t="shared" si="400"/>
        <v/>
      </c>
      <c r="Y797" s="133"/>
    </row>
    <row r="798" spans="1:25" s="127" customFormat="1" ht="12" customHeight="1">
      <c r="A798" s="121">
        <v>726</v>
      </c>
      <c r="B798" s="122"/>
      <c r="C798" s="403"/>
      <c r="D798" s="123"/>
      <c r="E798" s="124"/>
      <c r="F798" s="124"/>
      <c r="G798" s="363" t="str">
        <f t="shared" si="405"/>
        <v/>
      </c>
      <c r="H798" s="376" t="str">
        <f t="shared" si="406"/>
        <v/>
      </c>
      <c r="I798" s="365" t="str">
        <f t="shared" si="407"/>
        <v/>
      </c>
      <c r="J798" s="366" t="str">
        <f t="shared" si="394"/>
        <v/>
      </c>
      <c r="K798" s="367" t="str">
        <f t="shared" si="395"/>
        <v/>
      </c>
      <c r="L798" s="368" t="str">
        <f t="shared" si="396"/>
        <v/>
      </c>
      <c r="M798" s="369"/>
      <c r="N798" s="370" t="str">
        <f t="shared" si="390"/>
        <v/>
      </c>
      <c r="O798" s="371" t="str">
        <f t="shared" si="391"/>
        <v/>
      </c>
      <c r="P798" s="371" t="str">
        <f t="shared" si="397"/>
        <v/>
      </c>
      <c r="Q798" s="372" t="str">
        <f t="shared" si="408"/>
        <v/>
      </c>
      <c r="R798" s="373" t="str">
        <f t="shared" si="398"/>
        <v/>
      </c>
      <c r="S798" s="372" t="str">
        <f t="shared" si="399"/>
        <v/>
      </c>
      <c r="T798" s="372" t="str">
        <f t="shared" si="392"/>
        <v/>
      </c>
      <c r="U798" s="374" t="str">
        <f t="shared" si="393"/>
        <v/>
      </c>
      <c r="V798" s="375" t="str">
        <f t="shared" si="400"/>
        <v/>
      </c>
      <c r="Y798" s="133"/>
    </row>
    <row r="799" spans="1:25" s="127" customFormat="1" ht="12" customHeight="1">
      <c r="A799" s="121">
        <v>727</v>
      </c>
      <c r="B799" s="122"/>
      <c r="C799" s="403"/>
      <c r="D799" s="123"/>
      <c r="E799" s="124"/>
      <c r="F799" s="124"/>
      <c r="G799" s="363" t="str">
        <f t="shared" si="405"/>
        <v/>
      </c>
      <c r="H799" s="376" t="str">
        <f t="shared" si="406"/>
        <v/>
      </c>
      <c r="I799" s="365" t="str">
        <f t="shared" si="407"/>
        <v/>
      </c>
      <c r="J799" s="366" t="str">
        <f t="shared" si="394"/>
        <v/>
      </c>
      <c r="K799" s="367" t="str">
        <f t="shared" si="395"/>
        <v/>
      </c>
      <c r="L799" s="368" t="str">
        <f t="shared" si="396"/>
        <v/>
      </c>
      <c r="M799" s="369"/>
      <c r="N799" s="370" t="str">
        <f t="shared" si="390"/>
        <v/>
      </c>
      <c r="O799" s="371" t="str">
        <f t="shared" si="391"/>
        <v/>
      </c>
      <c r="P799" s="371" t="str">
        <f t="shared" si="397"/>
        <v/>
      </c>
      <c r="Q799" s="372" t="str">
        <f t="shared" si="408"/>
        <v/>
      </c>
      <c r="R799" s="373" t="str">
        <f t="shared" si="398"/>
        <v/>
      </c>
      <c r="S799" s="372" t="str">
        <f t="shared" si="399"/>
        <v/>
      </c>
      <c r="T799" s="372" t="str">
        <f t="shared" si="392"/>
        <v/>
      </c>
      <c r="U799" s="374" t="str">
        <f t="shared" si="393"/>
        <v/>
      </c>
      <c r="V799" s="375" t="str">
        <f t="shared" si="400"/>
        <v/>
      </c>
      <c r="Y799" s="133"/>
    </row>
    <row r="800" spans="1:25" s="127" customFormat="1" ht="12" customHeight="1">
      <c r="A800" s="121">
        <v>728</v>
      </c>
      <c r="B800" s="122"/>
      <c r="C800" s="403"/>
      <c r="D800" s="123"/>
      <c r="E800" s="124"/>
      <c r="F800" s="124"/>
      <c r="G800" s="363" t="str">
        <f t="shared" si="405"/>
        <v/>
      </c>
      <c r="H800" s="376" t="str">
        <f t="shared" si="406"/>
        <v/>
      </c>
      <c r="I800" s="365" t="str">
        <f t="shared" si="407"/>
        <v/>
      </c>
      <c r="J800" s="366" t="str">
        <f t="shared" si="394"/>
        <v/>
      </c>
      <c r="K800" s="367" t="str">
        <f t="shared" si="395"/>
        <v/>
      </c>
      <c r="L800" s="368" t="str">
        <f t="shared" si="396"/>
        <v/>
      </c>
      <c r="M800" s="369"/>
      <c r="N800" s="370" t="str">
        <f t="shared" si="390"/>
        <v/>
      </c>
      <c r="O800" s="371" t="str">
        <f t="shared" si="391"/>
        <v/>
      </c>
      <c r="P800" s="371" t="str">
        <f t="shared" si="397"/>
        <v/>
      </c>
      <c r="Q800" s="372" t="str">
        <f t="shared" si="408"/>
        <v/>
      </c>
      <c r="R800" s="373" t="str">
        <f t="shared" si="398"/>
        <v/>
      </c>
      <c r="S800" s="372" t="str">
        <f t="shared" si="399"/>
        <v/>
      </c>
      <c r="T800" s="372" t="str">
        <f t="shared" si="392"/>
        <v/>
      </c>
      <c r="U800" s="374" t="str">
        <f t="shared" si="393"/>
        <v/>
      </c>
      <c r="V800" s="375" t="str">
        <f t="shared" si="400"/>
        <v/>
      </c>
      <c r="Y800" s="133"/>
    </row>
    <row r="801" spans="1:25" s="127" customFormat="1" ht="12" customHeight="1">
      <c r="A801" s="121">
        <v>729</v>
      </c>
      <c r="B801" s="122"/>
      <c r="C801" s="403"/>
      <c r="D801" s="123"/>
      <c r="E801" s="124"/>
      <c r="F801" s="124"/>
      <c r="G801" s="363" t="str">
        <f t="shared" si="405"/>
        <v/>
      </c>
      <c r="H801" s="376" t="str">
        <f t="shared" si="406"/>
        <v/>
      </c>
      <c r="I801" s="365" t="str">
        <f t="shared" si="407"/>
        <v/>
      </c>
      <c r="J801" s="366" t="str">
        <f t="shared" si="394"/>
        <v/>
      </c>
      <c r="K801" s="367" t="str">
        <f t="shared" si="395"/>
        <v/>
      </c>
      <c r="L801" s="368" t="str">
        <f t="shared" si="396"/>
        <v/>
      </c>
      <c r="M801" s="369"/>
      <c r="N801" s="370" t="str">
        <f t="shared" si="390"/>
        <v/>
      </c>
      <c r="O801" s="371" t="str">
        <f t="shared" si="391"/>
        <v/>
      </c>
      <c r="P801" s="371" t="str">
        <f t="shared" si="397"/>
        <v/>
      </c>
      <c r="Q801" s="372" t="str">
        <f t="shared" si="408"/>
        <v/>
      </c>
      <c r="R801" s="373" t="str">
        <f t="shared" si="398"/>
        <v/>
      </c>
      <c r="S801" s="372" t="str">
        <f t="shared" si="399"/>
        <v/>
      </c>
      <c r="T801" s="372" t="str">
        <f t="shared" si="392"/>
        <v/>
      </c>
      <c r="U801" s="374" t="str">
        <f t="shared" si="393"/>
        <v/>
      </c>
      <c r="V801" s="375" t="str">
        <f t="shared" si="400"/>
        <v/>
      </c>
      <c r="Y801" s="133"/>
    </row>
    <row r="802" spans="1:25" s="127" customFormat="1" ht="12" customHeight="1">
      <c r="A802" s="121">
        <v>730</v>
      </c>
      <c r="B802" s="122"/>
      <c r="C802" s="403"/>
      <c r="D802" s="123"/>
      <c r="E802" s="124"/>
      <c r="F802" s="124"/>
      <c r="G802" s="363" t="str">
        <f t="shared" si="405"/>
        <v/>
      </c>
      <c r="H802" s="376" t="str">
        <f t="shared" si="406"/>
        <v/>
      </c>
      <c r="I802" s="365" t="str">
        <f t="shared" si="407"/>
        <v/>
      </c>
      <c r="J802" s="366" t="str">
        <f t="shared" si="394"/>
        <v/>
      </c>
      <c r="K802" s="367" t="str">
        <f t="shared" si="395"/>
        <v/>
      </c>
      <c r="L802" s="368" t="str">
        <f t="shared" si="396"/>
        <v/>
      </c>
      <c r="M802" s="369"/>
      <c r="N802" s="370" t="str">
        <f t="shared" si="390"/>
        <v/>
      </c>
      <c r="O802" s="371" t="str">
        <f t="shared" si="391"/>
        <v/>
      </c>
      <c r="P802" s="371" t="str">
        <f t="shared" si="397"/>
        <v/>
      </c>
      <c r="Q802" s="372" t="str">
        <f t="shared" si="408"/>
        <v/>
      </c>
      <c r="R802" s="373" t="str">
        <f t="shared" si="398"/>
        <v/>
      </c>
      <c r="S802" s="372" t="str">
        <f t="shared" si="399"/>
        <v/>
      </c>
      <c r="T802" s="372" t="str">
        <f t="shared" si="392"/>
        <v/>
      </c>
      <c r="U802" s="374" t="str">
        <f t="shared" si="393"/>
        <v/>
      </c>
      <c r="V802" s="375" t="str">
        <f t="shared" si="400"/>
        <v/>
      </c>
      <c r="Y802" s="133"/>
    </row>
    <row r="803" spans="1:25" s="127" customFormat="1" ht="12" customHeight="1">
      <c r="A803" s="121">
        <v>731</v>
      </c>
      <c r="B803" s="122"/>
      <c r="C803" s="403"/>
      <c r="D803" s="123"/>
      <c r="E803" s="124"/>
      <c r="F803" s="124"/>
      <c r="G803" s="363" t="str">
        <f t="shared" si="405"/>
        <v/>
      </c>
      <c r="H803" s="376" t="str">
        <f t="shared" si="406"/>
        <v/>
      </c>
      <c r="I803" s="365" t="str">
        <f t="shared" si="407"/>
        <v/>
      </c>
      <c r="J803" s="366" t="str">
        <f t="shared" si="394"/>
        <v/>
      </c>
      <c r="K803" s="367" t="str">
        <f t="shared" si="395"/>
        <v/>
      </c>
      <c r="L803" s="368" t="str">
        <f t="shared" si="396"/>
        <v/>
      </c>
      <c r="M803" s="369"/>
      <c r="N803" s="370" t="str">
        <f t="shared" si="390"/>
        <v/>
      </c>
      <c r="O803" s="371" t="str">
        <f t="shared" si="391"/>
        <v/>
      </c>
      <c r="P803" s="371" t="str">
        <f t="shared" si="397"/>
        <v/>
      </c>
      <c r="Q803" s="372" t="str">
        <f t="shared" si="408"/>
        <v/>
      </c>
      <c r="R803" s="373" t="str">
        <f t="shared" si="398"/>
        <v/>
      </c>
      <c r="S803" s="372" t="str">
        <f t="shared" si="399"/>
        <v/>
      </c>
      <c r="T803" s="372" t="str">
        <f t="shared" si="392"/>
        <v/>
      </c>
      <c r="U803" s="374" t="str">
        <f t="shared" si="393"/>
        <v/>
      </c>
      <c r="V803" s="375" t="str">
        <f t="shared" si="400"/>
        <v/>
      </c>
      <c r="Y803" s="133"/>
    </row>
    <row r="804" spans="1:25" s="127" customFormat="1" ht="12" customHeight="1">
      <c r="A804" s="121">
        <v>732</v>
      </c>
      <c r="B804" s="122"/>
      <c r="C804" s="403"/>
      <c r="D804" s="123"/>
      <c r="E804" s="124"/>
      <c r="F804" s="124"/>
      <c r="G804" s="363" t="str">
        <f t="shared" si="405"/>
        <v/>
      </c>
      <c r="H804" s="376" t="str">
        <f t="shared" si="406"/>
        <v/>
      </c>
      <c r="I804" s="365" t="str">
        <f t="shared" si="407"/>
        <v/>
      </c>
      <c r="J804" s="366" t="str">
        <f t="shared" si="394"/>
        <v/>
      </c>
      <c r="K804" s="367" t="str">
        <f t="shared" si="395"/>
        <v/>
      </c>
      <c r="L804" s="368" t="str">
        <f t="shared" si="396"/>
        <v/>
      </c>
      <c r="M804" s="369"/>
      <c r="N804" s="370" t="str">
        <f t="shared" si="390"/>
        <v/>
      </c>
      <c r="O804" s="371" t="str">
        <f t="shared" si="391"/>
        <v/>
      </c>
      <c r="P804" s="371" t="str">
        <f t="shared" si="397"/>
        <v/>
      </c>
      <c r="Q804" s="372" t="str">
        <f t="shared" si="408"/>
        <v/>
      </c>
      <c r="R804" s="373" t="str">
        <f t="shared" si="398"/>
        <v/>
      </c>
      <c r="S804" s="372" t="str">
        <f t="shared" si="399"/>
        <v/>
      </c>
      <c r="T804" s="372" t="str">
        <f t="shared" si="392"/>
        <v/>
      </c>
      <c r="U804" s="374" t="str">
        <f t="shared" si="393"/>
        <v/>
      </c>
      <c r="V804" s="375" t="str">
        <f t="shared" si="400"/>
        <v/>
      </c>
      <c r="Y804" s="133"/>
    </row>
    <row r="805" spans="1:25" s="127" customFormat="1" ht="12" customHeight="1">
      <c r="A805" s="121">
        <v>733</v>
      </c>
      <c r="B805" s="122"/>
      <c r="C805" s="403"/>
      <c r="D805" s="123"/>
      <c r="E805" s="124"/>
      <c r="F805" s="124"/>
      <c r="G805" s="363" t="str">
        <f t="shared" si="405"/>
        <v/>
      </c>
      <c r="H805" s="376" t="str">
        <f t="shared" si="406"/>
        <v/>
      </c>
      <c r="I805" s="365" t="str">
        <f t="shared" si="407"/>
        <v/>
      </c>
      <c r="J805" s="366" t="str">
        <f t="shared" si="394"/>
        <v/>
      </c>
      <c r="K805" s="367" t="str">
        <f t="shared" si="395"/>
        <v/>
      </c>
      <c r="L805" s="368" t="str">
        <f t="shared" si="396"/>
        <v/>
      </c>
      <c r="M805" s="369"/>
      <c r="N805" s="370" t="str">
        <f t="shared" si="390"/>
        <v/>
      </c>
      <c r="O805" s="371" t="str">
        <f t="shared" si="391"/>
        <v/>
      </c>
      <c r="P805" s="371" t="str">
        <f t="shared" si="397"/>
        <v/>
      </c>
      <c r="Q805" s="372" t="str">
        <f t="shared" si="408"/>
        <v/>
      </c>
      <c r="R805" s="373" t="str">
        <f t="shared" si="398"/>
        <v/>
      </c>
      <c r="S805" s="372" t="str">
        <f t="shared" si="399"/>
        <v/>
      </c>
      <c r="T805" s="372" t="str">
        <f t="shared" si="392"/>
        <v/>
      </c>
      <c r="U805" s="374" t="str">
        <f t="shared" si="393"/>
        <v/>
      </c>
      <c r="V805" s="375" t="str">
        <f t="shared" si="400"/>
        <v/>
      </c>
      <c r="Y805" s="133"/>
    </row>
    <row r="806" spans="1:25" s="127" customFormat="1" ht="12" customHeight="1">
      <c r="A806" s="121">
        <v>734</v>
      </c>
      <c r="B806" s="122"/>
      <c r="C806" s="403"/>
      <c r="D806" s="123"/>
      <c r="E806" s="124"/>
      <c r="F806" s="124"/>
      <c r="G806" s="363" t="str">
        <f t="shared" ref="G806:G815" si="409">IF(OR(ISBLANK($C806),ISBLANK($C$68)),"",IF($C806&gt;$C$68,"",DATEDIF($C806,$C$68,"Y")))</f>
        <v/>
      </c>
      <c r="H806" s="376" t="str">
        <f t="shared" ref="H806:H815" si="410">IF(D806=1,"男",IF(D806=2,"女",""))</f>
        <v/>
      </c>
      <c r="I806" s="365" t="str">
        <f t="shared" ref="I806:I815" si="411">G806&amp;H806</f>
        <v/>
      </c>
      <c r="J806" s="366" t="str">
        <f t="shared" si="394"/>
        <v/>
      </c>
      <c r="K806" s="367" t="str">
        <f t="shared" si="395"/>
        <v/>
      </c>
      <c r="L806" s="368" t="str">
        <f t="shared" si="396"/>
        <v/>
      </c>
      <c r="M806" s="369"/>
      <c r="N806" s="370" t="str">
        <f t="shared" si="390"/>
        <v/>
      </c>
      <c r="O806" s="371" t="str">
        <f t="shared" si="391"/>
        <v/>
      </c>
      <c r="P806" s="371" t="str">
        <f t="shared" si="397"/>
        <v/>
      </c>
      <c r="Q806" s="372" t="str">
        <f t="shared" ref="Q806:Q815" si="412">IF($E806="","",P806*O806)</f>
        <v/>
      </c>
      <c r="R806" s="373" t="str">
        <f t="shared" si="398"/>
        <v/>
      </c>
      <c r="S806" s="372" t="str">
        <f t="shared" si="399"/>
        <v/>
      </c>
      <c r="T806" s="372" t="str">
        <f t="shared" si="392"/>
        <v/>
      </c>
      <c r="U806" s="374" t="str">
        <f t="shared" si="393"/>
        <v/>
      </c>
      <c r="V806" s="375" t="str">
        <f t="shared" si="400"/>
        <v/>
      </c>
      <c r="Y806" s="133"/>
    </row>
    <row r="807" spans="1:25" s="127" customFormat="1" ht="12" customHeight="1">
      <c r="A807" s="121">
        <v>735</v>
      </c>
      <c r="B807" s="122"/>
      <c r="C807" s="403"/>
      <c r="D807" s="123"/>
      <c r="E807" s="124"/>
      <c r="F807" s="124"/>
      <c r="G807" s="363" t="str">
        <f t="shared" si="409"/>
        <v/>
      </c>
      <c r="H807" s="376" t="str">
        <f t="shared" si="410"/>
        <v/>
      </c>
      <c r="I807" s="365" t="str">
        <f t="shared" si="411"/>
        <v/>
      </c>
      <c r="J807" s="366" t="str">
        <f t="shared" si="394"/>
        <v/>
      </c>
      <c r="K807" s="367" t="str">
        <f t="shared" si="395"/>
        <v/>
      </c>
      <c r="L807" s="368" t="str">
        <f t="shared" si="396"/>
        <v/>
      </c>
      <c r="M807" s="369"/>
      <c r="N807" s="370" t="str">
        <f t="shared" si="390"/>
        <v/>
      </c>
      <c r="O807" s="371" t="str">
        <f t="shared" si="391"/>
        <v/>
      </c>
      <c r="P807" s="371" t="str">
        <f t="shared" si="397"/>
        <v/>
      </c>
      <c r="Q807" s="372" t="str">
        <f t="shared" si="412"/>
        <v/>
      </c>
      <c r="R807" s="373" t="str">
        <f t="shared" si="398"/>
        <v/>
      </c>
      <c r="S807" s="372" t="str">
        <f t="shared" si="399"/>
        <v/>
      </c>
      <c r="T807" s="372" t="str">
        <f t="shared" si="392"/>
        <v/>
      </c>
      <c r="U807" s="374" t="str">
        <f t="shared" si="393"/>
        <v/>
      </c>
      <c r="V807" s="375" t="str">
        <f t="shared" si="400"/>
        <v/>
      </c>
      <c r="Y807" s="133"/>
    </row>
    <row r="808" spans="1:25" s="127" customFormat="1" ht="12" customHeight="1">
      <c r="A808" s="121">
        <v>736</v>
      </c>
      <c r="B808" s="122"/>
      <c r="C808" s="403"/>
      <c r="D808" s="123"/>
      <c r="E808" s="124"/>
      <c r="F808" s="124"/>
      <c r="G808" s="363" t="str">
        <f t="shared" si="409"/>
        <v/>
      </c>
      <c r="H808" s="376" t="str">
        <f t="shared" si="410"/>
        <v/>
      </c>
      <c r="I808" s="365" t="str">
        <f t="shared" si="411"/>
        <v/>
      </c>
      <c r="J808" s="366" t="str">
        <f t="shared" si="394"/>
        <v/>
      </c>
      <c r="K808" s="367" t="str">
        <f t="shared" si="395"/>
        <v/>
      </c>
      <c r="L808" s="368" t="str">
        <f t="shared" si="396"/>
        <v/>
      </c>
      <c r="M808" s="369"/>
      <c r="N808" s="370" t="str">
        <f t="shared" si="390"/>
        <v/>
      </c>
      <c r="O808" s="371" t="str">
        <f t="shared" si="391"/>
        <v/>
      </c>
      <c r="P808" s="371" t="str">
        <f t="shared" si="397"/>
        <v/>
      </c>
      <c r="Q808" s="372" t="str">
        <f t="shared" si="412"/>
        <v/>
      </c>
      <c r="R808" s="373" t="str">
        <f t="shared" si="398"/>
        <v/>
      </c>
      <c r="S808" s="372" t="str">
        <f t="shared" si="399"/>
        <v/>
      </c>
      <c r="T808" s="372" t="str">
        <f t="shared" si="392"/>
        <v/>
      </c>
      <c r="U808" s="374" t="str">
        <f t="shared" si="393"/>
        <v/>
      </c>
      <c r="V808" s="375" t="str">
        <f t="shared" si="400"/>
        <v/>
      </c>
      <c r="Y808" s="133"/>
    </row>
    <row r="809" spans="1:25" s="127" customFormat="1" ht="12" customHeight="1">
      <c r="A809" s="121">
        <v>737</v>
      </c>
      <c r="B809" s="122"/>
      <c r="C809" s="403"/>
      <c r="D809" s="123"/>
      <c r="E809" s="124"/>
      <c r="F809" s="124"/>
      <c r="G809" s="363" t="str">
        <f t="shared" si="409"/>
        <v/>
      </c>
      <c r="H809" s="376" t="str">
        <f t="shared" si="410"/>
        <v/>
      </c>
      <c r="I809" s="365" t="str">
        <f t="shared" si="411"/>
        <v/>
      </c>
      <c r="J809" s="366" t="str">
        <f t="shared" si="394"/>
        <v/>
      </c>
      <c r="K809" s="367" t="str">
        <f t="shared" si="395"/>
        <v/>
      </c>
      <c r="L809" s="368" t="str">
        <f t="shared" si="396"/>
        <v/>
      </c>
      <c r="M809" s="369"/>
      <c r="N809" s="370" t="str">
        <f t="shared" si="390"/>
        <v/>
      </c>
      <c r="O809" s="371" t="str">
        <f t="shared" si="391"/>
        <v/>
      </c>
      <c r="P809" s="371" t="str">
        <f t="shared" si="397"/>
        <v/>
      </c>
      <c r="Q809" s="372" t="str">
        <f t="shared" si="412"/>
        <v/>
      </c>
      <c r="R809" s="373" t="str">
        <f t="shared" si="398"/>
        <v/>
      </c>
      <c r="S809" s="372" t="str">
        <f t="shared" si="399"/>
        <v/>
      </c>
      <c r="T809" s="372" t="str">
        <f t="shared" si="392"/>
        <v/>
      </c>
      <c r="U809" s="374" t="str">
        <f t="shared" si="393"/>
        <v/>
      </c>
      <c r="V809" s="375" t="str">
        <f t="shared" si="400"/>
        <v/>
      </c>
      <c r="Y809" s="133"/>
    </row>
    <row r="810" spans="1:25" s="127" customFormat="1" ht="12" customHeight="1">
      <c r="A810" s="121">
        <v>738</v>
      </c>
      <c r="B810" s="122"/>
      <c r="C810" s="403"/>
      <c r="D810" s="123"/>
      <c r="E810" s="124"/>
      <c r="F810" s="124"/>
      <c r="G810" s="363" t="str">
        <f t="shared" si="409"/>
        <v/>
      </c>
      <c r="H810" s="376" t="str">
        <f t="shared" si="410"/>
        <v/>
      </c>
      <c r="I810" s="365" t="str">
        <f t="shared" si="411"/>
        <v/>
      </c>
      <c r="J810" s="366" t="str">
        <f t="shared" si="394"/>
        <v/>
      </c>
      <c r="K810" s="367" t="str">
        <f t="shared" si="395"/>
        <v/>
      </c>
      <c r="L810" s="368" t="str">
        <f t="shared" si="396"/>
        <v/>
      </c>
      <c r="M810" s="369"/>
      <c r="N810" s="370" t="str">
        <f t="shared" si="390"/>
        <v/>
      </c>
      <c r="O810" s="371" t="str">
        <f t="shared" si="391"/>
        <v/>
      </c>
      <c r="P810" s="371" t="str">
        <f t="shared" si="397"/>
        <v/>
      </c>
      <c r="Q810" s="372" t="str">
        <f t="shared" si="412"/>
        <v/>
      </c>
      <c r="R810" s="373" t="str">
        <f t="shared" si="398"/>
        <v/>
      </c>
      <c r="S810" s="372" t="str">
        <f t="shared" si="399"/>
        <v/>
      </c>
      <c r="T810" s="372" t="str">
        <f t="shared" si="392"/>
        <v/>
      </c>
      <c r="U810" s="374" t="str">
        <f t="shared" si="393"/>
        <v/>
      </c>
      <c r="V810" s="375" t="str">
        <f t="shared" si="400"/>
        <v/>
      </c>
      <c r="Y810" s="133"/>
    </row>
    <row r="811" spans="1:25" s="127" customFormat="1" ht="12" customHeight="1">
      <c r="A811" s="121">
        <v>739</v>
      </c>
      <c r="B811" s="122"/>
      <c r="C811" s="403"/>
      <c r="D811" s="123"/>
      <c r="E811" s="124"/>
      <c r="F811" s="124"/>
      <c r="G811" s="363" t="str">
        <f t="shared" si="409"/>
        <v/>
      </c>
      <c r="H811" s="376" t="str">
        <f t="shared" si="410"/>
        <v/>
      </c>
      <c r="I811" s="365" t="str">
        <f t="shared" si="411"/>
        <v/>
      </c>
      <c r="J811" s="366" t="str">
        <f t="shared" si="394"/>
        <v/>
      </c>
      <c r="K811" s="367" t="str">
        <f t="shared" si="395"/>
        <v/>
      </c>
      <c r="L811" s="368" t="str">
        <f t="shared" si="396"/>
        <v/>
      </c>
      <c r="M811" s="369"/>
      <c r="N811" s="370" t="str">
        <f t="shared" si="390"/>
        <v/>
      </c>
      <c r="O811" s="371" t="str">
        <f t="shared" si="391"/>
        <v/>
      </c>
      <c r="P811" s="371" t="str">
        <f t="shared" si="397"/>
        <v/>
      </c>
      <c r="Q811" s="372" t="str">
        <f t="shared" si="412"/>
        <v/>
      </c>
      <c r="R811" s="373" t="str">
        <f t="shared" si="398"/>
        <v/>
      </c>
      <c r="S811" s="372" t="str">
        <f t="shared" si="399"/>
        <v/>
      </c>
      <c r="T811" s="372" t="str">
        <f t="shared" si="392"/>
        <v/>
      </c>
      <c r="U811" s="374" t="str">
        <f t="shared" si="393"/>
        <v/>
      </c>
      <c r="V811" s="375" t="str">
        <f t="shared" si="400"/>
        <v/>
      </c>
      <c r="Y811" s="133"/>
    </row>
    <row r="812" spans="1:25" s="127" customFormat="1" ht="12" customHeight="1">
      <c r="A812" s="121">
        <v>740</v>
      </c>
      <c r="B812" s="122"/>
      <c r="C812" s="403"/>
      <c r="D812" s="123"/>
      <c r="E812" s="124"/>
      <c r="F812" s="124"/>
      <c r="G812" s="363" t="str">
        <f t="shared" si="409"/>
        <v/>
      </c>
      <c r="H812" s="376" t="str">
        <f t="shared" si="410"/>
        <v/>
      </c>
      <c r="I812" s="365" t="str">
        <f t="shared" si="411"/>
        <v/>
      </c>
      <c r="J812" s="366" t="str">
        <f t="shared" si="394"/>
        <v/>
      </c>
      <c r="K812" s="367" t="str">
        <f t="shared" si="395"/>
        <v/>
      </c>
      <c r="L812" s="368" t="str">
        <f t="shared" si="396"/>
        <v/>
      </c>
      <c r="M812" s="369"/>
      <c r="N812" s="370" t="str">
        <f t="shared" si="390"/>
        <v/>
      </c>
      <c r="O812" s="371" t="str">
        <f t="shared" si="391"/>
        <v/>
      </c>
      <c r="P812" s="371" t="str">
        <f t="shared" si="397"/>
        <v/>
      </c>
      <c r="Q812" s="372" t="str">
        <f t="shared" si="412"/>
        <v/>
      </c>
      <c r="R812" s="373" t="str">
        <f t="shared" si="398"/>
        <v/>
      </c>
      <c r="S812" s="372" t="str">
        <f t="shared" si="399"/>
        <v/>
      </c>
      <c r="T812" s="372" t="str">
        <f t="shared" si="392"/>
        <v/>
      </c>
      <c r="U812" s="374" t="str">
        <f t="shared" si="393"/>
        <v/>
      </c>
      <c r="V812" s="375" t="str">
        <f t="shared" si="400"/>
        <v/>
      </c>
      <c r="Y812" s="133"/>
    </row>
    <row r="813" spans="1:25" s="127" customFormat="1" ht="12" customHeight="1">
      <c r="A813" s="121">
        <v>741</v>
      </c>
      <c r="B813" s="122"/>
      <c r="C813" s="403"/>
      <c r="D813" s="123"/>
      <c r="E813" s="124"/>
      <c r="F813" s="124"/>
      <c r="G813" s="363" t="str">
        <f t="shared" si="409"/>
        <v/>
      </c>
      <c r="H813" s="376" t="str">
        <f t="shared" si="410"/>
        <v/>
      </c>
      <c r="I813" s="365" t="str">
        <f t="shared" si="411"/>
        <v/>
      </c>
      <c r="J813" s="366" t="str">
        <f t="shared" si="394"/>
        <v/>
      </c>
      <c r="K813" s="367" t="str">
        <f t="shared" si="395"/>
        <v/>
      </c>
      <c r="L813" s="368" t="str">
        <f t="shared" si="396"/>
        <v/>
      </c>
      <c r="M813" s="369"/>
      <c r="N813" s="370" t="str">
        <f t="shared" si="390"/>
        <v/>
      </c>
      <c r="O813" s="371" t="str">
        <f t="shared" si="391"/>
        <v/>
      </c>
      <c r="P813" s="371" t="str">
        <f t="shared" si="397"/>
        <v/>
      </c>
      <c r="Q813" s="372" t="str">
        <f t="shared" si="412"/>
        <v/>
      </c>
      <c r="R813" s="373" t="str">
        <f t="shared" si="398"/>
        <v/>
      </c>
      <c r="S813" s="372" t="str">
        <f t="shared" si="399"/>
        <v/>
      </c>
      <c r="T813" s="372" t="str">
        <f t="shared" si="392"/>
        <v/>
      </c>
      <c r="U813" s="374" t="str">
        <f t="shared" si="393"/>
        <v/>
      </c>
      <c r="V813" s="375" t="str">
        <f t="shared" si="400"/>
        <v/>
      </c>
      <c r="Y813" s="133"/>
    </row>
    <row r="814" spans="1:25" s="127" customFormat="1" ht="12" customHeight="1">
      <c r="A814" s="121">
        <v>742</v>
      </c>
      <c r="B814" s="122"/>
      <c r="C814" s="403"/>
      <c r="D814" s="123"/>
      <c r="E814" s="124"/>
      <c r="F814" s="124"/>
      <c r="G814" s="363" t="str">
        <f t="shared" si="409"/>
        <v/>
      </c>
      <c r="H814" s="376" t="str">
        <f t="shared" si="410"/>
        <v/>
      </c>
      <c r="I814" s="365" t="str">
        <f t="shared" si="411"/>
        <v/>
      </c>
      <c r="J814" s="366" t="str">
        <f t="shared" si="394"/>
        <v/>
      </c>
      <c r="K814" s="367" t="str">
        <f t="shared" si="395"/>
        <v/>
      </c>
      <c r="L814" s="368" t="str">
        <f t="shared" si="396"/>
        <v/>
      </c>
      <c r="M814" s="369"/>
      <c r="N814" s="370" t="str">
        <f t="shared" si="390"/>
        <v/>
      </c>
      <c r="O814" s="371" t="str">
        <f t="shared" si="391"/>
        <v/>
      </c>
      <c r="P814" s="371" t="str">
        <f t="shared" si="397"/>
        <v/>
      </c>
      <c r="Q814" s="372" t="str">
        <f t="shared" si="412"/>
        <v/>
      </c>
      <c r="R814" s="373" t="str">
        <f t="shared" si="398"/>
        <v/>
      </c>
      <c r="S814" s="372" t="str">
        <f t="shared" si="399"/>
        <v/>
      </c>
      <c r="T814" s="372" t="str">
        <f t="shared" si="392"/>
        <v/>
      </c>
      <c r="U814" s="374" t="str">
        <f t="shared" si="393"/>
        <v/>
      </c>
      <c r="V814" s="375" t="str">
        <f t="shared" si="400"/>
        <v/>
      </c>
      <c r="Y814" s="133"/>
    </row>
    <row r="815" spans="1:25" s="127" customFormat="1" ht="12" customHeight="1">
      <c r="A815" s="121">
        <v>743</v>
      </c>
      <c r="B815" s="122"/>
      <c r="C815" s="403"/>
      <c r="D815" s="123"/>
      <c r="E815" s="124"/>
      <c r="F815" s="124"/>
      <c r="G815" s="363" t="str">
        <f t="shared" si="409"/>
        <v/>
      </c>
      <c r="H815" s="376" t="str">
        <f t="shared" si="410"/>
        <v/>
      </c>
      <c r="I815" s="365" t="str">
        <f t="shared" si="411"/>
        <v/>
      </c>
      <c r="J815" s="366" t="str">
        <f t="shared" si="394"/>
        <v/>
      </c>
      <c r="K815" s="367" t="str">
        <f t="shared" si="395"/>
        <v/>
      </c>
      <c r="L815" s="368" t="str">
        <f t="shared" si="396"/>
        <v/>
      </c>
      <c r="M815" s="369"/>
      <c r="N815" s="370" t="str">
        <f t="shared" si="390"/>
        <v/>
      </c>
      <c r="O815" s="371" t="str">
        <f t="shared" si="391"/>
        <v/>
      </c>
      <c r="P815" s="371" t="str">
        <f t="shared" si="397"/>
        <v/>
      </c>
      <c r="Q815" s="372" t="str">
        <f t="shared" si="412"/>
        <v/>
      </c>
      <c r="R815" s="373" t="str">
        <f t="shared" si="398"/>
        <v/>
      </c>
      <c r="S815" s="372" t="str">
        <f t="shared" si="399"/>
        <v/>
      </c>
      <c r="T815" s="372" t="str">
        <f t="shared" si="392"/>
        <v/>
      </c>
      <c r="U815" s="374" t="str">
        <f t="shared" si="393"/>
        <v/>
      </c>
      <c r="V815" s="375" t="str">
        <f t="shared" si="400"/>
        <v/>
      </c>
      <c r="Y815" s="133"/>
    </row>
    <row r="816" spans="1:25" s="127" customFormat="1" ht="12" customHeight="1">
      <c r="A816" s="121">
        <v>744</v>
      </c>
      <c r="B816" s="122"/>
      <c r="C816" s="403"/>
      <c r="D816" s="123"/>
      <c r="E816" s="124"/>
      <c r="F816" s="124"/>
      <c r="G816" s="363" t="str">
        <f t="shared" ref="G816:G825" si="413">IF(OR(ISBLANK($C816),ISBLANK($C$68)),"",IF($C816&gt;$C$68,"",DATEDIF($C816,$C$68,"Y")))</f>
        <v/>
      </c>
      <c r="H816" s="376" t="str">
        <f t="shared" ref="H816:H825" si="414">IF(D816=1,"男",IF(D816=2,"女",""))</f>
        <v/>
      </c>
      <c r="I816" s="365" t="str">
        <f t="shared" ref="I816:I825" si="415">G816&amp;H816</f>
        <v/>
      </c>
      <c r="J816" s="366" t="str">
        <f t="shared" si="394"/>
        <v/>
      </c>
      <c r="K816" s="367" t="str">
        <f t="shared" si="395"/>
        <v/>
      </c>
      <c r="L816" s="368" t="str">
        <f t="shared" si="396"/>
        <v/>
      </c>
      <c r="M816" s="369"/>
      <c r="N816" s="370" t="str">
        <f t="shared" si="390"/>
        <v/>
      </c>
      <c r="O816" s="371" t="str">
        <f t="shared" si="391"/>
        <v/>
      </c>
      <c r="P816" s="371" t="str">
        <f t="shared" si="397"/>
        <v/>
      </c>
      <c r="Q816" s="372" t="str">
        <f t="shared" ref="Q816:Q825" si="416">IF($E816="","",P816*O816)</f>
        <v/>
      </c>
      <c r="R816" s="373" t="str">
        <f t="shared" si="398"/>
        <v/>
      </c>
      <c r="S816" s="372" t="str">
        <f t="shared" si="399"/>
        <v/>
      </c>
      <c r="T816" s="372" t="str">
        <f t="shared" si="392"/>
        <v/>
      </c>
      <c r="U816" s="374" t="str">
        <f t="shared" si="393"/>
        <v/>
      </c>
      <c r="V816" s="375" t="str">
        <f t="shared" si="400"/>
        <v/>
      </c>
      <c r="Y816" s="133"/>
    </row>
    <row r="817" spans="1:25" s="127" customFormat="1" ht="12" customHeight="1">
      <c r="A817" s="121">
        <v>745</v>
      </c>
      <c r="B817" s="122"/>
      <c r="C817" s="403"/>
      <c r="D817" s="123"/>
      <c r="E817" s="124"/>
      <c r="F817" s="124"/>
      <c r="G817" s="363" t="str">
        <f t="shared" si="413"/>
        <v/>
      </c>
      <c r="H817" s="376" t="str">
        <f t="shared" si="414"/>
        <v/>
      </c>
      <c r="I817" s="365" t="str">
        <f t="shared" si="415"/>
        <v/>
      </c>
      <c r="J817" s="366" t="str">
        <f t="shared" si="394"/>
        <v/>
      </c>
      <c r="K817" s="367" t="str">
        <f t="shared" si="395"/>
        <v/>
      </c>
      <c r="L817" s="368" t="str">
        <f t="shared" si="396"/>
        <v/>
      </c>
      <c r="M817" s="369"/>
      <c r="N817" s="370" t="str">
        <f t="shared" si="390"/>
        <v/>
      </c>
      <c r="O817" s="371" t="str">
        <f t="shared" si="391"/>
        <v/>
      </c>
      <c r="P817" s="371" t="str">
        <f t="shared" si="397"/>
        <v/>
      </c>
      <c r="Q817" s="372" t="str">
        <f t="shared" si="416"/>
        <v/>
      </c>
      <c r="R817" s="373" t="str">
        <f t="shared" si="398"/>
        <v/>
      </c>
      <c r="S817" s="372" t="str">
        <f t="shared" si="399"/>
        <v/>
      </c>
      <c r="T817" s="372" t="str">
        <f t="shared" si="392"/>
        <v/>
      </c>
      <c r="U817" s="374" t="str">
        <f t="shared" si="393"/>
        <v/>
      </c>
      <c r="V817" s="375" t="str">
        <f t="shared" si="400"/>
        <v/>
      </c>
      <c r="Y817" s="133"/>
    </row>
    <row r="818" spans="1:25" s="127" customFormat="1" ht="12" customHeight="1">
      <c r="A818" s="121">
        <v>746</v>
      </c>
      <c r="B818" s="122"/>
      <c r="C818" s="403"/>
      <c r="D818" s="123"/>
      <c r="E818" s="124"/>
      <c r="F818" s="124"/>
      <c r="G818" s="363" t="str">
        <f t="shared" si="413"/>
        <v/>
      </c>
      <c r="H818" s="376" t="str">
        <f t="shared" si="414"/>
        <v/>
      </c>
      <c r="I818" s="365" t="str">
        <f t="shared" si="415"/>
        <v/>
      </c>
      <c r="J818" s="366" t="str">
        <f t="shared" si="394"/>
        <v/>
      </c>
      <c r="K818" s="367" t="str">
        <f t="shared" si="395"/>
        <v/>
      </c>
      <c r="L818" s="368" t="str">
        <f t="shared" si="396"/>
        <v/>
      </c>
      <c r="M818" s="369"/>
      <c r="N818" s="370" t="str">
        <f t="shared" si="390"/>
        <v/>
      </c>
      <c r="O818" s="371" t="str">
        <f t="shared" si="391"/>
        <v/>
      </c>
      <c r="P818" s="371" t="str">
        <f t="shared" si="397"/>
        <v/>
      </c>
      <c r="Q818" s="372" t="str">
        <f t="shared" si="416"/>
        <v/>
      </c>
      <c r="R818" s="373" t="str">
        <f t="shared" si="398"/>
        <v/>
      </c>
      <c r="S818" s="372" t="str">
        <f t="shared" si="399"/>
        <v/>
      </c>
      <c r="T818" s="372" t="str">
        <f t="shared" si="392"/>
        <v/>
      </c>
      <c r="U818" s="374" t="str">
        <f t="shared" si="393"/>
        <v/>
      </c>
      <c r="V818" s="375" t="str">
        <f t="shared" si="400"/>
        <v/>
      </c>
      <c r="Y818" s="133"/>
    </row>
    <row r="819" spans="1:25" s="127" customFormat="1" ht="12" customHeight="1">
      <c r="A819" s="121">
        <v>747</v>
      </c>
      <c r="B819" s="122"/>
      <c r="C819" s="403"/>
      <c r="D819" s="123"/>
      <c r="E819" s="124"/>
      <c r="F819" s="124"/>
      <c r="G819" s="363" t="str">
        <f t="shared" si="413"/>
        <v/>
      </c>
      <c r="H819" s="376" t="str">
        <f t="shared" si="414"/>
        <v/>
      </c>
      <c r="I819" s="365" t="str">
        <f t="shared" si="415"/>
        <v/>
      </c>
      <c r="J819" s="366" t="str">
        <f t="shared" si="394"/>
        <v/>
      </c>
      <c r="K819" s="367" t="str">
        <f t="shared" si="395"/>
        <v/>
      </c>
      <c r="L819" s="368" t="str">
        <f t="shared" si="396"/>
        <v/>
      </c>
      <c r="M819" s="369"/>
      <c r="N819" s="370" t="str">
        <f t="shared" si="390"/>
        <v/>
      </c>
      <c r="O819" s="371" t="str">
        <f t="shared" si="391"/>
        <v/>
      </c>
      <c r="P819" s="371" t="str">
        <f t="shared" si="397"/>
        <v/>
      </c>
      <c r="Q819" s="372" t="str">
        <f t="shared" si="416"/>
        <v/>
      </c>
      <c r="R819" s="373" t="str">
        <f t="shared" si="398"/>
        <v/>
      </c>
      <c r="S819" s="372" t="str">
        <f t="shared" si="399"/>
        <v/>
      </c>
      <c r="T819" s="372" t="str">
        <f t="shared" si="392"/>
        <v/>
      </c>
      <c r="U819" s="374" t="str">
        <f t="shared" si="393"/>
        <v/>
      </c>
      <c r="V819" s="375" t="str">
        <f t="shared" si="400"/>
        <v/>
      </c>
      <c r="Y819" s="133"/>
    </row>
    <row r="820" spans="1:25" s="127" customFormat="1" ht="12" customHeight="1">
      <c r="A820" s="121">
        <v>748</v>
      </c>
      <c r="B820" s="122"/>
      <c r="C820" s="403"/>
      <c r="D820" s="123"/>
      <c r="E820" s="124"/>
      <c r="F820" s="124"/>
      <c r="G820" s="363" t="str">
        <f t="shared" si="413"/>
        <v/>
      </c>
      <c r="H820" s="376" t="str">
        <f t="shared" si="414"/>
        <v/>
      </c>
      <c r="I820" s="365" t="str">
        <f t="shared" si="415"/>
        <v/>
      </c>
      <c r="J820" s="366" t="str">
        <f t="shared" si="394"/>
        <v/>
      </c>
      <c r="K820" s="367" t="str">
        <f t="shared" si="395"/>
        <v/>
      </c>
      <c r="L820" s="368" t="str">
        <f t="shared" si="396"/>
        <v/>
      </c>
      <c r="M820" s="369"/>
      <c r="N820" s="370" t="str">
        <f t="shared" si="390"/>
        <v/>
      </c>
      <c r="O820" s="371" t="str">
        <f t="shared" si="391"/>
        <v/>
      </c>
      <c r="P820" s="371" t="str">
        <f t="shared" si="397"/>
        <v/>
      </c>
      <c r="Q820" s="372" t="str">
        <f t="shared" si="416"/>
        <v/>
      </c>
      <c r="R820" s="373" t="str">
        <f t="shared" si="398"/>
        <v/>
      </c>
      <c r="S820" s="372" t="str">
        <f t="shared" si="399"/>
        <v/>
      </c>
      <c r="T820" s="372" t="str">
        <f t="shared" si="392"/>
        <v/>
      </c>
      <c r="U820" s="374" t="str">
        <f t="shared" si="393"/>
        <v/>
      </c>
      <c r="V820" s="375" t="str">
        <f t="shared" si="400"/>
        <v/>
      </c>
      <c r="Y820" s="133"/>
    </row>
    <row r="821" spans="1:25" s="127" customFormat="1" ht="12" customHeight="1">
      <c r="A821" s="121">
        <v>749</v>
      </c>
      <c r="B821" s="122"/>
      <c r="C821" s="403"/>
      <c r="D821" s="123"/>
      <c r="E821" s="124"/>
      <c r="F821" s="124"/>
      <c r="G821" s="363" t="str">
        <f t="shared" si="413"/>
        <v/>
      </c>
      <c r="H821" s="376" t="str">
        <f t="shared" si="414"/>
        <v/>
      </c>
      <c r="I821" s="365" t="str">
        <f t="shared" si="415"/>
        <v/>
      </c>
      <c r="J821" s="366" t="str">
        <f t="shared" si="394"/>
        <v/>
      </c>
      <c r="K821" s="367" t="str">
        <f t="shared" si="395"/>
        <v/>
      </c>
      <c r="L821" s="368" t="str">
        <f t="shared" si="396"/>
        <v/>
      </c>
      <c r="M821" s="369"/>
      <c r="N821" s="370" t="str">
        <f t="shared" si="390"/>
        <v/>
      </c>
      <c r="O821" s="371" t="str">
        <f t="shared" si="391"/>
        <v/>
      </c>
      <c r="P821" s="371" t="str">
        <f t="shared" si="397"/>
        <v/>
      </c>
      <c r="Q821" s="372" t="str">
        <f t="shared" si="416"/>
        <v/>
      </c>
      <c r="R821" s="373" t="str">
        <f t="shared" si="398"/>
        <v/>
      </c>
      <c r="S821" s="372" t="str">
        <f t="shared" si="399"/>
        <v/>
      </c>
      <c r="T821" s="372" t="str">
        <f t="shared" si="392"/>
        <v/>
      </c>
      <c r="U821" s="374" t="str">
        <f t="shared" si="393"/>
        <v/>
      </c>
      <c r="V821" s="375" t="str">
        <f t="shared" si="400"/>
        <v/>
      </c>
      <c r="Y821" s="133"/>
    </row>
    <row r="822" spans="1:25" s="127" customFormat="1" ht="12" customHeight="1">
      <c r="A822" s="121">
        <v>750</v>
      </c>
      <c r="B822" s="122"/>
      <c r="C822" s="403"/>
      <c r="D822" s="123"/>
      <c r="E822" s="124"/>
      <c r="F822" s="124"/>
      <c r="G822" s="363" t="str">
        <f t="shared" si="413"/>
        <v/>
      </c>
      <c r="H822" s="376" t="str">
        <f t="shared" si="414"/>
        <v/>
      </c>
      <c r="I822" s="365" t="str">
        <f t="shared" si="415"/>
        <v/>
      </c>
      <c r="J822" s="366" t="str">
        <f t="shared" si="394"/>
        <v/>
      </c>
      <c r="K822" s="367" t="str">
        <f t="shared" si="395"/>
        <v/>
      </c>
      <c r="L822" s="368" t="str">
        <f t="shared" si="396"/>
        <v/>
      </c>
      <c r="M822" s="369"/>
      <c r="N822" s="370" t="str">
        <f t="shared" si="390"/>
        <v/>
      </c>
      <c r="O822" s="371" t="str">
        <f t="shared" si="391"/>
        <v/>
      </c>
      <c r="P822" s="371" t="str">
        <f t="shared" si="397"/>
        <v/>
      </c>
      <c r="Q822" s="372" t="str">
        <f t="shared" si="416"/>
        <v/>
      </c>
      <c r="R822" s="373" t="str">
        <f t="shared" si="398"/>
        <v/>
      </c>
      <c r="S822" s="372" t="str">
        <f t="shared" si="399"/>
        <v/>
      </c>
      <c r="T822" s="372" t="str">
        <f t="shared" si="392"/>
        <v/>
      </c>
      <c r="U822" s="374" t="str">
        <f t="shared" si="393"/>
        <v/>
      </c>
      <c r="V822" s="375" t="str">
        <f t="shared" si="400"/>
        <v/>
      </c>
      <c r="Y822" s="133"/>
    </row>
    <row r="823" spans="1:25" s="127" customFormat="1" ht="12" customHeight="1">
      <c r="A823" s="121">
        <v>751</v>
      </c>
      <c r="B823" s="122"/>
      <c r="C823" s="403"/>
      <c r="D823" s="123"/>
      <c r="E823" s="124"/>
      <c r="F823" s="124"/>
      <c r="G823" s="363" t="str">
        <f t="shared" si="413"/>
        <v/>
      </c>
      <c r="H823" s="376" t="str">
        <f t="shared" si="414"/>
        <v/>
      </c>
      <c r="I823" s="365" t="str">
        <f t="shared" si="415"/>
        <v/>
      </c>
      <c r="J823" s="366" t="str">
        <f t="shared" si="394"/>
        <v/>
      </c>
      <c r="K823" s="367" t="str">
        <f t="shared" si="395"/>
        <v/>
      </c>
      <c r="L823" s="368" t="str">
        <f t="shared" si="396"/>
        <v/>
      </c>
      <c r="M823" s="369"/>
      <c r="N823" s="370" t="str">
        <f t="shared" si="390"/>
        <v/>
      </c>
      <c r="O823" s="371" t="str">
        <f t="shared" si="391"/>
        <v/>
      </c>
      <c r="P823" s="371" t="str">
        <f t="shared" si="397"/>
        <v/>
      </c>
      <c r="Q823" s="372" t="str">
        <f t="shared" si="416"/>
        <v/>
      </c>
      <c r="R823" s="373" t="str">
        <f t="shared" si="398"/>
        <v/>
      </c>
      <c r="S823" s="372" t="str">
        <f t="shared" si="399"/>
        <v/>
      </c>
      <c r="T823" s="372" t="str">
        <f t="shared" si="392"/>
        <v/>
      </c>
      <c r="U823" s="374" t="str">
        <f t="shared" si="393"/>
        <v/>
      </c>
      <c r="V823" s="375" t="str">
        <f t="shared" si="400"/>
        <v/>
      </c>
      <c r="Y823" s="133"/>
    </row>
    <row r="824" spans="1:25" s="127" customFormat="1" ht="12" customHeight="1">
      <c r="A824" s="121">
        <v>752</v>
      </c>
      <c r="B824" s="122"/>
      <c r="C824" s="403"/>
      <c r="D824" s="123"/>
      <c r="E824" s="124"/>
      <c r="F824" s="124"/>
      <c r="G824" s="363" t="str">
        <f t="shared" si="413"/>
        <v/>
      </c>
      <c r="H824" s="376" t="str">
        <f t="shared" si="414"/>
        <v/>
      </c>
      <c r="I824" s="365" t="str">
        <f t="shared" si="415"/>
        <v/>
      </c>
      <c r="J824" s="366" t="str">
        <f t="shared" si="394"/>
        <v/>
      </c>
      <c r="K824" s="367" t="str">
        <f t="shared" si="395"/>
        <v/>
      </c>
      <c r="L824" s="368" t="str">
        <f t="shared" si="396"/>
        <v/>
      </c>
      <c r="M824" s="369"/>
      <c r="N824" s="370" t="str">
        <f t="shared" si="390"/>
        <v/>
      </c>
      <c r="O824" s="371" t="str">
        <f t="shared" si="391"/>
        <v/>
      </c>
      <c r="P824" s="371" t="str">
        <f t="shared" si="397"/>
        <v/>
      </c>
      <c r="Q824" s="372" t="str">
        <f t="shared" si="416"/>
        <v/>
      </c>
      <c r="R824" s="373" t="str">
        <f t="shared" si="398"/>
        <v/>
      </c>
      <c r="S824" s="372" t="str">
        <f t="shared" si="399"/>
        <v/>
      </c>
      <c r="T824" s="372" t="str">
        <f t="shared" si="392"/>
        <v/>
      </c>
      <c r="U824" s="374" t="str">
        <f t="shared" si="393"/>
        <v/>
      </c>
      <c r="V824" s="375" t="str">
        <f t="shared" si="400"/>
        <v/>
      </c>
      <c r="Y824" s="133"/>
    </row>
    <row r="825" spans="1:25" s="127" customFormat="1" ht="12" customHeight="1">
      <c r="A825" s="121">
        <v>753</v>
      </c>
      <c r="B825" s="122"/>
      <c r="C825" s="403"/>
      <c r="D825" s="123"/>
      <c r="E825" s="124"/>
      <c r="F825" s="124"/>
      <c r="G825" s="363" t="str">
        <f t="shared" si="413"/>
        <v/>
      </c>
      <c r="H825" s="376" t="str">
        <f t="shared" si="414"/>
        <v/>
      </c>
      <c r="I825" s="365" t="str">
        <f t="shared" si="415"/>
        <v/>
      </c>
      <c r="J825" s="366" t="str">
        <f t="shared" si="394"/>
        <v/>
      </c>
      <c r="K825" s="367" t="str">
        <f t="shared" si="395"/>
        <v/>
      </c>
      <c r="L825" s="368" t="str">
        <f t="shared" si="396"/>
        <v/>
      </c>
      <c r="M825" s="369"/>
      <c r="N825" s="370" t="str">
        <f t="shared" si="390"/>
        <v/>
      </c>
      <c r="O825" s="371" t="str">
        <f t="shared" si="391"/>
        <v/>
      </c>
      <c r="P825" s="371" t="str">
        <f t="shared" si="397"/>
        <v/>
      </c>
      <c r="Q825" s="372" t="str">
        <f t="shared" si="416"/>
        <v/>
      </c>
      <c r="R825" s="373" t="str">
        <f t="shared" si="398"/>
        <v/>
      </c>
      <c r="S825" s="372" t="str">
        <f t="shared" si="399"/>
        <v/>
      </c>
      <c r="T825" s="372" t="str">
        <f t="shared" si="392"/>
        <v/>
      </c>
      <c r="U825" s="374" t="str">
        <f t="shared" si="393"/>
        <v/>
      </c>
      <c r="V825" s="375" t="str">
        <f t="shared" si="400"/>
        <v/>
      </c>
      <c r="Y825" s="133"/>
    </row>
    <row r="826" spans="1:25" s="127" customFormat="1" ht="12" customHeight="1">
      <c r="A826" s="121">
        <v>754</v>
      </c>
      <c r="B826" s="122"/>
      <c r="C826" s="403"/>
      <c r="D826" s="123"/>
      <c r="E826" s="124"/>
      <c r="F826" s="124"/>
      <c r="G826" s="363" t="str">
        <f t="shared" ref="G826:G837" si="417">IF(OR(ISBLANK($C826),ISBLANK($C$68)),"",IF($C826&gt;$C$68,"",DATEDIF($C826,$C$68,"Y")))</f>
        <v/>
      </c>
      <c r="H826" s="376" t="str">
        <f t="shared" ref="H826:H837" si="418">IF(D826=1,"男",IF(D826=2,"女",""))</f>
        <v/>
      </c>
      <c r="I826" s="365" t="str">
        <f t="shared" ref="I826:I837" si="419">G826&amp;H826</f>
        <v/>
      </c>
      <c r="J826" s="366" t="str">
        <f t="shared" si="394"/>
        <v/>
      </c>
      <c r="K826" s="367" t="str">
        <f t="shared" si="395"/>
        <v/>
      </c>
      <c r="L826" s="368" t="str">
        <f t="shared" si="396"/>
        <v/>
      </c>
      <c r="M826" s="369"/>
      <c r="N826" s="370" t="str">
        <f t="shared" si="390"/>
        <v/>
      </c>
      <c r="O826" s="371" t="str">
        <f t="shared" si="391"/>
        <v/>
      </c>
      <c r="P826" s="371" t="str">
        <f t="shared" si="397"/>
        <v/>
      </c>
      <c r="Q826" s="372" t="str">
        <f t="shared" ref="Q826:Q837" si="420">IF($E826="","",P826*O826)</f>
        <v/>
      </c>
      <c r="R826" s="373" t="str">
        <f t="shared" si="398"/>
        <v/>
      </c>
      <c r="S826" s="372" t="str">
        <f t="shared" si="399"/>
        <v/>
      </c>
      <c r="T826" s="372" t="str">
        <f t="shared" si="392"/>
        <v/>
      </c>
      <c r="U826" s="374" t="str">
        <f t="shared" si="393"/>
        <v/>
      </c>
      <c r="V826" s="375" t="str">
        <f t="shared" si="400"/>
        <v/>
      </c>
      <c r="Y826" s="133"/>
    </row>
    <row r="827" spans="1:25" s="127" customFormat="1" ht="12" customHeight="1">
      <c r="A827" s="121">
        <v>755</v>
      </c>
      <c r="B827" s="122"/>
      <c r="C827" s="403"/>
      <c r="D827" s="123"/>
      <c r="E827" s="124"/>
      <c r="F827" s="124"/>
      <c r="G827" s="363" t="str">
        <f t="shared" si="417"/>
        <v/>
      </c>
      <c r="H827" s="376" t="str">
        <f t="shared" si="418"/>
        <v/>
      </c>
      <c r="I827" s="365" t="str">
        <f t="shared" si="419"/>
        <v/>
      </c>
      <c r="J827" s="366" t="str">
        <f t="shared" si="394"/>
        <v/>
      </c>
      <c r="K827" s="367" t="str">
        <f t="shared" si="395"/>
        <v/>
      </c>
      <c r="L827" s="368" t="str">
        <f t="shared" si="396"/>
        <v/>
      </c>
      <c r="M827" s="369"/>
      <c r="N827" s="370" t="str">
        <f t="shared" si="390"/>
        <v/>
      </c>
      <c r="O827" s="371" t="str">
        <f t="shared" si="391"/>
        <v/>
      </c>
      <c r="P827" s="371" t="str">
        <f t="shared" si="397"/>
        <v/>
      </c>
      <c r="Q827" s="372" t="str">
        <f t="shared" si="420"/>
        <v/>
      </c>
      <c r="R827" s="373" t="str">
        <f t="shared" si="398"/>
        <v/>
      </c>
      <c r="S827" s="372" t="str">
        <f t="shared" si="399"/>
        <v/>
      </c>
      <c r="T827" s="372" t="str">
        <f t="shared" si="392"/>
        <v/>
      </c>
      <c r="U827" s="374" t="str">
        <f t="shared" si="393"/>
        <v/>
      </c>
      <c r="V827" s="375" t="str">
        <f t="shared" si="400"/>
        <v/>
      </c>
      <c r="Y827" s="133"/>
    </row>
    <row r="828" spans="1:25" s="127" customFormat="1" ht="12" customHeight="1">
      <c r="A828" s="121">
        <v>756</v>
      </c>
      <c r="B828" s="122"/>
      <c r="C828" s="403"/>
      <c r="D828" s="123"/>
      <c r="E828" s="124"/>
      <c r="F828" s="124"/>
      <c r="G828" s="363" t="str">
        <f t="shared" si="417"/>
        <v/>
      </c>
      <c r="H828" s="376" t="str">
        <f t="shared" si="418"/>
        <v/>
      </c>
      <c r="I828" s="365" t="str">
        <f t="shared" si="419"/>
        <v/>
      </c>
      <c r="J828" s="366" t="str">
        <f t="shared" si="394"/>
        <v/>
      </c>
      <c r="K828" s="367" t="str">
        <f t="shared" si="395"/>
        <v/>
      </c>
      <c r="L828" s="368" t="str">
        <f t="shared" si="396"/>
        <v/>
      </c>
      <c r="M828" s="369"/>
      <c r="N828" s="370" t="str">
        <f t="shared" si="390"/>
        <v/>
      </c>
      <c r="O828" s="371" t="str">
        <f t="shared" si="391"/>
        <v/>
      </c>
      <c r="P828" s="371" t="str">
        <f t="shared" si="397"/>
        <v/>
      </c>
      <c r="Q828" s="372" t="str">
        <f t="shared" si="420"/>
        <v/>
      </c>
      <c r="R828" s="373" t="str">
        <f t="shared" si="398"/>
        <v/>
      </c>
      <c r="S828" s="372" t="str">
        <f t="shared" si="399"/>
        <v/>
      </c>
      <c r="T828" s="372" t="str">
        <f t="shared" si="392"/>
        <v/>
      </c>
      <c r="U828" s="374" t="str">
        <f t="shared" si="393"/>
        <v/>
      </c>
      <c r="V828" s="375" t="str">
        <f t="shared" si="400"/>
        <v/>
      </c>
      <c r="Y828" s="133"/>
    </row>
    <row r="829" spans="1:25" s="127" customFormat="1" ht="12" customHeight="1">
      <c r="A829" s="121">
        <v>757</v>
      </c>
      <c r="B829" s="122"/>
      <c r="C829" s="403"/>
      <c r="D829" s="123"/>
      <c r="E829" s="124"/>
      <c r="F829" s="124"/>
      <c r="G829" s="363" t="str">
        <f t="shared" si="417"/>
        <v/>
      </c>
      <c r="H829" s="376" t="str">
        <f t="shared" si="418"/>
        <v/>
      </c>
      <c r="I829" s="365" t="str">
        <f t="shared" si="419"/>
        <v/>
      </c>
      <c r="J829" s="366" t="str">
        <f t="shared" si="394"/>
        <v/>
      </c>
      <c r="K829" s="367" t="str">
        <f t="shared" si="395"/>
        <v/>
      </c>
      <c r="L829" s="368" t="str">
        <f t="shared" si="396"/>
        <v/>
      </c>
      <c r="M829" s="369"/>
      <c r="N829" s="370" t="str">
        <f t="shared" si="390"/>
        <v/>
      </c>
      <c r="O829" s="371" t="str">
        <f t="shared" si="391"/>
        <v/>
      </c>
      <c r="P829" s="371" t="str">
        <f t="shared" si="397"/>
        <v/>
      </c>
      <c r="Q829" s="372" t="str">
        <f t="shared" si="420"/>
        <v/>
      </c>
      <c r="R829" s="373" t="str">
        <f t="shared" si="398"/>
        <v/>
      </c>
      <c r="S829" s="372" t="str">
        <f t="shared" si="399"/>
        <v/>
      </c>
      <c r="T829" s="372" t="str">
        <f t="shared" si="392"/>
        <v/>
      </c>
      <c r="U829" s="374" t="str">
        <f t="shared" si="393"/>
        <v/>
      </c>
      <c r="V829" s="375" t="str">
        <f t="shared" si="400"/>
        <v/>
      </c>
      <c r="Y829" s="133"/>
    </row>
    <row r="830" spans="1:25" s="127" customFormat="1" ht="12" customHeight="1">
      <c r="A830" s="121">
        <v>758</v>
      </c>
      <c r="B830" s="122"/>
      <c r="C830" s="403"/>
      <c r="D830" s="123"/>
      <c r="E830" s="124"/>
      <c r="F830" s="124"/>
      <c r="G830" s="363" t="str">
        <f t="shared" si="417"/>
        <v/>
      </c>
      <c r="H830" s="376" t="str">
        <f t="shared" si="418"/>
        <v/>
      </c>
      <c r="I830" s="365" t="str">
        <f t="shared" si="419"/>
        <v/>
      </c>
      <c r="J830" s="366" t="str">
        <f t="shared" si="394"/>
        <v/>
      </c>
      <c r="K830" s="367" t="str">
        <f t="shared" si="395"/>
        <v/>
      </c>
      <c r="L830" s="368" t="str">
        <f t="shared" si="396"/>
        <v/>
      </c>
      <c r="M830" s="369"/>
      <c r="N830" s="370" t="str">
        <f t="shared" si="390"/>
        <v/>
      </c>
      <c r="O830" s="371" t="str">
        <f t="shared" si="391"/>
        <v/>
      </c>
      <c r="P830" s="371" t="str">
        <f t="shared" si="397"/>
        <v/>
      </c>
      <c r="Q830" s="372" t="str">
        <f t="shared" si="420"/>
        <v/>
      </c>
      <c r="R830" s="373" t="str">
        <f t="shared" si="398"/>
        <v/>
      </c>
      <c r="S830" s="372" t="str">
        <f t="shared" si="399"/>
        <v/>
      </c>
      <c r="T830" s="372" t="str">
        <f t="shared" si="392"/>
        <v/>
      </c>
      <c r="U830" s="374" t="str">
        <f t="shared" si="393"/>
        <v/>
      </c>
      <c r="V830" s="375" t="str">
        <f t="shared" si="400"/>
        <v/>
      </c>
      <c r="Y830" s="133"/>
    </row>
    <row r="831" spans="1:25" s="127" customFormat="1" ht="12" customHeight="1">
      <c r="A831" s="121">
        <v>759</v>
      </c>
      <c r="B831" s="122"/>
      <c r="C831" s="403"/>
      <c r="D831" s="123"/>
      <c r="E831" s="124"/>
      <c r="F831" s="124"/>
      <c r="G831" s="363" t="str">
        <f t="shared" si="417"/>
        <v/>
      </c>
      <c r="H831" s="376" t="str">
        <f t="shared" si="418"/>
        <v/>
      </c>
      <c r="I831" s="365" t="str">
        <f t="shared" si="419"/>
        <v/>
      </c>
      <c r="J831" s="366" t="str">
        <f t="shared" si="394"/>
        <v/>
      </c>
      <c r="K831" s="367" t="str">
        <f t="shared" si="395"/>
        <v/>
      </c>
      <c r="L831" s="368" t="str">
        <f t="shared" si="396"/>
        <v/>
      </c>
      <c r="M831" s="369"/>
      <c r="N831" s="370" t="str">
        <f t="shared" si="390"/>
        <v/>
      </c>
      <c r="O831" s="371" t="str">
        <f t="shared" si="391"/>
        <v/>
      </c>
      <c r="P831" s="371" t="str">
        <f t="shared" si="397"/>
        <v/>
      </c>
      <c r="Q831" s="372" t="str">
        <f t="shared" si="420"/>
        <v/>
      </c>
      <c r="R831" s="373" t="str">
        <f t="shared" si="398"/>
        <v/>
      </c>
      <c r="S831" s="372" t="str">
        <f t="shared" si="399"/>
        <v/>
      </c>
      <c r="T831" s="372" t="str">
        <f t="shared" si="392"/>
        <v/>
      </c>
      <c r="U831" s="374" t="str">
        <f t="shared" si="393"/>
        <v/>
      </c>
      <c r="V831" s="375" t="str">
        <f t="shared" si="400"/>
        <v/>
      </c>
      <c r="Y831" s="133"/>
    </row>
    <row r="832" spans="1:25" s="127" customFormat="1" ht="12" customHeight="1">
      <c r="A832" s="121">
        <v>760</v>
      </c>
      <c r="B832" s="122"/>
      <c r="C832" s="403"/>
      <c r="D832" s="123"/>
      <c r="E832" s="124"/>
      <c r="F832" s="124"/>
      <c r="G832" s="363" t="str">
        <f t="shared" si="417"/>
        <v/>
      </c>
      <c r="H832" s="376" t="str">
        <f t="shared" si="418"/>
        <v/>
      </c>
      <c r="I832" s="365" t="str">
        <f t="shared" si="419"/>
        <v/>
      </c>
      <c r="J832" s="366" t="str">
        <f t="shared" si="394"/>
        <v/>
      </c>
      <c r="K832" s="367" t="str">
        <f t="shared" si="395"/>
        <v/>
      </c>
      <c r="L832" s="368" t="str">
        <f t="shared" si="396"/>
        <v/>
      </c>
      <c r="M832" s="369"/>
      <c r="N832" s="370" t="str">
        <f t="shared" si="390"/>
        <v/>
      </c>
      <c r="O832" s="371" t="str">
        <f t="shared" si="391"/>
        <v/>
      </c>
      <c r="P832" s="371" t="str">
        <f t="shared" si="397"/>
        <v/>
      </c>
      <c r="Q832" s="372" t="str">
        <f t="shared" si="420"/>
        <v/>
      </c>
      <c r="R832" s="373" t="str">
        <f t="shared" si="398"/>
        <v/>
      </c>
      <c r="S832" s="372" t="str">
        <f t="shared" si="399"/>
        <v/>
      </c>
      <c r="T832" s="372" t="str">
        <f t="shared" si="392"/>
        <v/>
      </c>
      <c r="U832" s="374" t="str">
        <f t="shared" si="393"/>
        <v/>
      </c>
      <c r="V832" s="375" t="str">
        <f t="shared" si="400"/>
        <v/>
      </c>
      <c r="Y832" s="133"/>
    </row>
    <row r="833" spans="1:25" s="127" customFormat="1" ht="12" customHeight="1">
      <c r="A833" s="121">
        <v>761</v>
      </c>
      <c r="B833" s="122"/>
      <c r="C833" s="403"/>
      <c r="D833" s="123"/>
      <c r="E833" s="124"/>
      <c r="F833" s="124"/>
      <c r="G833" s="363" t="str">
        <f t="shared" si="417"/>
        <v/>
      </c>
      <c r="H833" s="376" t="str">
        <f t="shared" si="418"/>
        <v/>
      </c>
      <c r="I833" s="365" t="str">
        <f t="shared" si="419"/>
        <v/>
      </c>
      <c r="J833" s="366" t="str">
        <f t="shared" si="394"/>
        <v/>
      </c>
      <c r="K833" s="367" t="str">
        <f t="shared" si="395"/>
        <v/>
      </c>
      <c r="L833" s="368" t="str">
        <f t="shared" si="396"/>
        <v/>
      </c>
      <c r="M833" s="369"/>
      <c r="N833" s="370" t="str">
        <f t="shared" si="390"/>
        <v/>
      </c>
      <c r="O833" s="371" t="str">
        <f t="shared" si="391"/>
        <v/>
      </c>
      <c r="P833" s="371" t="str">
        <f t="shared" si="397"/>
        <v/>
      </c>
      <c r="Q833" s="372" t="str">
        <f t="shared" si="420"/>
        <v/>
      </c>
      <c r="R833" s="373" t="str">
        <f t="shared" si="398"/>
        <v/>
      </c>
      <c r="S833" s="372" t="str">
        <f t="shared" si="399"/>
        <v/>
      </c>
      <c r="T833" s="372" t="str">
        <f t="shared" si="392"/>
        <v/>
      </c>
      <c r="U833" s="374" t="str">
        <f t="shared" si="393"/>
        <v/>
      </c>
      <c r="V833" s="375" t="str">
        <f t="shared" si="400"/>
        <v/>
      </c>
      <c r="Y833" s="133"/>
    </row>
    <row r="834" spans="1:25" s="127" customFormat="1" ht="12" customHeight="1">
      <c r="A834" s="121">
        <v>762</v>
      </c>
      <c r="B834" s="122"/>
      <c r="C834" s="403"/>
      <c r="D834" s="123"/>
      <c r="E834" s="124"/>
      <c r="F834" s="124"/>
      <c r="G834" s="363" t="str">
        <f t="shared" si="417"/>
        <v/>
      </c>
      <c r="H834" s="376" t="str">
        <f t="shared" si="418"/>
        <v/>
      </c>
      <c r="I834" s="365" t="str">
        <f t="shared" si="419"/>
        <v/>
      </c>
      <c r="J834" s="366" t="str">
        <f t="shared" si="394"/>
        <v/>
      </c>
      <c r="K834" s="367" t="str">
        <f t="shared" si="395"/>
        <v/>
      </c>
      <c r="L834" s="368" t="str">
        <f t="shared" si="396"/>
        <v/>
      </c>
      <c r="M834" s="369"/>
      <c r="N834" s="370" t="str">
        <f t="shared" si="390"/>
        <v/>
      </c>
      <c r="O834" s="371" t="str">
        <f t="shared" si="391"/>
        <v/>
      </c>
      <c r="P834" s="371" t="str">
        <f t="shared" si="397"/>
        <v/>
      </c>
      <c r="Q834" s="372" t="str">
        <f t="shared" si="420"/>
        <v/>
      </c>
      <c r="R834" s="373" t="str">
        <f t="shared" si="398"/>
        <v/>
      </c>
      <c r="S834" s="372" t="str">
        <f t="shared" si="399"/>
        <v/>
      </c>
      <c r="T834" s="372" t="str">
        <f t="shared" si="392"/>
        <v/>
      </c>
      <c r="U834" s="374" t="str">
        <f t="shared" si="393"/>
        <v/>
      </c>
      <c r="V834" s="375" t="str">
        <f t="shared" si="400"/>
        <v/>
      </c>
      <c r="Y834" s="133"/>
    </row>
    <row r="835" spans="1:25" s="127" customFormat="1" ht="12" customHeight="1">
      <c r="A835" s="121">
        <v>763</v>
      </c>
      <c r="B835" s="122"/>
      <c r="C835" s="403"/>
      <c r="D835" s="123"/>
      <c r="E835" s="124"/>
      <c r="F835" s="124"/>
      <c r="G835" s="363" t="str">
        <f t="shared" si="417"/>
        <v/>
      </c>
      <c r="H835" s="376" t="str">
        <f t="shared" si="418"/>
        <v/>
      </c>
      <c r="I835" s="365" t="str">
        <f t="shared" si="419"/>
        <v/>
      </c>
      <c r="J835" s="366" t="str">
        <f t="shared" si="394"/>
        <v/>
      </c>
      <c r="K835" s="367" t="str">
        <f t="shared" si="395"/>
        <v/>
      </c>
      <c r="L835" s="368" t="str">
        <f t="shared" si="396"/>
        <v/>
      </c>
      <c r="M835" s="369"/>
      <c r="N835" s="370" t="str">
        <f t="shared" si="390"/>
        <v/>
      </c>
      <c r="O835" s="371" t="str">
        <f t="shared" si="391"/>
        <v/>
      </c>
      <c r="P835" s="371" t="str">
        <f t="shared" si="397"/>
        <v/>
      </c>
      <c r="Q835" s="372" t="str">
        <f t="shared" si="420"/>
        <v/>
      </c>
      <c r="R835" s="373" t="str">
        <f t="shared" si="398"/>
        <v/>
      </c>
      <c r="S835" s="372" t="str">
        <f t="shared" si="399"/>
        <v/>
      </c>
      <c r="T835" s="372" t="str">
        <f t="shared" si="392"/>
        <v/>
      </c>
      <c r="U835" s="374" t="str">
        <f t="shared" si="393"/>
        <v/>
      </c>
      <c r="V835" s="375" t="str">
        <f t="shared" si="400"/>
        <v/>
      </c>
      <c r="Y835" s="133"/>
    </row>
    <row r="836" spans="1:25" s="127" customFormat="1" ht="12" customHeight="1">
      <c r="A836" s="121">
        <v>764</v>
      </c>
      <c r="B836" s="122"/>
      <c r="C836" s="403"/>
      <c r="D836" s="123"/>
      <c r="E836" s="124"/>
      <c r="F836" s="124"/>
      <c r="G836" s="363" t="str">
        <f t="shared" si="417"/>
        <v/>
      </c>
      <c r="H836" s="376" t="str">
        <f t="shared" si="418"/>
        <v/>
      </c>
      <c r="I836" s="365" t="str">
        <f t="shared" si="419"/>
        <v/>
      </c>
      <c r="J836" s="366" t="str">
        <f t="shared" si="394"/>
        <v/>
      </c>
      <c r="K836" s="367" t="str">
        <f t="shared" si="395"/>
        <v/>
      </c>
      <c r="L836" s="368" t="str">
        <f t="shared" si="396"/>
        <v/>
      </c>
      <c r="M836" s="369"/>
      <c r="N836" s="370" t="str">
        <f t="shared" si="390"/>
        <v/>
      </c>
      <c r="O836" s="371" t="str">
        <f t="shared" si="391"/>
        <v/>
      </c>
      <c r="P836" s="371" t="str">
        <f t="shared" si="397"/>
        <v/>
      </c>
      <c r="Q836" s="372" t="str">
        <f t="shared" si="420"/>
        <v/>
      </c>
      <c r="R836" s="373" t="str">
        <f t="shared" si="398"/>
        <v/>
      </c>
      <c r="S836" s="372" t="str">
        <f t="shared" si="399"/>
        <v/>
      </c>
      <c r="T836" s="372" t="str">
        <f t="shared" si="392"/>
        <v/>
      </c>
      <c r="U836" s="374" t="str">
        <f t="shared" si="393"/>
        <v/>
      </c>
      <c r="V836" s="375" t="str">
        <f t="shared" si="400"/>
        <v/>
      </c>
      <c r="Y836" s="133"/>
    </row>
    <row r="837" spans="1:25" s="127" customFormat="1" ht="12" customHeight="1">
      <c r="A837" s="121">
        <v>765</v>
      </c>
      <c r="B837" s="122"/>
      <c r="C837" s="403"/>
      <c r="D837" s="123"/>
      <c r="E837" s="124"/>
      <c r="F837" s="124"/>
      <c r="G837" s="363" t="str">
        <f t="shared" si="417"/>
        <v/>
      </c>
      <c r="H837" s="376" t="str">
        <f t="shared" si="418"/>
        <v/>
      </c>
      <c r="I837" s="365" t="str">
        <f t="shared" si="419"/>
        <v/>
      </c>
      <c r="J837" s="366" t="str">
        <f t="shared" si="394"/>
        <v/>
      </c>
      <c r="K837" s="367" t="str">
        <f t="shared" si="395"/>
        <v/>
      </c>
      <c r="L837" s="368" t="str">
        <f t="shared" si="396"/>
        <v/>
      </c>
      <c r="M837" s="369"/>
      <c r="N837" s="370" t="str">
        <f t="shared" si="390"/>
        <v/>
      </c>
      <c r="O837" s="371" t="str">
        <f t="shared" si="391"/>
        <v/>
      </c>
      <c r="P837" s="371" t="str">
        <f t="shared" si="397"/>
        <v/>
      </c>
      <c r="Q837" s="372" t="str">
        <f t="shared" si="420"/>
        <v/>
      </c>
      <c r="R837" s="373" t="str">
        <f t="shared" si="398"/>
        <v/>
      </c>
      <c r="S837" s="372" t="str">
        <f t="shared" si="399"/>
        <v/>
      </c>
      <c r="T837" s="372" t="str">
        <f t="shared" si="392"/>
        <v/>
      </c>
      <c r="U837" s="374" t="str">
        <f t="shared" si="393"/>
        <v/>
      </c>
      <c r="V837" s="375" t="str">
        <f t="shared" si="400"/>
        <v/>
      </c>
      <c r="Y837" s="133"/>
    </row>
    <row r="838" spans="1:25" s="127" customFormat="1" ht="12" customHeight="1">
      <c r="A838" s="121">
        <v>766</v>
      </c>
      <c r="B838" s="122"/>
      <c r="C838" s="403"/>
      <c r="D838" s="123"/>
      <c r="E838" s="124"/>
      <c r="F838" s="124"/>
      <c r="G838" s="363" t="str">
        <f t="shared" ref="G838:G847" si="421">IF(OR(ISBLANK($C838),ISBLANK($C$68)),"",IF($C838&gt;$C$68,"",DATEDIF($C838,$C$68,"Y")))</f>
        <v/>
      </c>
      <c r="H838" s="376" t="str">
        <f t="shared" ref="H838:H847" si="422">IF(D838=1,"男",IF(D838=2,"女",""))</f>
        <v/>
      </c>
      <c r="I838" s="365" t="str">
        <f t="shared" ref="I838:I847" si="423">G838&amp;H838</f>
        <v/>
      </c>
      <c r="J838" s="366" t="str">
        <f t="shared" si="394"/>
        <v/>
      </c>
      <c r="K838" s="367" t="str">
        <f t="shared" si="395"/>
        <v/>
      </c>
      <c r="L838" s="368" t="str">
        <f t="shared" si="396"/>
        <v/>
      </c>
      <c r="M838" s="369"/>
      <c r="N838" s="370" t="str">
        <f t="shared" si="390"/>
        <v/>
      </c>
      <c r="O838" s="371" t="str">
        <f t="shared" si="391"/>
        <v/>
      </c>
      <c r="P838" s="371" t="str">
        <f t="shared" si="397"/>
        <v/>
      </c>
      <c r="Q838" s="372" t="str">
        <f t="shared" ref="Q838:Q847" si="424">IF($E838="","",P838*O838)</f>
        <v/>
      </c>
      <c r="R838" s="373" t="str">
        <f t="shared" si="398"/>
        <v/>
      </c>
      <c r="S838" s="372" t="str">
        <f t="shared" si="399"/>
        <v/>
      </c>
      <c r="T838" s="372" t="str">
        <f t="shared" si="392"/>
        <v/>
      </c>
      <c r="U838" s="374" t="str">
        <f t="shared" si="393"/>
        <v/>
      </c>
      <c r="V838" s="375" t="str">
        <f t="shared" si="400"/>
        <v/>
      </c>
      <c r="Y838" s="133"/>
    </row>
    <row r="839" spans="1:25" s="127" customFormat="1" ht="12" customHeight="1">
      <c r="A839" s="121">
        <v>767</v>
      </c>
      <c r="B839" s="122"/>
      <c r="C839" s="403"/>
      <c r="D839" s="123"/>
      <c r="E839" s="124"/>
      <c r="F839" s="124"/>
      <c r="G839" s="363" t="str">
        <f t="shared" si="421"/>
        <v/>
      </c>
      <c r="H839" s="376" t="str">
        <f t="shared" si="422"/>
        <v/>
      </c>
      <c r="I839" s="365" t="str">
        <f t="shared" si="423"/>
        <v/>
      </c>
      <c r="J839" s="366" t="str">
        <f t="shared" si="394"/>
        <v/>
      </c>
      <c r="K839" s="367" t="str">
        <f t="shared" si="395"/>
        <v/>
      </c>
      <c r="L839" s="368" t="str">
        <f t="shared" si="396"/>
        <v/>
      </c>
      <c r="M839" s="369"/>
      <c r="N839" s="370" t="str">
        <f t="shared" si="390"/>
        <v/>
      </c>
      <c r="O839" s="371" t="str">
        <f t="shared" si="391"/>
        <v/>
      </c>
      <c r="P839" s="371" t="str">
        <f t="shared" si="397"/>
        <v/>
      </c>
      <c r="Q839" s="372" t="str">
        <f t="shared" si="424"/>
        <v/>
      </c>
      <c r="R839" s="373" t="str">
        <f t="shared" si="398"/>
        <v/>
      </c>
      <c r="S839" s="372" t="str">
        <f t="shared" si="399"/>
        <v/>
      </c>
      <c r="T839" s="372" t="str">
        <f t="shared" si="392"/>
        <v/>
      </c>
      <c r="U839" s="374" t="str">
        <f t="shared" si="393"/>
        <v/>
      </c>
      <c r="V839" s="375" t="str">
        <f t="shared" si="400"/>
        <v/>
      </c>
      <c r="Y839" s="133"/>
    </row>
    <row r="840" spans="1:25" s="127" customFormat="1" ht="12" customHeight="1">
      <c r="A840" s="121">
        <v>768</v>
      </c>
      <c r="B840" s="122"/>
      <c r="C840" s="403"/>
      <c r="D840" s="123"/>
      <c r="E840" s="124"/>
      <c r="F840" s="124"/>
      <c r="G840" s="363" t="str">
        <f t="shared" si="421"/>
        <v/>
      </c>
      <c r="H840" s="376" t="str">
        <f t="shared" si="422"/>
        <v/>
      </c>
      <c r="I840" s="365" t="str">
        <f t="shared" si="423"/>
        <v/>
      </c>
      <c r="J840" s="366" t="str">
        <f t="shared" si="394"/>
        <v/>
      </c>
      <c r="K840" s="367" t="str">
        <f t="shared" si="395"/>
        <v/>
      </c>
      <c r="L840" s="368" t="str">
        <f t="shared" si="396"/>
        <v/>
      </c>
      <c r="M840" s="369"/>
      <c r="N840" s="370" t="str">
        <f t="shared" si="390"/>
        <v/>
      </c>
      <c r="O840" s="371" t="str">
        <f t="shared" si="391"/>
        <v/>
      </c>
      <c r="P840" s="371" t="str">
        <f t="shared" si="397"/>
        <v/>
      </c>
      <c r="Q840" s="372" t="str">
        <f t="shared" si="424"/>
        <v/>
      </c>
      <c r="R840" s="373" t="str">
        <f t="shared" si="398"/>
        <v/>
      </c>
      <c r="S840" s="372" t="str">
        <f t="shared" si="399"/>
        <v/>
      </c>
      <c r="T840" s="372" t="str">
        <f t="shared" si="392"/>
        <v/>
      </c>
      <c r="U840" s="374" t="str">
        <f t="shared" si="393"/>
        <v/>
      </c>
      <c r="V840" s="375" t="str">
        <f t="shared" si="400"/>
        <v/>
      </c>
      <c r="Y840" s="133"/>
    </row>
    <row r="841" spans="1:25" s="127" customFormat="1" ht="12" customHeight="1">
      <c r="A841" s="121">
        <v>769</v>
      </c>
      <c r="B841" s="122"/>
      <c r="C841" s="403"/>
      <c r="D841" s="123"/>
      <c r="E841" s="124"/>
      <c r="F841" s="124"/>
      <c r="G841" s="363" t="str">
        <f t="shared" si="421"/>
        <v/>
      </c>
      <c r="H841" s="376" t="str">
        <f t="shared" si="422"/>
        <v/>
      </c>
      <c r="I841" s="365" t="str">
        <f t="shared" si="423"/>
        <v/>
      </c>
      <c r="J841" s="366" t="str">
        <f t="shared" si="394"/>
        <v/>
      </c>
      <c r="K841" s="367" t="str">
        <f t="shared" si="395"/>
        <v/>
      </c>
      <c r="L841" s="368" t="str">
        <f t="shared" si="396"/>
        <v/>
      </c>
      <c r="M841" s="369"/>
      <c r="N841" s="370" t="str">
        <f t="shared" ref="N841:N904" si="425">IF(F841="","",(F841-O841)/O841*100)</f>
        <v/>
      </c>
      <c r="O841" s="371" t="str">
        <f t="shared" ref="O841:O904" si="426">IF(E841="","",(J841*E841-K841))</f>
        <v/>
      </c>
      <c r="P841" s="371" t="str">
        <f t="shared" si="397"/>
        <v/>
      </c>
      <c r="Q841" s="372" t="str">
        <f t="shared" si="424"/>
        <v/>
      </c>
      <c r="R841" s="373" t="str">
        <f t="shared" si="398"/>
        <v/>
      </c>
      <c r="S841" s="372" t="str">
        <f t="shared" si="399"/>
        <v/>
      </c>
      <c r="T841" s="372" t="str">
        <f t="shared" ref="T841:T904" si="427">IF(E841="","",(Q841*R841+S841))</f>
        <v/>
      </c>
      <c r="U841" s="374" t="str">
        <f t="shared" ref="U841:U904" si="428">IF(E841="","",(T841*33%))</f>
        <v/>
      </c>
      <c r="V841" s="375" t="str">
        <f t="shared" si="400"/>
        <v/>
      </c>
      <c r="Y841" s="133"/>
    </row>
    <row r="842" spans="1:25" s="127" customFormat="1" ht="12" customHeight="1">
      <c r="A842" s="121">
        <v>770</v>
      </c>
      <c r="B842" s="122"/>
      <c r="C842" s="403"/>
      <c r="D842" s="123"/>
      <c r="E842" s="124"/>
      <c r="F842" s="124"/>
      <c r="G842" s="363" t="str">
        <f t="shared" si="421"/>
        <v/>
      </c>
      <c r="H842" s="376" t="str">
        <f t="shared" si="422"/>
        <v/>
      </c>
      <c r="I842" s="365" t="str">
        <f t="shared" si="423"/>
        <v/>
      </c>
      <c r="J842" s="366" t="str">
        <f t="shared" ref="J842:J905" si="429">IF(E842="","",VLOOKUP(I842,$W$28:$Y$53,2,FALSE))</f>
        <v/>
      </c>
      <c r="K842" s="367" t="str">
        <f t="shared" ref="K842:K905" si="430">IF(E842="","",VLOOKUP(I842,$W$28:$Y$53,3,FALSE))</f>
        <v/>
      </c>
      <c r="L842" s="368" t="str">
        <f t="shared" ref="L842:L905" si="431">IF(ISNUMBER(N842),VLOOKUP(N842,$M$57:$R$62,4,TRUE),"")</f>
        <v/>
      </c>
      <c r="M842" s="369"/>
      <c r="N842" s="370" t="str">
        <f t="shared" si="425"/>
        <v/>
      </c>
      <c r="O842" s="371" t="str">
        <f t="shared" si="426"/>
        <v/>
      </c>
      <c r="P842" s="371" t="str">
        <f t="shared" ref="P842:P905" si="432">IF($E842="","",VLOOKUP($I842,$N$27:$Q$53,2,FALSE))</f>
        <v/>
      </c>
      <c r="Q842" s="372" t="str">
        <f t="shared" si="424"/>
        <v/>
      </c>
      <c r="R842" s="373" t="str">
        <f t="shared" ref="R842:R905" si="433">IF(E842="","",VLOOKUP(I842,$N$27:$V$53,9,FALSE))</f>
        <v/>
      </c>
      <c r="S842" s="372" t="str">
        <f t="shared" ref="S842:S905" si="434">IF($E842="","",VLOOKUP($I842,$N$27:$R$53,5,FALSE))</f>
        <v/>
      </c>
      <c r="T842" s="372" t="str">
        <f t="shared" si="427"/>
        <v/>
      </c>
      <c r="U842" s="374" t="str">
        <f t="shared" si="428"/>
        <v/>
      </c>
      <c r="V842" s="375" t="str">
        <f t="shared" ref="V842:V905" si="435">IF(E842="","",(IF(AND(U842&lt;=$R$7,U842&gt;=$T$7),U842,IF(U842="","　","個別対応"))))</f>
        <v/>
      </c>
      <c r="Y842" s="133"/>
    </row>
    <row r="843" spans="1:25" s="127" customFormat="1" ht="12" customHeight="1">
      <c r="A843" s="121">
        <v>771</v>
      </c>
      <c r="B843" s="122"/>
      <c r="C843" s="403"/>
      <c r="D843" s="123"/>
      <c r="E843" s="124"/>
      <c r="F843" s="124"/>
      <c r="G843" s="363" t="str">
        <f t="shared" si="421"/>
        <v/>
      </c>
      <c r="H843" s="376" t="str">
        <f t="shared" si="422"/>
        <v/>
      </c>
      <c r="I843" s="365" t="str">
        <f t="shared" si="423"/>
        <v/>
      </c>
      <c r="J843" s="366" t="str">
        <f t="shared" si="429"/>
        <v/>
      </c>
      <c r="K843" s="367" t="str">
        <f t="shared" si="430"/>
        <v/>
      </c>
      <c r="L843" s="368" t="str">
        <f t="shared" si="431"/>
        <v/>
      </c>
      <c r="M843" s="369"/>
      <c r="N843" s="370" t="str">
        <f t="shared" si="425"/>
        <v/>
      </c>
      <c r="O843" s="371" t="str">
        <f t="shared" si="426"/>
        <v/>
      </c>
      <c r="P843" s="371" t="str">
        <f t="shared" si="432"/>
        <v/>
      </c>
      <c r="Q843" s="372" t="str">
        <f t="shared" si="424"/>
        <v/>
      </c>
      <c r="R843" s="373" t="str">
        <f t="shared" si="433"/>
        <v/>
      </c>
      <c r="S843" s="372" t="str">
        <f t="shared" si="434"/>
        <v/>
      </c>
      <c r="T843" s="372" t="str">
        <f t="shared" si="427"/>
        <v/>
      </c>
      <c r="U843" s="374" t="str">
        <f t="shared" si="428"/>
        <v/>
      </c>
      <c r="V843" s="375" t="str">
        <f t="shared" si="435"/>
        <v/>
      </c>
      <c r="Y843" s="133"/>
    </row>
    <row r="844" spans="1:25" s="127" customFormat="1" ht="12" customHeight="1">
      <c r="A844" s="121">
        <v>772</v>
      </c>
      <c r="B844" s="122"/>
      <c r="C844" s="403"/>
      <c r="D844" s="123"/>
      <c r="E844" s="124"/>
      <c r="F844" s="124"/>
      <c r="G844" s="363" t="str">
        <f t="shared" si="421"/>
        <v/>
      </c>
      <c r="H844" s="376" t="str">
        <f t="shared" si="422"/>
        <v/>
      </c>
      <c r="I844" s="365" t="str">
        <f t="shared" si="423"/>
        <v/>
      </c>
      <c r="J844" s="366" t="str">
        <f t="shared" si="429"/>
        <v/>
      </c>
      <c r="K844" s="367" t="str">
        <f t="shared" si="430"/>
        <v/>
      </c>
      <c r="L844" s="368" t="str">
        <f t="shared" si="431"/>
        <v/>
      </c>
      <c r="M844" s="369"/>
      <c r="N844" s="370" t="str">
        <f t="shared" si="425"/>
        <v/>
      </c>
      <c r="O844" s="371" t="str">
        <f t="shared" si="426"/>
        <v/>
      </c>
      <c r="P844" s="371" t="str">
        <f t="shared" si="432"/>
        <v/>
      </c>
      <c r="Q844" s="372" t="str">
        <f t="shared" si="424"/>
        <v/>
      </c>
      <c r="R844" s="373" t="str">
        <f t="shared" si="433"/>
        <v/>
      </c>
      <c r="S844" s="372" t="str">
        <f t="shared" si="434"/>
        <v/>
      </c>
      <c r="T844" s="372" t="str">
        <f t="shared" si="427"/>
        <v/>
      </c>
      <c r="U844" s="374" t="str">
        <f t="shared" si="428"/>
        <v/>
      </c>
      <c r="V844" s="375" t="str">
        <f t="shared" si="435"/>
        <v/>
      </c>
      <c r="Y844" s="133"/>
    </row>
    <row r="845" spans="1:25" s="127" customFormat="1" ht="12" customHeight="1">
      <c r="A845" s="121">
        <v>773</v>
      </c>
      <c r="B845" s="122"/>
      <c r="C845" s="403"/>
      <c r="D845" s="123"/>
      <c r="E845" s="124"/>
      <c r="F845" s="124"/>
      <c r="G845" s="363" t="str">
        <f t="shared" si="421"/>
        <v/>
      </c>
      <c r="H845" s="376" t="str">
        <f t="shared" si="422"/>
        <v/>
      </c>
      <c r="I845" s="365" t="str">
        <f t="shared" si="423"/>
        <v/>
      </c>
      <c r="J845" s="366" t="str">
        <f t="shared" si="429"/>
        <v/>
      </c>
      <c r="K845" s="367" t="str">
        <f t="shared" si="430"/>
        <v/>
      </c>
      <c r="L845" s="368" t="str">
        <f t="shared" si="431"/>
        <v/>
      </c>
      <c r="M845" s="369"/>
      <c r="N845" s="370" t="str">
        <f t="shared" si="425"/>
        <v/>
      </c>
      <c r="O845" s="371" t="str">
        <f t="shared" si="426"/>
        <v/>
      </c>
      <c r="P845" s="371" t="str">
        <f t="shared" si="432"/>
        <v/>
      </c>
      <c r="Q845" s="372" t="str">
        <f t="shared" si="424"/>
        <v/>
      </c>
      <c r="R845" s="373" t="str">
        <f t="shared" si="433"/>
        <v/>
      </c>
      <c r="S845" s="372" t="str">
        <f t="shared" si="434"/>
        <v/>
      </c>
      <c r="T845" s="372" t="str">
        <f t="shared" si="427"/>
        <v/>
      </c>
      <c r="U845" s="374" t="str">
        <f t="shared" si="428"/>
        <v/>
      </c>
      <c r="V845" s="375" t="str">
        <f t="shared" si="435"/>
        <v/>
      </c>
      <c r="Y845" s="133"/>
    </row>
    <row r="846" spans="1:25" s="127" customFormat="1" ht="12" customHeight="1">
      <c r="A846" s="121">
        <v>774</v>
      </c>
      <c r="B846" s="122"/>
      <c r="C846" s="403"/>
      <c r="D846" s="123"/>
      <c r="E846" s="124"/>
      <c r="F846" s="124"/>
      <c r="G846" s="363" t="str">
        <f t="shared" si="421"/>
        <v/>
      </c>
      <c r="H846" s="376" t="str">
        <f t="shared" si="422"/>
        <v/>
      </c>
      <c r="I846" s="365" t="str">
        <f t="shared" si="423"/>
        <v/>
      </c>
      <c r="J846" s="366" t="str">
        <f t="shared" si="429"/>
        <v/>
      </c>
      <c r="K846" s="367" t="str">
        <f t="shared" si="430"/>
        <v/>
      </c>
      <c r="L846" s="368" t="str">
        <f t="shared" si="431"/>
        <v/>
      </c>
      <c r="M846" s="369"/>
      <c r="N846" s="370" t="str">
        <f t="shared" si="425"/>
        <v/>
      </c>
      <c r="O846" s="371" t="str">
        <f t="shared" si="426"/>
        <v/>
      </c>
      <c r="P846" s="371" t="str">
        <f t="shared" si="432"/>
        <v/>
      </c>
      <c r="Q846" s="372" t="str">
        <f t="shared" si="424"/>
        <v/>
      </c>
      <c r="R846" s="373" t="str">
        <f t="shared" si="433"/>
        <v/>
      </c>
      <c r="S846" s="372" t="str">
        <f t="shared" si="434"/>
        <v/>
      </c>
      <c r="T846" s="372" t="str">
        <f t="shared" si="427"/>
        <v/>
      </c>
      <c r="U846" s="374" t="str">
        <f t="shared" si="428"/>
        <v/>
      </c>
      <c r="V846" s="375" t="str">
        <f t="shared" si="435"/>
        <v/>
      </c>
      <c r="Y846" s="133"/>
    </row>
    <row r="847" spans="1:25" s="127" customFormat="1" ht="12" customHeight="1">
      <c r="A847" s="121">
        <v>775</v>
      </c>
      <c r="B847" s="122"/>
      <c r="C847" s="403"/>
      <c r="D847" s="123"/>
      <c r="E847" s="124"/>
      <c r="F847" s="124"/>
      <c r="G847" s="363" t="str">
        <f t="shared" si="421"/>
        <v/>
      </c>
      <c r="H847" s="376" t="str">
        <f t="shared" si="422"/>
        <v/>
      </c>
      <c r="I847" s="365" t="str">
        <f t="shared" si="423"/>
        <v/>
      </c>
      <c r="J847" s="366" t="str">
        <f t="shared" si="429"/>
        <v/>
      </c>
      <c r="K847" s="367" t="str">
        <f t="shared" si="430"/>
        <v/>
      </c>
      <c r="L847" s="368" t="str">
        <f t="shared" si="431"/>
        <v/>
      </c>
      <c r="M847" s="369"/>
      <c r="N847" s="370" t="str">
        <f t="shared" si="425"/>
        <v/>
      </c>
      <c r="O847" s="371" t="str">
        <f t="shared" si="426"/>
        <v/>
      </c>
      <c r="P847" s="371" t="str">
        <f t="shared" si="432"/>
        <v/>
      </c>
      <c r="Q847" s="372" t="str">
        <f t="shared" si="424"/>
        <v/>
      </c>
      <c r="R847" s="373" t="str">
        <f t="shared" si="433"/>
        <v/>
      </c>
      <c r="S847" s="372" t="str">
        <f t="shared" si="434"/>
        <v/>
      </c>
      <c r="T847" s="372" t="str">
        <f t="shared" si="427"/>
        <v/>
      </c>
      <c r="U847" s="374" t="str">
        <f t="shared" si="428"/>
        <v/>
      </c>
      <c r="V847" s="375" t="str">
        <f t="shared" si="435"/>
        <v/>
      </c>
      <c r="Y847" s="133"/>
    </row>
    <row r="848" spans="1:25" s="127" customFormat="1" ht="12" customHeight="1">
      <c r="A848" s="121">
        <v>776</v>
      </c>
      <c r="B848" s="122"/>
      <c r="C848" s="403"/>
      <c r="D848" s="123"/>
      <c r="E848" s="124"/>
      <c r="F848" s="124"/>
      <c r="G848" s="363" t="str">
        <f t="shared" ref="G848:G857" si="436">IF(OR(ISBLANK($C848),ISBLANK($C$68)),"",IF($C848&gt;$C$68,"",DATEDIF($C848,$C$68,"Y")))</f>
        <v/>
      </c>
      <c r="H848" s="376" t="str">
        <f t="shared" ref="H848:H857" si="437">IF(D848=1,"男",IF(D848=2,"女",""))</f>
        <v/>
      </c>
      <c r="I848" s="365" t="str">
        <f t="shared" ref="I848:I857" si="438">G848&amp;H848</f>
        <v/>
      </c>
      <c r="J848" s="366" t="str">
        <f t="shared" si="429"/>
        <v/>
      </c>
      <c r="K848" s="367" t="str">
        <f t="shared" si="430"/>
        <v/>
      </c>
      <c r="L848" s="368" t="str">
        <f t="shared" si="431"/>
        <v/>
      </c>
      <c r="M848" s="369"/>
      <c r="N848" s="370" t="str">
        <f t="shared" si="425"/>
        <v/>
      </c>
      <c r="O848" s="371" t="str">
        <f t="shared" si="426"/>
        <v/>
      </c>
      <c r="P848" s="371" t="str">
        <f t="shared" si="432"/>
        <v/>
      </c>
      <c r="Q848" s="372" t="str">
        <f t="shared" ref="Q848:Q857" si="439">IF($E848="","",P848*O848)</f>
        <v/>
      </c>
      <c r="R848" s="373" t="str">
        <f t="shared" si="433"/>
        <v/>
      </c>
      <c r="S848" s="372" t="str">
        <f t="shared" si="434"/>
        <v/>
      </c>
      <c r="T848" s="372" t="str">
        <f t="shared" si="427"/>
        <v/>
      </c>
      <c r="U848" s="374" t="str">
        <f t="shared" si="428"/>
        <v/>
      </c>
      <c r="V848" s="375" t="str">
        <f t="shared" si="435"/>
        <v/>
      </c>
      <c r="Y848" s="133"/>
    </row>
    <row r="849" spans="1:25" s="127" customFormat="1" ht="12" customHeight="1">
      <c r="A849" s="121">
        <v>777</v>
      </c>
      <c r="B849" s="122"/>
      <c r="C849" s="403"/>
      <c r="D849" s="123"/>
      <c r="E849" s="124"/>
      <c r="F849" s="124"/>
      <c r="G849" s="363" t="str">
        <f t="shared" si="436"/>
        <v/>
      </c>
      <c r="H849" s="376" t="str">
        <f t="shared" si="437"/>
        <v/>
      </c>
      <c r="I849" s="365" t="str">
        <f t="shared" si="438"/>
        <v/>
      </c>
      <c r="J849" s="366" t="str">
        <f t="shared" si="429"/>
        <v/>
      </c>
      <c r="K849" s="367" t="str">
        <f t="shared" si="430"/>
        <v/>
      </c>
      <c r="L849" s="368" t="str">
        <f t="shared" si="431"/>
        <v/>
      </c>
      <c r="M849" s="369"/>
      <c r="N849" s="370" t="str">
        <f t="shared" si="425"/>
        <v/>
      </c>
      <c r="O849" s="371" t="str">
        <f t="shared" si="426"/>
        <v/>
      </c>
      <c r="P849" s="371" t="str">
        <f t="shared" si="432"/>
        <v/>
      </c>
      <c r="Q849" s="372" t="str">
        <f t="shared" si="439"/>
        <v/>
      </c>
      <c r="R849" s="373" t="str">
        <f t="shared" si="433"/>
        <v/>
      </c>
      <c r="S849" s="372" t="str">
        <f t="shared" si="434"/>
        <v/>
      </c>
      <c r="T849" s="372" t="str">
        <f t="shared" si="427"/>
        <v/>
      </c>
      <c r="U849" s="374" t="str">
        <f t="shared" si="428"/>
        <v/>
      </c>
      <c r="V849" s="375" t="str">
        <f t="shared" si="435"/>
        <v/>
      </c>
      <c r="Y849" s="133"/>
    </row>
    <row r="850" spans="1:25" s="127" customFormat="1" ht="12" customHeight="1">
      <c r="A850" s="121">
        <v>778</v>
      </c>
      <c r="B850" s="122"/>
      <c r="C850" s="403"/>
      <c r="D850" s="123"/>
      <c r="E850" s="124"/>
      <c r="F850" s="124"/>
      <c r="G850" s="363" t="str">
        <f t="shared" si="436"/>
        <v/>
      </c>
      <c r="H850" s="376" t="str">
        <f t="shared" si="437"/>
        <v/>
      </c>
      <c r="I850" s="365" t="str">
        <f t="shared" si="438"/>
        <v/>
      </c>
      <c r="J850" s="366" t="str">
        <f t="shared" si="429"/>
        <v/>
      </c>
      <c r="K850" s="367" t="str">
        <f t="shared" si="430"/>
        <v/>
      </c>
      <c r="L850" s="368" t="str">
        <f t="shared" si="431"/>
        <v/>
      </c>
      <c r="M850" s="369"/>
      <c r="N850" s="370" t="str">
        <f t="shared" si="425"/>
        <v/>
      </c>
      <c r="O850" s="371" t="str">
        <f t="shared" si="426"/>
        <v/>
      </c>
      <c r="P850" s="371" t="str">
        <f t="shared" si="432"/>
        <v/>
      </c>
      <c r="Q850" s="372" t="str">
        <f t="shared" si="439"/>
        <v/>
      </c>
      <c r="R850" s="373" t="str">
        <f t="shared" si="433"/>
        <v/>
      </c>
      <c r="S850" s="372" t="str">
        <f t="shared" si="434"/>
        <v/>
      </c>
      <c r="T850" s="372" t="str">
        <f t="shared" si="427"/>
        <v/>
      </c>
      <c r="U850" s="374" t="str">
        <f t="shared" si="428"/>
        <v/>
      </c>
      <c r="V850" s="375" t="str">
        <f t="shared" si="435"/>
        <v/>
      </c>
      <c r="Y850" s="133"/>
    </row>
    <row r="851" spans="1:25" s="127" customFormat="1" ht="12" customHeight="1">
      <c r="A851" s="121">
        <v>779</v>
      </c>
      <c r="B851" s="122"/>
      <c r="C851" s="403"/>
      <c r="D851" s="123"/>
      <c r="E851" s="124"/>
      <c r="F851" s="124"/>
      <c r="G851" s="363" t="str">
        <f t="shared" si="436"/>
        <v/>
      </c>
      <c r="H851" s="376" t="str">
        <f t="shared" si="437"/>
        <v/>
      </c>
      <c r="I851" s="365" t="str">
        <f t="shared" si="438"/>
        <v/>
      </c>
      <c r="J851" s="366" t="str">
        <f t="shared" si="429"/>
        <v/>
      </c>
      <c r="K851" s="367" t="str">
        <f t="shared" si="430"/>
        <v/>
      </c>
      <c r="L851" s="368" t="str">
        <f t="shared" si="431"/>
        <v/>
      </c>
      <c r="M851" s="369"/>
      <c r="N851" s="370" t="str">
        <f t="shared" si="425"/>
        <v/>
      </c>
      <c r="O851" s="371" t="str">
        <f t="shared" si="426"/>
        <v/>
      </c>
      <c r="P851" s="371" t="str">
        <f t="shared" si="432"/>
        <v/>
      </c>
      <c r="Q851" s="372" t="str">
        <f t="shared" si="439"/>
        <v/>
      </c>
      <c r="R851" s="373" t="str">
        <f t="shared" si="433"/>
        <v/>
      </c>
      <c r="S851" s="372" t="str">
        <f t="shared" si="434"/>
        <v/>
      </c>
      <c r="T851" s="372" t="str">
        <f t="shared" si="427"/>
        <v/>
      </c>
      <c r="U851" s="374" t="str">
        <f t="shared" si="428"/>
        <v/>
      </c>
      <c r="V851" s="375" t="str">
        <f t="shared" si="435"/>
        <v/>
      </c>
      <c r="Y851" s="133"/>
    </row>
    <row r="852" spans="1:25" s="127" customFormat="1" ht="12" customHeight="1">
      <c r="A852" s="121">
        <v>780</v>
      </c>
      <c r="B852" s="122"/>
      <c r="C852" s="403"/>
      <c r="D852" s="123"/>
      <c r="E852" s="124"/>
      <c r="F852" s="124"/>
      <c r="G852" s="363" t="str">
        <f t="shared" si="436"/>
        <v/>
      </c>
      <c r="H852" s="376" t="str">
        <f t="shared" si="437"/>
        <v/>
      </c>
      <c r="I852" s="365" t="str">
        <f t="shared" si="438"/>
        <v/>
      </c>
      <c r="J852" s="366" t="str">
        <f t="shared" si="429"/>
        <v/>
      </c>
      <c r="K852" s="367" t="str">
        <f t="shared" si="430"/>
        <v/>
      </c>
      <c r="L852" s="368" t="str">
        <f t="shared" si="431"/>
        <v/>
      </c>
      <c r="M852" s="369"/>
      <c r="N852" s="370" t="str">
        <f t="shared" si="425"/>
        <v/>
      </c>
      <c r="O852" s="371" t="str">
        <f t="shared" si="426"/>
        <v/>
      </c>
      <c r="P852" s="371" t="str">
        <f t="shared" si="432"/>
        <v/>
      </c>
      <c r="Q852" s="372" t="str">
        <f t="shared" si="439"/>
        <v/>
      </c>
      <c r="R852" s="373" t="str">
        <f t="shared" si="433"/>
        <v/>
      </c>
      <c r="S852" s="372" t="str">
        <f t="shared" si="434"/>
        <v/>
      </c>
      <c r="T852" s="372" t="str">
        <f t="shared" si="427"/>
        <v/>
      </c>
      <c r="U852" s="374" t="str">
        <f t="shared" si="428"/>
        <v/>
      </c>
      <c r="V852" s="375" t="str">
        <f t="shared" si="435"/>
        <v/>
      </c>
      <c r="Y852" s="133"/>
    </row>
    <row r="853" spans="1:25" s="127" customFormat="1" ht="12" customHeight="1">
      <c r="A853" s="121">
        <v>781</v>
      </c>
      <c r="B853" s="122"/>
      <c r="C853" s="403"/>
      <c r="D853" s="123"/>
      <c r="E853" s="124"/>
      <c r="F853" s="124"/>
      <c r="G853" s="363" t="str">
        <f t="shared" si="436"/>
        <v/>
      </c>
      <c r="H853" s="376" t="str">
        <f t="shared" si="437"/>
        <v/>
      </c>
      <c r="I853" s="365" t="str">
        <f t="shared" si="438"/>
        <v/>
      </c>
      <c r="J853" s="366" t="str">
        <f t="shared" si="429"/>
        <v/>
      </c>
      <c r="K853" s="367" t="str">
        <f t="shared" si="430"/>
        <v/>
      </c>
      <c r="L853" s="368" t="str">
        <f t="shared" si="431"/>
        <v/>
      </c>
      <c r="M853" s="369"/>
      <c r="N853" s="370" t="str">
        <f t="shared" si="425"/>
        <v/>
      </c>
      <c r="O853" s="371" t="str">
        <f t="shared" si="426"/>
        <v/>
      </c>
      <c r="P853" s="371" t="str">
        <f t="shared" si="432"/>
        <v/>
      </c>
      <c r="Q853" s="372" t="str">
        <f t="shared" si="439"/>
        <v/>
      </c>
      <c r="R853" s="373" t="str">
        <f t="shared" si="433"/>
        <v/>
      </c>
      <c r="S853" s="372" t="str">
        <f t="shared" si="434"/>
        <v/>
      </c>
      <c r="T853" s="372" t="str">
        <f t="shared" si="427"/>
        <v/>
      </c>
      <c r="U853" s="374" t="str">
        <f t="shared" si="428"/>
        <v/>
      </c>
      <c r="V853" s="375" t="str">
        <f t="shared" si="435"/>
        <v/>
      </c>
      <c r="Y853" s="133"/>
    </row>
    <row r="854" spans="1:25" s="127" customFormat="1" ht="12" customHeight="1">
      <c r="A854" s="121">
        <v>782</v>
      </c>
      <c r="B854" s="122"/>
      <c r="C854" s="403"/>
      <c r="D854" s="123"/>
      <c r="E854" s="124"/>
      <c r="F854" s="124"/>
      <c r="G854" s="363" t="str">
        <f t="shared" si="436"/>
        <v/>
      </c>
      <c r="H854" s="376" t="str">
        <f t="shared" si="437"/>
        <v/>
      </c>
      <c r="I854" s="365" t="str">
        <f t="shared" si="438"/>
        <v/>
      </c>
      <c r="J854" s="366" t="str">
        <f t="shared" si="429"/>
        <v/>
      </c>
      <c r="K854" s="367" t="str">
        <f t="shared" si="430"/>
        <v/>
      </c>
      <c r="L854" s="368" t="str">
        <f t="shared" si="431"/>
        <v/>
      </c>
      <c r="M854" s="369"/>
      <c r="N854" s="370" t="str">
        <f t="shared" si="425"/>
        <v/>
      </c>
      <c r="O854" s="371" t="str">
        <f t="shared" si="426"/>
        <v/>
      </c>
      <c r="P854" s="371" t="str">
        <f t="shared" si="432"/>
        <v/>
      </c>
      <c r="Q854" s="372" t="str">
        <f t="shared" si="439"/>
        <v/>
      </c>
      <c r="R854" s="373" t="str">
        <f t="shared" si="433"/>
        <v/>
      </c>
      <c r="S854" s="372" t="str">
        <f t="shared" si="434"/>
        <v/>
      </c>
      <c r="T854" s="372" t="str">
        <f t="shared" si="427"/>
        <v/>
      </c>
      <c r="U854" s="374" t="str">
        <f t="shared" si="428"/>
        <v/>
      </c>
      <c r="V854" s="375" t="str">
        <f t="shared" si="435"/>
        <v/>
      </c>
      <c r="Y854" s="133"/>
    </row>
    <row r="855" spans="1:25" s="127" customFormat="1" ht="12" customHeight="1">
      <c r="A855" s="121">
        <v>783</v>
      </c>
      <c r="B855" s="122"/>
      <c r="C855" s="403"/>
      <c r="D855" s="123"/>
      <c r="E855" s="124"/>
      <c r="F855" s="124"/>
      <c r="G855" s="363" t="str">
        <f t="shared" si="436"/>
        <v/>
      </c>
      <c r="H855" s="376" t="str">
        <f t="shared" si="437"/>
        <v/>
      </c>
      <c r="I855" s="365" t="str">
        <f t="shared" si="438"/>
        <v/>
      </c>
      <c r="J855" s="366" t="str">
        <f t="shared" si="429"/>
        <v/>
      </c>
      <c r="K855" s="367" t="str">
        <f t="shared" si="430"/>
        <v/>
      </c>
      <c r="L855" s="368" t="str">
        <f t="shared" si="431"/>
        <v/>
      </c>
      <c r="M855" s="369"/>
      <c r="N855" s="370" t="str">
        <f t="shared" si="425"/>
        <v/>
      </c>
      <c r="O855" s="371" t="str">
        <f t="shared" si="426"/>
        <v/>
      </c>
      <c r="P855" s="371" t="str">
        <f t="shared" si="432"/>
        <v/>
      </c>
      <c r="Q855" s="372" t="str">
        <f t="shared" si="439"/>
        <v/>
      </c>
      <c r="R855" s="373" t="str">
        <f t="shared" si="433"/>
        <v/>
      </c>
      <c r="S855" s="372" t="str">
        <f t="shared" si="434"/>
        <v/>
      </c>
      <c r="T855" s="372" t="str">
        <f t="shared" si="427"/>
        <v/>
      </c>
      <c r="U855" s="374" t="str">
        <f t="shared" si="428"/>
        <v/>
      </c>
      <c r="V855" s="375" t="str">
        <f t="shared" si="435"/>
        <v/>
      </c>
      <c r="Y855" s="133"/>
    </row>
    <row r="856" spans="1:25" s="127" customFormat="1" ht="12" customHeight="1">
      <c r="A856" s="121">
        <v>784</v>
      </c>
      <c r="B856" s="122"/>
      <c r="C856" s="403"/>
      <c r="D856" s="123"/>
      <c r="E856" s="124"/>
      <c r="F856" s="124"/>
      <c r="G856" s="363" t="str">
        <f t="shared" si="436"/>
        <v/>
      </c>
      <c r="H856" s="376" t="str">
        <f t="shared" si="437"/>
        <v/>
      </c>
      <c r="I856" s="365" t="str">
        <f t="shared" si="438"/>
        <v/>
      </c>
      <c r="J856" s="366" t="str">
        <f t="shared" si="429"/>
        <v/>
      </c>
      <c r="K856" s="367" t="str">
        <f t="shared" si="430"/>
        <v/>
      </c>
      <c r="L856" s="368" t="str">
        <f t="shared" si="431"/>
        <v/>
      </c>
      <c r="M856" s="369"/>
      <c r="N856" s="370" t="str">
        <f t="shared" si="425"/>
        <v/>
      </c>
      <c r="O856" s="371" t="str">
        <f t="shared" si="426"/>
        <v/>
      </c>
      <c r="P856" s="371" t="str">
        <f t="shared" si="432"/>
        <v/>
      </c>
      <c r="Q856" s="372" t="str">
        <f t="shared" si="439"/>
        <v/>
      </c>
      <c r="R856" s="373" t="str">
        <f t="shared" si="433"/>
        <v/>
      </c>
      <c r="S856" s="372" t="str">
        <f t="shared" si="434"/>
        <v/>
      </c>
      <c r="T856" s="372" t="str">
        <f t="shared" si="427"/>
        <v/>
      </c>
      <c r="U856" s="374" t="str">
        <f t="shared" si="428"/>
        <v/>
      </c>
      <c r="V856" s="375" t="str">
        <f t="shared" si="435"/>
        <v/>
      </c>
      <c r="Y856" s="133"/>
    </row>
    <row r="857" spans="1:25" s="127" customFormat="1" ht="12" customHeight="1">
      <c r="A857" s="121">
        <v>785</v>
      </c>
      <c r="B857" s="122"/>
      <c r="C857" s="403"/>
      <c r="D857" s="123"/>
      <c r="E857" s="124"/>
      <c r="F857" s="124"/>
      <c r="G857" s="363" t="str">
        <f t="shared" si="436"/>
        <v/>
      </c>
      <c r="H857" s="376" t="str">
        <f t="shared" si="437"/>
        <v/>
      </c>
      <c r="I857" s="365" t="str">
        <f t="shared" si="438"/>
        <v/>
      </c>
      <c r="J857" s="366" t="str">
        <f t="shared" si="429"/>
        <v/>
      </c>
      <c r="K857" s="367" t="str">
        <f t="shared" si="430"/>
        <v/>
      </c>
      <c r="L857" s="368" t="str">
        <f t="shared" si="431"/>
        <v/>
      </c>
      <c r="M857" s="369"/>
      <c r="N857" s="370" t="str">
        <f t="shared" si="425"/>
        <v/>
      </c>
      <c r="O857" s="371" t="str">
        <f t="shared" si="426"/>
        <v/>
      </c>
      <c r="P857" s="371" t="str">
        <f t="shared" si="432"/>
        <v/>
      </c>
      <c r="Q857" s="372" t="str">
        <f t="shared" si="439"/>
        <v/>
      </c>
      <c r="R857" s="373" t="str">
        <f t="shared" si="433"/>
        <v/>
      </c>
      <c r="S857" s="372" t="str">
        <f t="shared" si="434"/>
        <v/>
      </c>
      <c r="T857" s="372" t="str">
        <f t="shared" si="427"/>
        <v/>
      </c>
      <c r="U857" s="374" t="str">
        <f t="shared" si="428"/>
        <v/>
      </c>
      <c r="V857" s="375" t="str">
        <f t="shared" si="435"/>
        <v/>
      </c>
      <c r="Y857" s="133"/>
    </row>
    <row r="858" spans="1:25" s="127" customFormat="1" ht="12" customHeight="1">
      <c r="A858" s="121">
        <v>786</v>
      </c>
      <c r="B858" s="122"/>
      <c r="C858" s="403"/>
      <c r="D858" s="123"/>
      <c r="E858" s="124"/>
      <c r="F858" s="124"/>
      <c r="G858" s="363" t="str">
        <f t="shared" ref="G858:G869" si="440">IF(OR(ISBLANK($C858),ISBLANK($C$68)),"",IF($C858&gt;$C$68,"",DATEDIF($C858,$C$68,"Y")))</f>
        <v/>
      </c>
      <c r="H858" s="376" t="str">
        <f t="shared" ref="H858:H869" si="441">IF(D858=1,"男",IF(D858=2,"女",""))</f>
        <v/>
      </c>
      <c r="I858" s="365" t="str">
        <f t="shared" ref="I858:I869" si="442">G858&amp;H858</f>
        <v/>
      </c>
      <c r="J858" s="366" t="str">
        <f t="shared" si="429"/>
        <v/>
      </c>
      <c r="K858" s="367" t="str">
        <f t="shared" si="430"/>
        <v/>
      </c>
      <c r="L858" s="368" t="str">
        <f t="shared" si="431"/>
        <v/>
      </c>
      <c r="M858" s="369"/>
      <c r="N858" s="370" t="str">
        <f t="shared" si="425"/>
        <v/>
      </c>
      <c r="O858" s="371" t="str">
        <f t="shared" si="426"/>
        <v/>
      </c>
      <c r="P858" s="371" t="str">
        <f t="shared" si="432"/>
        <v/>
      </c>
      <c r="Q858" s="372" t="str">
        <f t="shared" ref="Q858:Q869" si="443">IF($E858="","",P858*O858)</f>
        <v/>
      </c>
      <c r="R858" s="373" t="str">
        <f t="shared" si="433"/>
        <v/>
      </c>
      <c r="S858" s="372" t="str">
        <f t="shared" si="434"/>
        <v/>
      </c>
      <c r="T858" s="372" t="str">
        <f t="shared" si="427"/>
        <v/>
      </c>
      <c r="U858" s="374" t="str">
        <f t="shared" si="428"/>
        <v/>
      </c>
      <c r="V858" s="375" t="str">
        <f t="shared" si="435"/>
        <v/>
      </c>
      <c r="Y858" s="133"/>
    </row>
    <row r="859" spans="1:25" s="127" customFormat="1" ht="12" customHeight="1">
      <c r="A859" s="121">
        <v>787</v>
      </c>
      <c r="B859" s="122"/>
      <c r="C859" s="403"/>
      <c r="D859" s="123"/>
      <c r="E859" s="124"/>
      <c r="F859" s="124"/>
      <c r="G859" s="363" t="str">
        <f t="shared" si="440"/>
        <v/>
      </c>
      <c r="H859" s="376" t="str">
        <f t="shared" si="441"/>
        <v/>
      </c>
      <c r="I859" s="365" t="str">
        <f t="shared" si="442"/>
        <v/>
      </c>
      <c r="J859" s="366" t="str">
        <f t="shared" si="429"/>
        <v/>
      </c>
      <c r="K859" s="367" t="str">
        <f t="shared" si="430"/>
        <v/>
      </c>
      <c r="L859" s="368" t="str">
        <f t="shared" si="431"/>
        <v/>
      </c>
      <c r="M859" s="369"/>
      <c r="N859" s="370" t="str">
        <f t="shared" si="425"/>
        <v/>
      </c>
      <c r="O859" s="371" t="str">
        <f t="shared" si="426"/>
        <v/>
      </c>
      <c r="P859" s="371" t="str">
        <f t="shared" si="432"/>
        <v/>
      </c>
      <c r="Q859" s="372" t="str">
        <f t="shared" si="443"/>
        <v/>
      </c>
      <c r="R859" s="373" t="str">
        <f t="shared" si="433"/>
        <v/>
      </c>
      <c r="S859" s="372" t="str">
        <f t="shared" si="434"/>
        <v/>
      </c>
      <c r="T859" s="372" t="str">
        <f t="shared" si="427"/>
        <v/>
      </c>
      <c r="U859" s="374" t="str">
        <f t="shared" si="428"/>
        <v/>
      </c>
      <c r="V859" s="375" t="str">
        <f t="shared" si="435"/>
        <v/>
      </c>
      <c r="Y859" s="133"/>
    </row>
    <row r="860" spans="1:25" s="127" customFormat="1" ht="12" customHeight="1">
      <c r="A860" s="121">
        <v>788</v>
      </c>
      <c r="B860" s="122"/>
      <c r="C860" s="403"/>
      <c r="D860" s="123"/>
      <c r="E860" s="124"/>
      <c r="F860" s="124"/>
      <c r="G860" s="363" t="str">
        <f t="shared" si="440"/>
        <v/>
      </c>
      <c r="H860" s="376" t="str">
        <f t="shared" si="441"/>
        <v/>
      </c>
      <c r="I860" s="365" t="str">
        <f t="shared" si="442"/>
        <v/>
      </c>
      <c r="J860" s="366" t="str">
        <f t="shared" si="429"/>
        <v/>
      </c>
      <c r="K860" s="367" t="str">
        <f t="shared" si="430"/>
        <v/>
      </c>
      <c r="L860" s="368" t="str">
        <f t="shared" si="431"/>
        <v/>
      </c>
      <c r="M860" s="369"/>
      <c r="N860" s="370" t="str">
        <f t="shared" si="425"/>
        <v/>
      </c>
      <c r="O860" s="371" t="str">
        <f t="shared" si="426"/>
        <v/>
      </c>
      <c r="P860" s="371" t="str">
        <f t="shared" si="432"/>
        <v/>
      </c>
      <c r="Q860" s="372" t="str">
        <f t="shared" si="443"/>
        <v/>
      </c>
      <c r="R860" s="373" t="str">
        <f t="shared" si="433"/>
        <v/>
      </c>
      <c r="S860" s="372" t="str">
        <f t="shared" si="434"/>
        <v/>
      </c>
      <c r="T860" s="372" t="str">
        <f t="shared" si="427"/>
        <v/>
      </c>
      <c r="U860" s="374" t="str">
        <f t="shared" si="428"/>
        <v/>
      </c>
      <c r="V860" s="375" t="str">
        <f t="shared" si="435"/>
        <v/>
      </c>
      <c r="Y860" s="133"/>
    </row>
    <row r="861" spans="1:25" s="127" customFormat="1" ht="12" customHeight="1">
      <c r="A861" s="121">
        <v>789</v>
      </c>
      <c r="B861" s="122"/>
      <c r="C861" s="403"/>
      <c r="D861" s="123"/>
      <c r="E861" s="124"/>
      <c r="F861" s="124"/>
      <c r="G861" s="363" t="str">
        <f t="shared" si="440"/>
        <v/>
      </c>
      <c r="H861" s="376" t="str">
        <f t="shared" si="441"/>
        <v/>
      </c>
      <c r="I861" s="365" t="str">
        <f t="shared" si="442"/>
        <v/>
      </c>
      <c r="J861" s="366" t="str">
        <f t="shared" si="429"/>
        <v/>
      </c>
      <c r="K861" s="367" t="str">
        <f t="shared" si="430"/>
        <v/>
      </c>
      <c r="L861" s="368" t="str">
        <f t="shared" si="431"/>
        <v/>
      </c>
      <c r="M861" s="369"/>
      <c r="N861" s="370" t="str">
        <f t="shared" si="425"/>
        <v/>
      </c>
      <c r="O861" s="371" t="str">
        <f t="shared" si="426"/>
        <v/>
      </c>
      <c r="P861" s="371" t="str">
        <f t="shared" si="432"/>
        <v/>
      </c>
      <c r="Q861" s="372" t="str">
        <f t="shared" si="443"/>
        <v/>
      </c>
      <c r="R861" s="373" t="str">
        <f t="shared" si="433"/>
        <v/>
      </c>
      <c r="S861" s="372" t="str">
        <f t="shared" si="434"/>
        <v/>
      </c>
      <c r="T861" s="372" t="str">
        <f t="shared" si="427"/>
        <v/>
      </c>
      <c r="U861" s="374" t="str">
        <f t="shared" si="428"/>
        <v/>
      </c>
      <c r="V861" s="375" t="str">
        <f t="shared" si="435"/>
        <v/>
      </c>
      <c r="Y861" s="133"/>
    </row>
    <row r="862" spans="1:25" s="127" customFormat="1" ht="12" customHeight="1">
      <c r="A862" s="121">
        <v>790</v>
      </c>
      <c r="B862" s="122"/>
      <c r="C862" s="403"/>
      <c r="D862" s="123"/>
      <c r="E862" s="124"/>
      <c r="F862" s="124"/>
      <c r="G862" s="363" t="str">
        <f t="shared" si="440"/>
        <v/>
      </c>
      <c r="H862" s="376" t="str">
        <f t="shared" si="441"/>
        <v/>
      </c>
      <c r="I862" s="365" t="str">
        <f t="shared" si="442"/>
        <v/>
      </c>
      <c r="J862" s="366" t="str">
        <f t="shared" si="429"/>
        <v/>
      </c>
      <c r="K862" s="367" t="str">
        <f t="shared" si="430"/>
        <v/>
      </c>
      <c r="L862" s="368" t="str">
        <f t="shared" si="431"/>
        <v/>
      </c>
      <c r="M862" s="369"/>
      <c r="N862" s="370" t="str">
        <f t="shared" si="425"/>
        <v/>
      </c>
      <c r="O862" s="371" t="str">
        <f t="shared" si="426"/>
        <v/>
      </c>
      <c r="P862" s="371" t="str">
        <f t="shared" si="432"/>
        <v/>
      </c>
      <c r="Q862" s="372" t="str">
        <f t="shared" si="443"/>
        <v/>
      </c>
      <c r="R862" s="373" t="str">
        <f t="shared" si="433"/>
        <v/>
      </c>
      <c r="S862" s="372" t="str">
        <f t="shared" si="434"/>
        <v/>
      </c>
      <c r="T862" s="372" t="str">
        <f t="shared" si="427"/>
        <v/>
      </c>
      <c r="U862" s="374" t="str">
        <f t="shared" si="428"/>
        <v/>
      </c>
      <c r="V862" s="375" t="str">
        <f t="shared" si="435"/>
        <v/>
      </c>
      <c r="Y862" s="133"/>
    </row>
    <row r="863" spans="1:25" s="127" customFormat="1" ht="12" customHeight="1">
      <c r="A863" s="121">
        <v>791</v>
      </c>
      <c r="B863" s="122"/>
      <c r="C863" s="403"/>
      <c r="D863" s="123"/>
      <c r="E863" s="124"/>
      <c r="F863" s="124"/>
      <c r="G863" s="363" t="str">
        <f t="shared" si="440"/>
        <v/>
      </c>
      <c r="H863" s="376" t="str">
        <f t="shared" si="441"/>
        <v/>
      </c>
      <c r="I863" s="365" t="str">
        <f t="shared" si="442"/>
        <v/>
      </c>
      <c r="J863" s="366" t="str">
        <f t="shared" si="429"/>
        <v/>
      </c>
      <c r="K863" s="367" t="str">
        <f t="shared" si="430"/>
        <v/>
      </c>
      <c r="L863" s="368" t="str">
        <f t="shared" si="431"/>
        <v/>
      </c>
      <c r="M863" s="369"/>
      <c r="N863" s="370" t="str">
        <f t="shared" si="425"/>
        <v/>
      </c>
      <c r="O863" s="371" t="str">
        <f t="shared" si="426"/>
        <v/>
      </c>
      <c r="P863" s="371" t="str">
        <f t="shared" si="432"/>
        <v/>
      </c>
      <c r="Q863" s="372" t="str">
        <f t="shared" si="443"/>
        <v/>
      </c>
      <c r="R863" s="373" t="str">
        <f t="shared" si="433"/>
        <v/>
      </c>
      <c r="S863" s="372" t="str">
        <f t="shared" si="434"/>
        <v/>
      </c>
      <c r="T863" s="372" t="str">
        <f t="shared" si="427"/>
        <v/>
      </c>
      <c r="U863" s="374" t="str">
        <f t="shared" si="428"/>
        <v/>
      </c>
      <c r="V863" s="375" t="str">
        <f t="shared" si="435"/>
        <v/>
      </c>
      <c r="Y863" s="133"/>
    </row>
    <row r="864" spans="1:25" s="127" customFormat="1" ht="12" customHeight="1">
      <c r="A864" s="121">
        <v>792</v>
      </c>
      <c r="B864" s="122"/>
      <c r="C864" s="403"/>
      <c r="D864" s="123"/>
      <c r="E864" s="124"/>
      <c r="F864" s="124"/>
      <c r="G864" s="363" t="str">
        <f t="shared" si="440"/>
        <v/>
      </c>
      <c r="H864" s="376" t="str">
        <f t="shared" si="441"/>
        <v/>
      </c>
      <c r="I864" s="365" t="str">
        <f t="shared" si="442"/>
        <v/>
      </c>
      <c r="J864" s="366" t="str">
        <f t="shared" si="429"/>
        <v/>
      </c>
      <c r="K864" s="367" t="str">
        <f t="shared" si="430"/>
        <v/>
      </c>
      <c r="L864" s="368" t="str">
        <f t="shared" si="431"/>
        <v/>
      </c>
      <c r="M864" s="369"/>
      <c r="N864" s="370" t="str">
        <f t="shared" si="425"/>
        <v/>
      </c>
      <c r="O864" s="371" t="str">
        <f t="shared" si="426"/>
        <v/>
      </c>
      <c r="P864" s="371" t="str">
        <f t="shared" si="432"/>
        <v/>
      </c>
      <c r="Q864" s="372" t="str">
        <f t="shared" si="443"/>
        <v/>
      </c>
      <c r="R864" s="373" t="str">
        <f t="shared" si="433"/>
        <v/>
      </c>
      <c r="S864" s="372" t="str">
        <f t="shared" si="434"/>
        <v/>
      </c>
      <c r="T864" s="372" t="str">
        <f t="shared" si="427"/>
        <v/>
      </c>
      <c r="U864" s="374" t="str">
        <f t="shared" si="428"/>
        <v/>
      </c>
      <c r="V864" s="375" t="str">
        <f t="shared" si="435"/>
        <v/>
      </c>
      <c r="Y864" s="133"/>
    </row>
    <row r="865" spans="1:25" s="127" customFormat="1" ht="12" customHeight="1">
      <c r="A865" s="121">
        <v>793</v>
      </c>
      <c r="B865" s="122"/>
      <c r="C865" s="403"/>
      <c r="D865" s="123"/>
      <c r="E865" s="124"/>
      <c r="F865" s="124"/>
      <c r="G865" s="363" t="str">
        <f t="shared" si="440"/>
        <v/>
      </c>
      <c r="H865" s="376" t="str">
        <f t="shared" si="441"/>
        <v/>
      </c>
      <c r="I865" s="365" t="str">
        <f t="shared" si="442"/>
        <v/>
      </c>
      <c r="J865" s="366" t="str">
        <f t="shared" si="429"/>
        <v/>
      </c>
      <c r="K865" s="367" t="str">
        <f t="shared" si="430"/>
        <v/>
      </c>
      <c r="L865" s="368" t="str">
        <f t="shared" si="431"/>
        <v/>
      </c>
      <c r="M865" s="369"/>
      <c r="N865" s="370" t="str">
        <f t="shared" si="425"/>
        <v/>
      </c>
      <c r="O865" s="371" t="str">
        <f t="shared" si="426"/>
        <v/>
      </c>
      <c r="P865" s="371" t="str">
        <f t="shared" si="432"/>
        <v/>
      </c>
      <c r="Q865" s="372" t="str">
        <f t="shared" si="443"/>
        <v/>
      </c>
      <c r="R865" s="373" t="str">
        <f t="shared" si="433"/>
        <v/>
      </c>
      <c r="S865" s="372" t="str">
        <f t="shared" si="434"/>
        <v/>
      </c>
      <c r="T865" s="372" t="str">
        <f t="shared" si="427"/>
        <v/>
      </c>
      <c r="U865" s="374" t="str">
        <f t="shared" si="428"/>
        <v/>
      </c>
      <c r="V865" s="375" t="str">
        <f t="shared" si="435"/>
        <v/>
      </c>
      <c r="Y865" s="133"/>
    </row>
    <row r="866" spans="1:25" s="127" customFormat="1" ht="12" customHeight="1">
      <c r="A866" s="121">
        <v>794</v>
      </c>
      <c r="B866" s="122"/>
      <c r="C866" s="403"/>
      <c r="D866" s="123"/>
      <c r="E866" s="124"/>
      <c r="F866" s="124"/>
      <c r="G866" s="363" t="str">
        <f t="shared" si="440"/>
        <v/>
      </c>
      <c r="H866" s="376" t="str">
        <f t="shared" si="441"/>
        <v/>
      </c>
      <c r="I866" s="365" t="str">
        <f t="shared" si="442"/>
        <v/>
      </c>
      <c r="J866" s="366" t="str">
        <f t="shared" si="429"/>
        <v/>
      </c>
      <c r="K866" s="367" t="str">
        <f t="shared" si="430"/>
        <v/>
      </c>
      <c r="L866" s="368" t="str">
        <f t="shared" si="431"/>
        <v/>
      </c>
      <c r="M866" s="369"/>
      <c r="N866" s="370" t="str">
        <f t="shared" si="425"/>
        <v/>
      </c>
      <c r="O866" s="371" t="str">
        <f t="shared" si="426"/>
        <v/>
      </c>
      <c r="P866" s="371" t="str">
        <f t="shared" si="432"/>
        <v/>
      </c>
      <c r="Q866" s="372" t="str">
        <f t="shared" si="443"/>
        <v/>
      </c>
      <c r="R866" s="373" t="str">
        <f t="shared" si="433"/>
        <v/>
      </c>
      <c r="S866" s="372" t="str">
        <f t="shared" si="434"/>
        <v/>
      </c>
      <c r="T866" s="372" t="str">
        <f t="shared" si="427"/>
        <v/>
      </c>
      <c r="U866" s="374" t="str">
        <f t="shared" si="428"/>
        <v/>
      </c>
      <c r="V866" s="375" t="str">
        <f t="shared" si="435"/>
        <v/>
      </c>
      <c r="Y866" s="133"/>
    </row>
    <row r="867" spans="1:25" s="127" customFormat="1" ht="12" customHeight="1">
      <c r="A867" s="121">
        <v>795</v>
      </c>
      <c r="B867" s="122"/>
      <c r="C867" s="403"/>
      <c r="D867" s="123"/>
      <c r="E867" s="124"/>
      <c r="F867" s="124"/>
      <c r="G867" s="363" t="str">
        <f t="shared" si="440"/>
        <v/>
      </c>
      <c r="H867" s="376" t="str">
        <f t="shared" si="441"/>
        <v/>
      </c>
      <c r="I867" s="365" t="str">
        <f t="shared" si="442"/>
        <v/>
      </c>
      <c r="J867" s="366" t="str">
        <f t="shared" si="429"/>
        <v/>
      </c>
      <c r="K867" s="367" t="str">
        <f t="shared" si="430"/>
        <v/>
      </c>
      <c r="L867" s="368" t="str">
        <f t="shared" si="431"/>
        <v/>
      </c>
      <c r="M867" s="369"/>
      <c r="N867" s="370" t="str">
        <f t="shared" si="425"/>
        <v/>
      </c>
      <c r="O867" s="371" t="str">
        <f t="shared" si="426"/>
        <v/>
      </c>
      <c r="P867" s="371" t="str">
        <f t="shared" si="432"/>
        <v/>
      </c>
      <c r="Q867" s="372" t="str">
        <f t="shared" si="443"/>
        <v/>
      </c>
      <c r="R867" s="373" t="str">
        <f t="shared" si="433"/>
        <v/>
      </c>
      <c r="S867" s="372" t="str">
        <f t="shared" si="434"/>
        <v/>
      </c>
      <c r="T867" s="372" t="str">
        <f t="shared" si="427"/>
        <v/>
      </c>
      <c r="U867" s="374" t="str">
        <f t="shared" si="428"/>
        <v/>
      </c>
      <c r="V867" s="375" t="str">
        <f t="shared" si="435"/>
        <v/>
      </c>
      <c r="Y867" s="133"/>
    </row>
    <row r="868" spans="1:25" s="127" customFormat="1" ht="12" customHeight="1">
      <c r="A868" s="121">
        <v>796</v>
      </c>
      <c r="B868" s="122"/>
      <c r="C868" s="403"/>
      <c r="D868" s="123"/>
      <c r="E868" s="124"/>
      <c r="F868" s="124"/>
      <c r="G868" s="363" t="str">
        <f t="shared" si="440"/>
        <v/>
      </c>
      <c r="H868" s="376" t="str">
        <f t="shared" si="441"/>
        <v/>
      </c>
      <c r="I868" s="365" t="str">
        <f t="shared" si="442"/>
        <v/>
      </c>
      <c r="J868" s="366" t="str">
        <f t="shared" si="429"/>
        <v/>
      </c>
      <c r="K868" s="367" t="str">
        <f t="shared" si="430"/>
        <v/>
      </c>
      <c r="L868" s="368" t="str">
        <f t="shared" si="431"/>
        <v/>
      </c>
      <c r="M868" s="369"/>
      <c r="N868" s="370" t="str">
        <f t="shared" si="425"/>
        <v/>
      </c>
      <c r="O868" s="371" t="str">
        <f t="shared" si="426"/>
        <v/>
      </c>
      <c r="P868" s="371" t="str">
        <f t="shared" si="432"/>
        <v/>
      </c>
      <c r="Q868" s="372" t="str">
        <f t="shared" si="443"/>
        <v/>
      </c>
      <c r="R868" s="373" t="str">
        <f t="shared" si="433"/>
        <v/>
      </c>
      <c r="S868" s="372" t="str">
        <f t="shared" si="434"/>
        <v/>
      </c>
      <c r="T868" s="372" t="str">
        <f t="shared" si="427"/>
        <v/>
      </c>
      <c r="U868" s="374" t="str">
        <f t="shared" si="428"/>
        <v/>
      </c>
      <c r="V868" s="375" t="str">
        <f t="shared" si="435"/>
        <v/>
      </c>
      <c r="Y868" s="133"/>
    </row>
    <row r="869" spans="1:25" s="127" customFormat="1" ht="12" customHeight="1">
      <c r="A869" s="121">
        <v>797</v>
      </c>
      <c r="B869" s="122"/>
      <c r="C869" s="403"/>
      <c r="D869" s="123"/>
      <c r="E869" s="124"/>
      <c r="F869" s="124"/>
      <c r="G869" s="363" t="str">
        <f t="shared" si="440"/>
        <v/>
      </c>
      <c r="H869" s="376" t="str">
        <f t="shared" si="441"/>
        <v/>
      </c>
      <c r="I869" s="365" t="str">
        <f t="shared" si="442"/>
        <v/>
      </c>
      <c r="J869" s="366" t="str">
        <f t="shared" si="429"/>
        <v/>
      </c>
      <c r="K869" s="367" t="str">
        <f t="shared" si="430"/>
        <v/>
      </c>
      <c r="L869" s="368" t="str">
        <f t="shared" si="431"/>
        <v/>
      </c>
      <c r="M869" s="369"/>
      <c r="N869" s="370" t="str">
        <f t="shared" si="425"/>
        <v/>
      </c>
      <c r="O869" s="371" t="str">
        <f t="shared" si="426"/>
        <v/>
      </c>
      <c r="P869" s="371" t="str">
        <f t="shared" si="432"/>
        <v/>
      </c>
      <c r="Q869" s="372" t="str">
        <f t="shared" si="443"/>
        <v/>
      </c>
      <c r="R869" s="373" t="str">
        <f t="shared" si="433"/>
        <v/>
      </c>
      <c r="S869" s="372" t="str">
        <f t="shared" si="434"/>
        <v/>
      </c>
      <c r="T869" s="372" t="str">
        <f t="shared" si="427"/>
        <v/>
      </c>
      <c r="U869" s="374" t="str">
        <f t="shared" si="428"/>
        <v/>
      </c>
      <c r="V869" s="375" t="str">
        <f t="shared" si="435"/>
        <v/>
      </c>
      <c r="Y869" s="133"/>
    </row>
    <row r="870" spans="1:25" s="127" customFormat="1" ht="12" customHeight="1">
      <c r="A870" s="121">
        <v>798</v>
      </c>
      <c r="B870" s="122"/>
      <c r="C870" s="403"/>
      <c r="D870" s="123"/>
      <c r="E870" s="124"/>
      <c r="F870" s="124"/>
      <c r="G870" s="363" t="str">
        <f t="shared" ref="G870:G879" si="444">IF(OR(ISBLANK($C870),ISBLANK($C$68)),"",IF($C870&gt;$C$68,"",DATEDIF($C870,$C$68,"Y")))</f>
        <v/>
      </c>
      <c r="H870" s="376" t="str">
        <f t="shared" ref="H870:H879" si="445">IF(D870=1,"男",IF(D870=2,"女",""))</f>
        <v/>
      </c>
      <c r="I870" s="365" t="str">
        <f t="shared" ref="I870:I879" si="446">G870&amp;H870</f>
        <v/>
      </c>
      <c r="J870" s="366" t="str">
        <f t="shared" si="429"/>
        <v/>
      </c>
      <c r="K870" s="367" t="str">
        <f t="shared" si="430"/>
        <v/>
      </c>
      <c r="L870" s="368" t="str">
        <f t="shared" si="431"/>
        <v/>
      </c>
      <c r="M870" s="369"/>
      <c r="N870" s="370" t="str">
        <f t="shared" si="425"/>
        <v/>
      </c>
      <c r="O870" s="371" t="str">
        <f t="shared" si="426"/>
        <v/>
      </c>
      <c r="P870" s="371" t="str">
        <f t="shared" si="432"/>
        <v/>
      </c>
      <c r="Q870" s="372" t="str">
        <f t="shared" ref="Q870:Q879" si="447">IF($E870="","",P870*O870)</f>
        <v/>
      </c>
      <c r="R870" s="373" t="str">
        <f t="shared" si="433"/>
        <v/>
      </c>
      <c r="S870" s="372" t="str">
        <f t="shared" si="434"/>
        <v/>
      </c>
      <c r="T870" s="372" t="str">
        <f t="shared" si="427"/>
        <v/>
      </c>
      <c r="U870" s="374" t="str">
        <f t="shared" si="428"/>
        <v/>
      </c>
      <c r="V870" s="375" t="str">
        <f t="shared" si="435"/>
        <v/>
      </c>
      <c r="Y870" s="133"/>
    </row>
    <row r="871" spans="1:25" s="127" customFormat="1" ht="12" customHeight="1">
      <c r="A871" s="121">
        <v>799</v>
      </c>
      <c r="B871" s="122"/>
      <c r="C871" s="403"/>
      <c r="D871" s="123"/>
      <c r="E871" s="124"/>
      <c r="F871" s="124"/>
      <c r="G871" s="363" t="str">
        <f t="shared" si="444"/>
        <v/>
      </c>
      <c r="H871" s="376" t="str">
        <f t="shared" si="445"/>
        <v/>
      </c>
      <c r="I871" s="365" t="str">
        <f t="shared" si="446"/>
        <v/>
      </c>
      <c r="J871" s="366" t="str">
        <f t="shared" si="429"/>
        <v/>
      </c>
      <c r="K871" s="367" t="str">
        <f t="shared" si="430"/>
        <v/>
      </c>
      <c r="L871" s="368" t="str">
        <f t="shared" si="431"/>
        <v/>
      </c>
      <c r="M871" s="369"/>
      <c r="N871" s="370" t="str">
        <f t="shared" si="425"/>
        <v/>
      </c>
      <c r="O871" s="371" t="str">
        <f t="shared" si="426"/>
        <v/>
      </c>
      <c r="P871" s="371" t="str">
        <f t="shared" si="432"/>
        <v/>
      </c>
      <c r="Q871" s="372" t="str">
        <f t="shared" si="447"/>
        <v/>
      </c>
      <c r="R871" s="373" t="str">
        <f t="shared" si="433"/>
        <v/>
      </c>
      <c r="S871" s="372" t="str">
        <f t="shared" si="434"/>
        <v/>
      </c>
      <c r="T871" s="372" t="str">
        <f t="shared" si="427"/>
        <v/>
      </c>
      <c r="U871" s="374" t="str">
        <f t="shared" si="428"/>
        <v/>
      </c>
      <c r="V871" s="375" t="str">
        <f t="shared" si="435"/>
        <v/>
      </c>
      <c r="Y871" s="133"/>
    </row>
    <row r="872" spans="1:25" s="127" customFormat="1" ht="12" customHeight="1">
      <c r="A872" s="121">
        <v>800</v>
      </c>
      <c r="B872" s="122"/>
      <c r="C872" s="403"/>
      <c r="D872" s="123"/>
      <c r="E872" s="124"/>
      <c r="F872" s="124"/>
      <c r="G872" s="363" t="str">
        <f t="shared" si="444"/>
        <v/>
      </c>
      <c r="H872" s="376" t="str">
        <f t="shared" si="445"/>
        <v/>
      </c>
      <c r="I872" s="365" t="str">
        <f t="shared" si="446"/>
        <v/>
      </c>
      <c r="J872" s="366" t="str">
        <f t="shared" si="429"/>
        <v/>
      </c>
      <c r="K872" s="367" t="str">
        <f t="shared" si="430"/>
        <v/>
      </c>
      <c r="L872" s="368" t="str">
        <f t="shared" si="431"/>
        <v/>
      </c>
      <c r="M872" s="369"/>
      <c r="N872" s="370" t="str">
        <f t="shared" si="425"/>
        <v/>
      </c>
      <c r="O872" s="371" t="str">
        <f t="shared" si="426"/>
        <v/>
      </c>
      <c r="P872" s="371" t="str">
        <f t="shared" si="432"/>
        <v/>
      </c>
      <c r="Q872" s="372" t="str">
        <f t="shared" si="447"/>
        <v/>
      </c>
      <c r="R872" s="373" t="str">
        <f t="shared" si="433"/>
        <v/>
      </c>
      <c r="S872" s="372" t="str">
        <f t="shared" si="434"/>
        <v/>
      </c>
      <c r="T872" s="372" t="str">
        <f t="shared" si="427"/>
        <v/>
      </c>
      <c r="U872" s="374" t="str">
        <f t="shared" si="428"/>
        <v/>
      </c>
      <c r="V872" s="375" t="str">
        <f t="shared" si="435"/>
        <v/>
      </c>
      <c r="Y872" s="133"/>
    </row>
    <row r="873" spans="1:25" s="127" customFormat="1" ht="12" customHeight="1">
      <c r="A873" s="121">
        <v>801</v>
      </c>
      <c r="B873" s="122"/>
      <c r="C873" s="403"/>
      <c r="D873" s="123"/>
      <c r="E873" s="124"/>
      <c r="F873" s="124"/>
      <c r="G873" s="363" t="str">
        <f t="shared" si="444"/>
        <v/>
      </c>
      <c r="H873" s="376" t="str">
        <f t="shared" si="445"/>
        <v/>
      </c>
      <c r="I873" s="365" t="str">
        <f t="shared" si="446"/>
        <v/>
      </c>
      <c r="J873" s="366" t="str">
        <f t="shared" si="429"/>
        <v/>
      </c>
      <c r="K873" s="367" t="str">
        <f t="shared" si="430"/>
        <v/>
      </c>
      <c r="L873" s="368" t="str">
        <f t="shared" si="431"/>
        <v/>
      </c>
      <c r="M873" s="369"/>
      <c r="N873" s="370" t="str">
        <f t="shared" si="425"/>
        <v/>
      </c>
      <c r="O873" s="371" t="str">
        <f t="shared" si="426"/>
        <v/>
      </c>
      <c r="P873" s="371" t="str">
        <f t="shared" si="432"/>
        <v/>
      </c>
      <c r="Q873" s="372" t="str">
        <f t="shared" si="447"/>
        <v/>
      </c>
      <c r="R873" s="373" t="str">
        <f t="shared" si="433"/>
        <v/>
      </c>
      <c r="S873" s="372" t="str">
        <f t="shared" si="434"/>
        <v/>
      </c>
      <c r="T873" s="372" t="str">
        <f t="shared" si="427"/>
        <v/>
      </c>
      <c r="U873" s="374" t="str">
        <f t="shared" si="428"/>
        <v/>
      </c>
      <c r="V873" s="375" t="str">
        <f t="shared" si="435"/>
        <v/>
      </c>
      <c r="Y873" s="133"/>
    </row>
    <row r="874" spans="1:25" s="127" customFormat="1" ht="12" customHeight="1">
      <c r="A874" s="121">
        <v>802</v>
      </c>
      <c r="B874" s="122"/>
      <c r="C874" s="403"/>
      <c r="D874" s="123"/>
      <c r="E874" s="124"/>
      <c r="F874" s="124"/>
      <c r="G874" s="363" t="str">
        <f t="shared" si="444"/>
        <v/>
      </c>
      <c r="H874" s="376" t="str">
        <f t="shared" si="445"/>
        <v/>
      </c>
      <c r="I874" s="365" t="str">
        <f t="shared" si="446"/>
        <v/>
      </c>
      <c r="J874" s="366" t="str">
        <f t="shared" si="429"/>
        <v/>
      </c>
      <c r="K874" s="367" t="str">
        <f t="shared" si="430"/>
        <v/>
      </c>
      <c r="L874" s="368" t="str">
        <f t="shared" si="431"/>
        <v/>
      </c>
      <c r="M874" s="369"/>
      <c r="N874" s="370" t="str">
        <f t="shared" si="425"/>
        <v/>
      </c>
      <c r="O874" s="371" t="str">
        <f t="shared" si="426"/>
        <v/>
      </c>
      <c r="P874" s="371" t="str">
        <f t="shared" si="432"/>
        <v/>
      </c>
      <c r="Q874" s="372" t="str">
        <f t="shared" si="447"/>
        <v/>
      </c>
      <c r="R874" s="373" t="str">
        <f t="shared" si="433"/>
        <v/>
      </c>
      <c r="S874" s="372" t="str">
        <f t="shared" si="434"/>
        <v/>
      </c>
      <c r="T874" s="372" t="str">
        <f t="shared" si="427"/>
        <v/>
      </c>
      <c r="U874" s="374" t="str">
        <f t="shared" si="428"/>
        <v/>
      </c>
      <c r="V874" s="375" t="str">
        <f t="shared" si="435"/>
        <v/>
      </c>
      <c r="Y874" s="133"/>
    </row>
    <row r="875" spans="1:25" s="127" customFormat="1" ht="12" customHeight="1">
      <c r="A875" s="121">
        <v>803</v>
      </c>
      <c r="B875" s="122"/>
      <c r="C875" s="403"/>
      <c r="D875" s="123"/>
      <c r="E875" s="124"/>
      <c r="F875" s="124"/>
      <c r="G875" s="363" t="str">
        <f t="shared" si="444"/>
        <v/>
      </c>
      <c r="H875" s="376" t="str">
        <f t="shared" si="445"/>
        <v/>
      </c>
      <c r="I875" s="365" t="str">
        <f t="shared" si="446"/>
        <v/>
      </c>
      <c r="J875" s="366" t="str">
        <f t="shared" si="429"/>
        <v/>
      </c>
      <c r="K875" s="367" t="str">
        <f t="shared" si="430"/>
        <v/>
      </c>
      <c r="L875" s="368" t="str">
        <f t="shared" si="431"/>
        <v/>
      </c>
      <c r="M875" s="369"/>
      <c r="N875" s="370" t="str">
        <f t="shared" si="425"/>
        <v/>
      </c>
      <c r="O875" s="371" t="str">
        <f t="shared" si="426"/>
        <v/>
      </c>
      <c r="P875" s="371" t="str">
        <f t="shared" si="432"/>
        <v/>
      </c>
      <c r="Q875" s="372" t="str">
        <f t="shared" si="447"/>
        <v/>
      </c>
      <c r="R875" s="373" t="str">
        <f t="shared" si="433"/>
        <v/>
      </c>
      <c r="S875" s="372" t="str">
        <f t="shared" si="434"/>
        <v/>
      </c>
      <c r="T875" s="372" t="str">
        <f t="shared" si="427"/>
        <v/>
      </c>
      <c r="U875" s="374" t="str">
        <f t="shared" si="428"/>
        <v/>
      </c>
      <c r="V875" s="375" t="str">
        <f t="shared" si="435"/>
        <v/>
      </c>
      <c r="Y875" s="133"/>
    </row>
    <row r="876" spans="1:25" s="127" customFormat="1" ht="12" customHeight="1">
      <c r="A876" s="121">
        <v>804</v>
      </c>
      <c r="B876" s="122"/>
      <c r="C876" s="403"/>
      <c r="D876" s="123"/>
      <c r="E876" s="124"/>
      <c r="F876" s="124"/>
      <c r="G876" s="363" t="str">
        <f t="shared" si="444"/>
        <v/>
      </c>
      <c r="H876" s="376" t="str">
        <f t="shared" si="445"/>
        <v/>
      </c>
      <c r="I876" s="365" t="str">
        <f t="shared" si="446"/>
        <v/>
      </c>
      <c r="J876" s="366" t="str">
        <f t="shared" si="429"/>
        <v/>
      </c>
      <c r="K876" s="367" t="str">
        <f t="shared" si="430"/>
        <v/>
      </c>
      <c r="L876" s="368" t="str">
        <f t="shared" si="431"/>
        <v/>
      </c>
      <c r="M876" s="369"/>
      <c r="N876" s="370" t="str">
        <f t="shared" si="425"/>
        <v/>
      </c>
      <c r="O876" s="371" t="str">
        <f t="shared" si="426"/>
        <v/>
      </c>
      <c r="P876" s="371" t="str">
        <f t="shared" si="432"/>
        <v/>
      </c>
      <c r="Q876" s="372" t="str">
        <f t="shared" si="447"/>
        <v/>
      </c>
      <c r="R876" s="373" t="str">
        <f t="shared" si="433"/>
        <v/>
      </c>
      <c r="S876" s="372" t="str">
        <f t="shared" si="434"/>
        <v/>
      </c>
      <c r="T876" s="372" t="str">
        <f t="shared" si="427"/>
        <v/>
      </c>
      <c r="U876" s="374" t="str">
        <f t="shared" si="428"/>
        <v/>
      </c>
      <c r="V876" s="375" t="str">
        <f t="shared" si="435"/>
        <v/>
      </c>
      <c r="Y876" s="133"/>
    </row>
    <row r="877" spans="1:25" s="127" customFormat="1" ht="12" customHeight="1">
      <c r="A877" s="121">
        <v>805</v>
      </c>
      <c r="B877" s="122"/>
      <c r="C877" s="403"/>
      <c r="D877" s="123"/>
      <c r="E877" s="124"/>
      <c r="F877" s="124"/>
      <c r="G877" s="363" t="str">
        <f t="shared" si="444"/>
        <v/>
      </c>
      <c r="H877" s="376" t="str">
        <f t="shared" si="445"/>
        <v/>
      </c>
      <c r="I877" s="365" t="str">
        <f t="shared" si="446"/>
        <v/>
      </c>
      <c r="J877" s="366" t="str">
        <f t="shared" si="429"/>
        <v/>
      </c>
      <c r="K877" s="367" t="str">
        <f t="shared" si="430"/>
        <v/>
      </c>
      <c r="L877" s="368" t="str">
        <f t="shared" si="431"/>
        <v/>
      </c>
      <c r="M877" s="369"/>
      <c r="N877" s="370" t="str">
        <f t="shared" si="425"/>
        <v/>
      </c>
      <c r="O877" s="371" t="str">
        <f t="shared" si="426"/>
        <v/>
      </c>
      <c r="P877" s="371" t="str">
        <f t="shared" si="432"/>
        <v/>
      </c>
      <c r="Q877" s="372" t="str">
        <f t="shared" si="447"/>
        <v/>
      </c>
      <c r="R877" s="373" t="str">
        <f t="shared" si="433"/>
        <v/>
      </c>
      <c r="S877" s="372" t="str">
        <f t="shared" si="434"/>
        <v/>
      </c>
      <c r="T877" s="372" t="str">
        <f t="shared" si="427"/>
        <v/>
      </c>
      <c r="U877" s="374" t="str">
        <f t="shared" si="428"/>
        <v/>
      </c>
      <c r="V877" s="375" t="str">
        <f t="shared" si="435"/>
        <v/>
      </c>
      <c r="Y877" s="133"/>
    </row>
    <row r="878" spans="1:25" s="127" customFormat="1" ht="12" customHeight="1">
      <c r="A878" s="121">
        <v>806</v>
      </c>
      <c r="B878" s="122"/>
      <c r="C878" s="403"/>
      <c r="D878" s="123"/>
      <c r="E878" s="124"/>
      <c r="F878" s="124"/>
      <c r="G878" s="363" t="str">
        <f t="shared" si="444"/>
        <v/>
      </c>
      <c r="H878" s="376" t="str">
        <f t="shared" si="445"/>
        <v/>
      </c>
      <c r="I878" s="365" t="str">
        <f t="shared" si="446"/>
        <v/>
      </c>
      <c r="J878" s="366" t="str">
        <f t="shared" si="429"/>
        <v/>
      </c>
      <c r="K878" s="367" t="str">
        <f t="shared" si="430"/>
        <v/>
      </c>
      <c r="L878" s="368" t="str">
        <f t="shared" si="431"/>
        <v/>
      </c>
      <c r="M878" s="369"/>
      <c r="N878" s="370" t="str">
        <f t="shared" si="425"/>
        <v/>
      </c>
      <c r="O878" s="371" t="str">
        <f t="shared" si="426"/>
        <v/>
      </c>
      <c r="P878" s="371" t="str">
        <f t="shared" si="432"/>
        <v/>
      </c>
      <c r="Q878" s="372" t="str">
        <f t="shared" si="447"/>
        <v/>
      </c>
      <c r="R878" s="373" t="str">
        <f t="shared" si="433"/>
        <v/>
      </c>
      <c r="S878" s="372" t="str">
        <f t="shared" si="434"/>
        <v/>
      </c>
      <c r="T878" s="372" t="str">
        <f t="shared" si="427"/>
        <v/>
      </c>
      <c r="U878" s="374" t="str">
        <f t="shared" si="428"/>
        <v/>
      </c>
      <c r="V878" s="375" t="str">
        <f t="shared" si="435"/>
        <v/>
      </c>
      <c r="Y878" s="133"/>
    </row>
    <row r="879" spans="1:25" s="127" customFormat="1" ht="12" customHeight="1">
      <c r="A879" s="121">
        <v>807</v>
      </c>
      <c r="B879" s="122"/>
      <c r="C879" s="403"/>
      <c r="D879" s="123"/>
      <c r="E879" s="124"/>
      <c r="F879" s="124"/>
      <c r="G879" s="363" t="str">
        <f t="shared" si="444"/>
        <v/>
      </c>
      <c r="H879" s="376" t="str">
        <f t="shared" si="445"/>
        <v/>
      </c>
      <c r="I879" s="365" t="str">
        <f t="shared" si="446"/>
        <v/>
      </c>
      <c r="J879" s="366" t="str">
        <f t="shared" si="429"/>
        <v/>
      </c>
      <c r="K879" s="367" t="str">
        <f t="shared" si="430"/>
        <v/>
      </c>
      <c r="L879" s="368" t="str">
        <f t="shared" si="431"/>
        <v/>
      </c>
      <c r="M879" s="369"/>
      <c r="N879" s="370" t="str">
        <f t="shared" si="425"/>
        <v/>
      </c>
      <c r="O879" s="371" t="str">
        <f t="shared" si="426"/>
        <v/>
      </c>
      <c r="P879" s="371" t="str">
        <f t="shared" si="432"/>
        <v/>
      </c>
      <c r="Q879" s="372" t="str">
        <f t="shared" si="447"/>
        <v/>
      </c>
      <c r="R879" s="373" t="str">
        <f t="shared" si="433"/>
        <v/>
      </c>
      <c r="S879" s="372" t="str">
        <f t="shared" si="434"/>
        <v/>
      </c>
      <c r="T879" s="372" t="str">
        <f t="shared" si="427"/>
        <v/>
      </c>
      <c r="U879" s="374" t="str">
        <f t="shared" si="428"/>
        <v/>
      </c>
      <c r="V879" s="375" t="str">
        <f t="shared" si="435"/>
        <v/>
      </c>
      <c r="Y879" s="133"/>
    </row>
    <row r="880" spans="1:25" s="127" customFormat="1" ht="12" customHeight="1">
      <c r="A880" s="121">
        <v>808</v>
      </c>
      <c r="B880" s="122"/>
      <c r="C880" s="403"/>
      <c r="D880" s="123"/>
      <c r="E880" s="124"/>
      <c r="F880" s="124"/>
      <c r="G880" s="363" t="str">
        <f t="shared" ref="G880:G889" si="448">IF(OR(ISBLANK($C880),ISBLANK($C$68)),"",IF($C880&gt;$C$68,"",DATEDIF($C880,$C$68,"Y")))</f>
        <v/>
      </c>
      <c r="H880" s="376" t="str">
        <f t="shared" ref="H880:H889" si="449">IF(D880=1,"男",IF(D880=2,"女",""))</f>
        <v/>
      </c>
      <c r="I880" s="365" t="str">
        <f t="shared" ref="I880:I889" si="450">G880&amp;H880</f>
        <v/>
      </c>
      <c r="J880" s="366" t="str">
        <f t="shared" si="429"/>
        <v/>
      </c>
      <c r="K880" s="367" t="str">
        <f t="shared" si="430"/>
        <v/>
      </c>
      <c r="L880" s="368" t="str">
        <f t="shared" si="431"/>
        <v/>
      </c>
      <c r="M880" s="369"/>
      <c r="N880" s="370" t="str">
        <f t="shared" si="425"/>
        <v/>
      </c>
      <c r="O880" s="371" t="str">
        <f t="shared" si="426"/>
        <v/>
      </c>
      <c r="P880" s="371" t="str">
        <f t="shared" si="432"/>
        <v/>
      </c>
      <c r="Q880" s="372" t="str">
        <f t="shared" ref="Q880:Q889" si="451">IF($E880="","",P880*O880)</f>
        <v/>
      </c>
      <c r="R880" s="373" t="str">
        <f t="shared" si="433"/>
        <v/>
      </c>
      <c r="S880" s="372" t="str">
        <f t="shared" si="434"/>
        <v/>
      </c>
      <c r="T880" s="372" t="str">
        <f t="shared" si="427"/>
        <v/>
      </c>
      <c r="U880" s="374" t="str">
        <f t="shared" si="428"/>
        <v/>
      </c>
      <c r="V880" s="375" t="str">
        <f t="shared" si="435"/>
        <v/>
      </c>
      <c r="Y880" s="133"/>
    </row>
    <row r="881" spans="1:25" s="127" customFormat="1" ht="12" customHeight="1">
      <c r="A881" s="121">
        <v>809</v>
      </c>
      <c r="B881" s="122"/>
      <c r="C881" s="403"/>
      <c r="D881" s="123"/>
      <c r="E881" s="124"/>
      <c r="F881" s="124"/>
      <c r="G881" s="363" t="str">
        <f t="shared" si="448"/>
        <v/>
      </c>
      <c r="H881" s="376" t="str">
        <f t="shared" si="449"/>
        <v/>
      </c>
      <c r="I881" s="365" t="str">
        <f t="shared" si="450"/>
        <v/>
      </c>
      <c r="J881" s="366" t="str">
        <f t="shared" si="429"/>
        <v/>
      </c>
      <c r="K881" s="367" t="str">
        <f t="shared" si="430"/>
        <v/>
      </c>
      <c r="L881" s="368" t="str">
        <f t="shared" si="431"/>
        <v/>
      </c>
      <c r="M881" s="369"/>
      <c r="N881" s="370" t="str">
        <f t="shared" si="425"/>
        <v/>
      </c>
      <c r="O881" s="371" t="str">
        <f t="shared" si="426"/>
        <v/>
      </c>
      <c r="P881" s="371" t="str">
        <f t="shared" si="432"/>
        <v/>
      </c>
      <c r="Q881" s="372" t="str">
        <f t="shared" si="451"/>
        <v/>
      </c>
      <c r="R881" s="373" t="str">
        <f t="shared" si="433"/>
        <v/>
      </c>
      <c r="S881" s="372" t="str">
        <f t="shared" si="434"/>
        <v/>
      </c>
      <c r="T881" s="372" t="str">
        <f t="shared" si="427"/>
        <v/>
      </c>
      <c r="U881" s="374" t="str">
        <f t="shared" si="428"/>
        <v/>
      </c>
      <c r="V881" s="375" t="str">
        <f t="shared" si="435"/>
        <v/>
      </c>
      <c r="Y881" s="133"/>
    </row>
    <row r="882" spans="1:25" s="127" customFormat="1" ht="12" customHeight="1">
      <c r="A882" s="121">
        <v>810</v>
      </c>
      <c r="B882" s="122"/>
      <c r="C882" s="403"/>
      <c r="D882" s="123"/>
      <c r="E882" s="124"/>
      <c r="F882" s="124"/>
      <c r="G882" s="363" t="str">
        <f t="shared" si="448"/>
        <v/>
      </c>
      <c r="H882" s="376" t="str">
        <f t="shared" si="449"/>
        <v/>
      </c>
      <c r="I882" s="365" t="str">
        <f t="shared" si="450"/>
        <v/>
      </c>
      <c r="J882" s="366" t="str">
        <f t="shared" si="429"/>
        <v/>
      </c>
      <c r="K882" s="367" t="str">
        <f t="shared" si="430"/>
        <v/>
      </c>
      <c r="L882" s="368" t="str">
        <f t="shared" si="431"/>
        <v/>
      </c>
      <c r="M882" s="369"/>
      <c r="N882" s="370" t="str">
        <f t="shared" si="425"/>
        <v/>
      </c>
      <c r="O882" s="371" t="str">
        <f t="shared" si="426"/>
        <v/>
      </c>
      <c r="P882" s="371" t="str">
        <f t="shared" si="432"/>
        <v/>
      </c>
      <c r="Q882" s="372" t="str">
        <f t="shared" si="451"/>
        <v/>
      </c>
      <c r="R882" s="373" t="str">
        <f t="shared" si="433"/>
        <v/>
      </c>
      <c r="S882" s="372" t="str">
        <f t="shared" si="434"/>
        <v/>
      </c>
      <c r="T882" s="372" t="str">
        <f t="shared" si="427"/>
        <v/>
      </c>
      <c r="U882" s="374" t="str">
        <f t="shared" si="428"/>
        <v/>
      </c>
      <c r="V882" s="375" t="str">
        <f t="shared" si="435"/>
        <v/>
      </c>
      <c r="Y882" s="133"/>
    </row>
    <row r="883" spans="1:25" s="127" customFormat="1" ht="12" customHeight="1">
      <c r="A883" s="121">
        <v>811</v>
      </c>
      <c r="B883" s="122"/>
      <c r="C883" s="403"/>
      <c r="D883" s="123"/>
      <c r="E883" s="124"/>
      <c r="F883" s="124"/>
      <c r="G883" s="363" t="str">
        <f t="shared" si="448"/>
        <v/>
      </c>
      <c r="H883" s="376" t="str">
        <f t="shared" si="449"/>
        <v/>
      </c>
      <c r="I883" s="365" t="str">
        <f t="shared" si="450"/>
        <v/>
      </c>
      <c r="J883" s="366" t="str">
        <f t="shared" si="429"/>
        <v/>
      </c>
      <c r="K883" s="367" t="str">
        <f t="shared" si="430"/>
        <v/>
      </c>
      <c r="L883" s="368" t="str">
        <f t="shared" si="431"/>
        <v/>
      </c>
      <c r="M883" s="369"/>
      <c r="N883" s="370" t="str">
        <f t="shared" si="425"/>
        <v/>
      </c>
      <c r="O883" s="371" t="str">
        <f t="shared" si="426"/>
        <v/>
      </c>
      <c r="P883" s="371" t="str">
        <f t="shared" si="432"/>
        <v/>
      </c>
      <c r="Q883" s="372" t="str">
        <f t="shared" si="451"/>
        <v/>
      </c>
      <c r="R883" s="373" t="str">
        <f t="shared" si="433"/>
        <v/>
      </c>
      <c r="S883" s="372" t="str">
        <f t="shared" si="434"/>
        <v/>
      </c>
      <c r="T883" s="372" t="str">
        <f t="shared" si="427"/>
        <v/>
      </c>
      <c r="U883" s="374" t="str">
        <f t="shared" si="428"/>
        <v/>
      </c>
      <c r="V883" s="375" t="str">
        <f t="shared" si="435"/>
        <v/>
      </c>
      <c r="Y883" s="133"/>
    </row>
    <row r="884" spans="1:25" s="127" customFormat="1" ht="12" customHeight="1">
      <c r="A884" s="121">
        <v>812</v>
      </c>
      <c r="B884" s="122"/>
      <c r="C884" s="403"/>
      <c r="D884" s="123"/>
      <c r="E884" s="124"/>
      <c r="F884" s="124"/>
      <c r="G884" s="363" t="str">
        <f t="shared" si="448"/>
        <v/>
      </c>
      <c r="H884" s="376" t="str">
        <f t="shared" si="449"/>
        <v/>
      </c>
      <c r="I884" s="365" t="str">
        <f t="shared" si="450"/>
        <v/>
      </c>
      <c r="J884" s="366" t="str">
        <f t="shared" si="429"/>
        <v/>
      </c>
      <c r="K884" s="367" t="str">
        <f t="shared" si="430"/>
        <v/>
      </c>
      <c r="L884" s="368" t="str">
        <f t="shared" si="431"/>
        <v/>
      </c>
      <c r="M884" s="369"/>
      <c r="N884" s="370" t="str">
        <f t="shared" si="425"/>
        <v/>
      </c>
      <c r="O884" s="371" t="str">
        <f t="shared" si="426"/>
        <v/>
      </c>
      <c r="P884" s="371" t="str">
        <f t="shared" si="432"/>
        <v/>
      </c>
      <c r="Q884" s="372" t="str">
        <f t="shared" si="451"/>
        <v/>
      </c>
      <c r="R884" s="373" t="str">
        <f t="shared" si="433"/>
        <v/>
      </c>
      <c r="S884" s="372" t="str">
        <f t="shared" si="434"/>
        <v/>
      </c>
      <c r="T884" s="372" t="str">
        <f t="shared" si="427"/>
        <v/>
      </c>
      <c r="U884" s="374" t="str">
        <f t="shared" si="428"/>
        <v/>
      </c>
      <c r="V884" s="375" t="str">
        <f t="shared" si="435"/>
        <v/>
      </c>
      <c r="Y884" s="133"/>
    </row>
    <row r="885" spans="1:25" s="127" customFormat="1" ht="12" customHeight="1">
      <c r="A885" s="121">
        <v>813</v>
      </c>
      <c r="B885" s="122"/>
      <c r="C885" s="403"/>
      <c r="D885" s="123"/>
      <c r="E885" s="124"/>
      <c r="F885" s="124"/>
      <c r="G885" s="363" t="str">
        <f t="shared" si="448"/>
        <v/>
      </c>
      <c r="H885" s="376" t="str">
        <f t="shared" si="449"/>
        <v/>
      </c>
      <c r="I885" s="365" t="str">
        <f t="shared" si="450"/>
        <v/>
      </c>
      <c r="J885" s="366" t="str">
        <f t="shared" si="429"/>
        <v/>
      </c>
      <c r="K885" s="367" t="str">
        <f t="shared" si="430"/>
        <v/>
      </c>
      <c r="L885" s="368" t="str">
        <f t="shared" si="431"/>
        <v/>
      </c>
      <c r="M885" s="369"/>
      <c r="N885" s="370" t="str">
        <f t="shared" si="425"/>
        <v/>
      </c>
      <c r="O885" s="371" t="str">
        <f t="shared" si="426"/>
        <v/>
      </c>
      <c r="P885" s="371" t="str">
        <f t="shared" si="432"/>
        <v/>
      </c>
      <c r="Q885" s="372" t="str">
        <f t="shared" si="451"/>
        <v/>
      </c>
      <c r="R885" s="373" t="str">
        <f t="shared" si="433"/>
        <v/>
      </c>
      <c r="S885" s="372" t="str">
        <f t="shared" si="434"/>
        <v/>
      </c>
      <c r="T885" s="372" t="str">
        <f t="shared" si="427"/>
        <v/>
      </c>
      <c r="U885" s="374" t="str">
        <f t="shared" si="428"/>
        <v/>
      </c>
      <c r="V885" s="375" t="str">
        <f t="shared" si="435"/>
        <v/>
      </c>
      <c r="Y885" s="133"/>
    </row>
    <row r="886" spans="1:25" s="127" customFormat="1" ht="12" customHeight="1">
      <c r="A886" s="121">
        <v>814</v>
      </c>
      <c r="B886" s="122"/>
      <c r="C886" s="403"/>
      <c r="D886" s="123"/>
      <c r="E886" s="124"/>
      <c r="F886" s="124"/>
      <c r="G886" s="363" t="str">
        <f t="shared" si="448"/>
        <v/>
      </c>
      <c r="H886" s="376" t="str">
        <f t="shared" si="449"/>
        <v/>
      </c>
      <c r="I886" s="365" t="str">
        <f t="shared" si="450"/>
        <v/>
      </c>
      <c r="J886" s="366" t="str">
        <f t="shared" si="429"/>
        <v/>
      </c>
      <c r="K886" s="367" t="str">
        <f t="shared" si="430"/>
        <v/>
      </c>
      <c r="L886" s="368" t="str">
        <f t="shared" si="431"/>
        <v/>
      </c>
      <c r="M886" s="369"/>
      <c r="N886" s="370" t="str">
        <f t="shared" si="425"/>
        <v/>
      </c>
      <c r="O886" s="371" t="str">
        <f t="shared" si="426"/>
        <v/>
      </c>
      <c r="P886" s="371" t="str">
        <f t="shared" si="432"/>
        <v/>
      </c>
      <c r="Q886" s="372" t="str">
        <f t="shared" si="451"/>
        <v/>
      </c>
      <c r="R886" s="373" t="str">
        <f t="shared" si="433"/>
        <v/>
      </c>
      <c r="S886" s="372" t="str">
        <f t="shared" si="434"/>
        <v/>
      </c>
      <c r="T886" s="372" t="str">
        <f t="shared" si="427"/>
        <v/>
      </c>
      <c r="U886" s="374" t="str">
        <f t="shared" si="428"/>
        <v/>
      </c>
      <c r="V886" s="375" t="str">
        <f t="shared" si="435"/>
        <v/>
      </c>
      <c r="Y886" s="133"/>
    </row>
    <row r="887" spans="1:25" s="127" customFormat="1" ht="12" customHeight="1">
      <c r="A887" s="121">
        <v>815</v>
      </c>
      <c r="B887" s="122"/>
      <c r="C887" s="403"/>
      <c r="D887" s="123"/>
      <c r="E887" s="124"/>
      <c r="F887" s="124"/>
      <c r="G887" s="363" t="str">
        <f t="shared" si="448"/>
        <v/>
      </c>
      <c r="H887" s="376" t="str">
        <f t="shared" si="449"/>
        <v/>
      </c>
      <c r="I887" s="365" t="str">
        <f t="shared" si="450"/>
        <v/>
      </c>
      <c r="J887" s="366" t="str">
        <f t="shared" si="429"/>
        <v/>
      </c>
      <c r="K887" s="367" t="str">
        <f t="shared" si="430"/>
        <v/>
      </c>
      <c r="L887" s="368" t="str">
        <f t="shared" si="431"/>
        <v/>
      </c>
      <c r="M887" s="369"/>
      <c r="N887" s="370" t="str">
        <f t="shared" si="425"/>
        <v/>
      </c>
      <c r="O887" s="371" t="str">
        <f t="shared" si="426"/>
        <v/>
      </c>
      <c r="P887" s="371" t="str">
        <f t="shared" si="432"/>
        <v/>
      </c>
      <c r="Q887" s="372" t="str">
        <f t="shared" si="451"/>
        <v/>
      </c>
      <c r="R887" s="373" t="str">
        <f t="shared" si="433"/>
        <v/>
      </c>
      <c r="S887" s="372" t="str">
        <f t="shared" si="434"/>
        <v/>
      </c>
      <c r="T887" s="372" t="str">
        <f t="shared" si="427"/>
        <v/>
      </c>
      <c r="U887" s="374" t="str">
        <f t="shared" si="428"/>
        <v/>
      </c>
      <c r="V887" s="375" t="str">
        <f t="shared" si="435"/>
        <v/>
      </c>
      <c r="Y887" s="133"/>
    </row>
    <row r="888" spans="1:25" s="127" customFormat="1" ht="12" customHeight="1">
      <c r="A888" s="121">
        <v>816</v>
      </c>
      <c r="B888" s="122"/>
      <c r="C888" s="403"/>
      <c r="D888" s="123"/>
      <c r="E888" s="124"/>
      <c r="F888" s="124"/>
      <c r="G888" s="363" t="str">
        <f t="shared" si="448"/>
        <v/>
      </c>
      <c r="H888" s="376" t="str">
        <f t="shared" si="449"/>
        <v/>
      </c>
      <c r="I888" s="365" t="str">
        <f t="shared" si="450"/>
        <v/>
      </c>
      <c r="J888" s="366" t="str">
        <f t="shared" si="429"/>
        <v/>
      </c>
      <c r="K888" s="367" t="str">
        <f t="shared" si="430"/>
        <v/>
      </c>
      <c r="L888" s="368" t="str">
        <f t="shared" si="431"/>
        <v/>
      </c>
      <c r="M888" s="369"/>
      <c r="N888" s="370" t="str">
        <f t="shared" si="425"/>
        <v/>
      </c>
      <c r="O888" s="371" t="str">
        <f t="shared" si="426"/>
        <v/>
      </c>
      <c r="P888" s="371" t="str">
        <f t="shared" si="432"/>
        <v/>
      </c>
      <c r="Q888" s="372" t="str">
        <f t="shared" si="451"/>
        <v/>
      </c>
      <c r="R888" s="373" t="str">
        <f t="shared" si="433"/>
        <v/>
      </c>
      <c r="S888" s="372" t="str">
        <f t="shared" si="434"/>
        <v/>
      </c>
      <c r="T888" s="372" t="str">
        <f t="shared" si="427"/>
        <v/>
      </c>
      <c r="U888" s="374" t="str">
        <f t="shared" si="428"/>
        <v/>
      </c>
      <c r="V888" s="375" t="str">
        <f t="shared" si="435"/>
        <v/>
      </c>
      <c r="Y888" s="133"/>
    </row>
    <row r="889" spans="1:25" s="127" customFormat="1" ht="12" customHeight="1">
      <c r="A889" s="121">
        <v>817</v>
      </c>
      <c r="B889" s="122"/>
      <c r="C889" s="403"/>
      <c r="D889" s="123"/>
      <c r="E889" s="124"/>
      <c r="F889" s="124"/>
      <c r="G889" s="363" t="str">
        <f t="shared" si="448"/>
        <v/>
      </c>
      <c r="H889" s="376" t="str">
        <f t="shared" si="449"/>
        <v/>
      </c>
      <c r="I889" s="365" t="str">
        <f t="shared" si="450"/>
        <v/>
      </c>
      <c r="J889" s="366" t="str">
        <f t="shared" si="429"/>
        <v/>
      </c>
      <c r="K889" s="367" t="str">
        <f t="shared" si="430"/>
        <v/>
      </c>
      <c r="L889" s="368" t="str">
        <f t="shared" si="431"/>
        <v/>
      </c>
      <c r="M889" s="369"/>
      <c r="N889" s="370" t="str">
        <f t="shared" si="425"/>
        <v/>
      </c>
      <c r="O889" s="371" t="str">
        <f t="shared" si="426"/>
        <v/>
      </c>
      <c r="P889" s="371" t="str">
        <f t="shared" si="432"/>
        <v/>
      </c>
      <c r="Q889" s="372" t="str">
        <f t="shared" si="451"/>
        <v/>
      </c>
      <c r="R889" s="373" t="str">
        <f t="shared" si="433"/>
        <v/>
      </c>
      <c r="S889" s="372" t="str">
        <f t="shared" si="434"/>
        <v/>
      </c>
      <c r="T889" s="372" t="str">
        <f t="shared" si="427"/>
        <v/>
      </c>
      <c r="U889" s="374" t="str">
        <f t="shared" si="428"/>
        <v/>
      </c>
      <c r="V889" s="375" t="str">
        <f t="shared" si="435"/>
        <v/>
      </c>
      <c r="Y889" s="133"/>
    </row>
    <row r="890" spans="1:25" s="127" customFormat="1" ht="12" customHeight="1">
      <c r="A890" s="121">
        <v>818</v>
      </c>
      <c r="B890" s="122"/>
      <c r="C890" s="403"/>
      <c r="D890" s="123"/>
      <c r="E890" s="124"/>
      <c r="F890" s="124"/>
      <c r="G890" s="363" t="str">
        <f t="shared" ref="G890:G901" si="452">IF(OR(ISBLANK($C890),ISBLANK($C$68)),"",IF($C890&gt;$C$68,"",DATEDIF($C890,$C$68,"Y")))</f>
        <v/>
      </c>
      <c r="H890" s="376" t="str">
        <f t="shared" ref="H890:H901" si="453">IF(D890=1,"男",IF(D890=2,"女",""))</f>
        <v/>
      </c>
      <c r="I890" s="365" t="str">
        <f t="shared" ref="I890:I901" si="454">G890&amp;H890</f>
        <v/>
      </c>
      <c r="J890" s="366" t="str">
        <f t="shared" si="429"/>
        <v/>
      </c>
      <c r="K890" s="367" t="str">
        <f t="shared" si="430"/>
        <v/>
      </c>
      <c r="L890" s="368" t="str">
        <f t="shared" si="431"/>
        <v/>
      </c>
      <c r="M890" s="369"/>
      <c r="N890" s="370" t="str">
        <f t="shared" si="425"/>
        <v/>
      </c>
      <c r="O890" s="371" t="str">
        <f t="shared" si="426"/>
        <v/>
      </c>
      <c r="P890" s="371" t="str">
        <f t="shared" si="432"/>
        <v/>
      </c>
      <c r="Q890" s="372" t="str">
        <f t="shared" ref="Q890:Q901" si="455">IF($E890="","",P890*O890)</f>
        <v/>
      </c>
      <c r="R890" s="373" t="str">
        <f t="shared" si="433"/>
        <v/>
      </c>
      <c r="S890" s="372" t="str">
        <f t="shared" si="434"/>
        <v/>
      </c>
      <c r="T890" s="372" t="str">
        <f t="shared" si="427"/>
        <v/>
      </c>
      <c r="U890" s="374" t="str">
        <f t="shared" si="428"/>
        <v/>
      </c>
      <c r="V890" s="375" t="str">
        <f t="shared" si="435"/>
        <v/>
      </c>
      <c r="Y890" s="133"/>
    </row>
    <row r="891" spans="1:25" s="127" customFormat="1" ht="12" customHeight="1">
      <c r="A891" s="121">
        <v>819</v>
      </c>
      <c r="B891" s="122"/>
      <c r="C891" s="403"/>
      <c r="D891" s="123"/>
      <c r="E891" s="124"/>
      <c r="F891" s="124"/>
      <c r="G891" s="363" t="str">
        <f t="shared" si="452"/>
        <v/>
      </c>
      <c r="H891" s="376" t="str">
        <f t="shared" si="453"/>
        <v/>
      </c>
      <c r="I891" s="365" t="str">
        <f t="shared" si="454"/>
        <v/>
      </c>
      <c r="J891" s="366" t="str">
        <f t="shared" si="429"/>
        <v/>
      </c>
      <c r="K891" s="367" t="str">
        <f t="shared" si="430"/>
        <v/>
      </c>
      <c r="L891" s="368" t="str">
        <f t="shared" si="431"/>
        <v/>
      </c>
      <c r="M891" s="369"/>
      <c r="N891" s="370" t="str">
        <f t="shared" si="425"/>
        <v/>
      </c>
      <c r="O891" s="371" t="str">
        <f t="shared" si="426"/>
        <v/>
      </c>
      <c r="P891" s="371" t="str">
        <f t="shared" si="432"/>
        <v/>
      </c>
      <c r="Q891" s="372" t="str">
        <f t="shared" si="455"/>
        <v/>
      </c>
      <c r="R891" s="373" t="str">
        <f t="shared" si="433"/>
        <v/>
      </c>
      <c r="S891" s="372" t="str">
        <f t="shared" si="434"/>
        <v/>
      </c>
      <c r="T891" s="372" t="str">
        <f t="shared" si="427"/>
        <v/>
      </c>
      <c r="U891" s="374" t="str">
        <f t="shared" si="428"/>
        <v/>
      </c>
      <c r="V891" s="375" t="str">
        <f t="shared" si="435"/>
        <v/>
      </c>
      <c r="Y891" s="133"/>
    </row>
    <row r="892" spans="1:25" s="127" customFormat="1" ht="12" customHeight="1">
      <c r="A892" s="121">
        <v>820</v>
      </c>
      <c r="B892" s="122"/>
      <c r="C892" s="403"/>
      <c r="D892" s="123"/>
      <c r="E892" s="124"/>
      <c r="F892" s="124"/>
      <c r="G892" s="363" t="str">
        <f t="shared" si="452"/>
        <v/>
      </c>
      <c r="H892" s="376" t="str">
        <f t="shared" si="453"/>
        <v/>
      </c>
      <c r="I892" s="365" t="str">
        <f t="shared" si="454"/>
        <v/>
      </c>
      <c r="J892" s="366" t="str">
        <f t="shared" si="429"/>
        <v/>
      </c>
      <c r="K892" s="367" t="str">
        <f t="shared" si="430"/>
        <v/>
      </c>
      <c r="L892" s="368" t="str">
        <f t="shared" si="431"/>
        <v/>
      </c>
      <c r="M892" s="369"/>
      <c r="N892" s="370" t="str">
        <f t="shared" si="425"/>
        <v/>
      </c>
      <c r="O892" s="371" t="str">
        <f t="shared" si="426"/>
        <v/>
      </c>
      <c r="P892" s="371" t="str">
        <f t="shared" si="432"/>
        <v/>
      </c>
      <c r="Q892" s="372" t="str">
        <f t="shared" si="455"/>
        <v/>
      </c>
      <c r="R892" s="373" t="str">
        <f t="shared" si="433"/>
        <v/>
      </c>
      <c r="S892" s="372" t="str">
        <f t="shared" si="434"/>
        <v/>
      </c>
      <c r="T892" s="372" t="str">
        <f t="shared" si="427"/>
        <v/>
      </c>
      <c r="U892" s="374" t="str">
        <f t="shared" si="428"/>
        <v/>
      </c>
      <c r="V892" s="375" t="str">
        <f t="shared" si="435"/>
        <v/>
      </c>
      <c r="Y892" s="133"/>
    </row>
    <row r="893" spans="1:25" s="127" customFormat="1" ht="12" customHeight="1">
      <c r="A893" s="121">
        <v>821</v>
      </c>
      <c r="B893" s="122"/>
      <c r="C893" s="403"/>
      <c r="D893" s="123"/>
      <c r="E893" s="124"/>
      <c r="F893" s="124"/>
      <c r="G893" s="363" t="str">
        <f t="shared" si="452"/>
        <v/>
      </c>
      <c r="H893" s="376" t="str">
        <f t="shared" si="453"/>
        <v/>
      </c>
      <c r="I893" s="365" t="str">
        <f t="shared" si="454"/>
        <v/>
      </c>
      <c r="J893" s="366" t="str">
        <f t="shared" si="429"/>
        <v/>
      </c>
      <c r="K893" s="367" t="str">
        <f t="shared" si="430"/>
        <v/>
      </c>
      <c r="L893" s="368" t="str">
        <f t="shared" si="431"/>
        <v/>
      </c>
      <c r="M893" s="369"/>
      <c r="N893" s="370" t="str">
        <f t="shared" si="425"/>
        <v/>
      </c>
      <c r="O893" s="371" t="str">
        <f t="shared" si="426"/>
        <v/>
      </c>
      <c r="P893" s="371" t="str">
        <f t="shared" si="432"/>
        <v/>
      </c>
      <c r="Q893" s="372" t="str">
        <f t="shared" si="455"/>
        <v/>
      </c>
      <c r="R893" s="373" t="str">
        <f t="shared" si="433"/>
        <v/>
      </c>
      <c r="S893" s="372" t="str">
        <f t="shared" si="434"/>
        <v/>
      </c>
      <c r="T893" s="372" t="str">
        <f t="shared" si="427"/>
        <v/>
      </c>
      <c r="U893" s="374" t="str">
        <f t="shared" si="428"/>
        <v/>
      </c>
      <c r="V893" s="375" t="str">
        <f t="shared" si="435"/>
        <v/>
      </c>
      <c r="Y893" s="133"/>
    </row>
    <row r="894" spans="1:25" s="127" customFormat="1" ht="12" customHeight="1">
      <c r="A894" s="121">
        <v>822</v>
      </c>
      <c r="B894" s="122"/>
      <c r="C894" s="403"/>
      <c r="D894" s="123"/>
      <c r="E894" s="124"/>
      <c r="F894" s="124"/>
      <c r="G894" s="363" t="str">
        <f t="shared" si="452"/>
        <v/>
      </c>
      <c r="H894" s="376" t="str">
        <f t="shared" si="453"/>
        <v/>
      </c>
      <c r="I894" s="365" t="str">
        <f t="shared" si="454"/>
        <v/>
      </c>
      <c r="J894" s="366" t="str">
        <f t="shared" si="429"/>
        <v/>
      </c>
      <c r="K894" s="367" t="str">
        <f t="shared" si="430"/>
        <v/>
      </c>
      <c r="L894" s="368" t="str">
        <f t="shared" si="431"/>
        <v/>
      </c>
      <c r="M894" s="369"/>
      <c r="N894" s="370" t="str">
        <f t="shared" si="425"/>
        <v/>
      </c>
      <c r="O894" s="371" t="str">
        <f t="shared" si="426"/>
        <v/>
      </c>
      <c r="P894" s="371" t="str">
        <f t="shared" si="432"/>
        <v/>
      </c>
      <c r="Q894" s="372" t="str">
        <f t="shared" si="455"/>
        <v/>
      </c>
      <c r="R894" s="373" t="str">
        <f t="shared" si="433"/>
        <v/>
      </c>
      <c r="S894" s="372" t="str">
        <f t="shared" si="434"/>
        <v/>
      </c>
      <c r="T894" s="372" t="str">
        <f t="shared" si="427"/>
        <v/>
      </c>
      <c r="U894" s="374" t="str">
        <f t="shared" si="428"/>
        <v/>
      </c>
      <c r="V894" s="375" t="str">
        <f t="shared" si="435"/>
        <v/>
      </c>
      <c r="Y894" s="133"/>
    </row>
    <row r="895" spans="1:25" s="127" customFormat="1" ht="12" customHeight="1">
      <c r="A895" s="121">
        <v>823</v>
      </c>
      <c r="B895" s="122"/>
      <c r="C895" s="403"/>
      <c r="D895" s="123"/>
      <c r="E895" s="124"/>
      <c r="F895" s="124"/>
      <c r="G895" s="363" t="str">
        <f t="shared" si="452"/>
        <v/>
      </c>
      <c r="H895" s="376" t="str">
        <f t="shared" si="453"/>
        <v/>
      </c>
      <c r="I895" s="365" t="str">
        <f t="shared" si="454"/>
        <v/>
      </c>
      <c r="J895" s="366" t="str">
        <f t="shared" si="429"/>
        <v/>
      </c>
      <c r="K895" s="367" t="str">
        <f t="shared" si="430"/>
        <v/>
      </c>
      <c r="L895" s="368" t="str">
        <f t="shared" si="431"/>
        <v/>
      </c>
      <c r="M895" s="369"/>
      <c r="N895" s="370" t="str">
        <f t="shared" si="425"/>
        <v/>
      </c>
      <c r="O895" s="371" t="str">
        <f t="shared" si="426"/>
        <v/>
      </c>
      <c r="P895" s="371" t="str">
        <f t="shared" si="432"/>
        <v/>
      </c>
      <c r="Q895" s="372" t="str">
        <f t="shared" si="455"/>
        <v/>
      </c>
      <c r="R895" s="373" t="str">
        <f t="shared" si="433"/>
        <v/>
      </c>
      <c r="S895" s="372" t="str">
        <f t="shared" si="434"/>
        <v/>
      </c>
      <c r="T895" s="372" t="str">
        <f t="shared" si="427"/>
        <v/>
      </c>
      <c r="U895" s="374" t="str">
        <f t="shared" si="428"/>
        <v/>
      </c>
      <c r="V895" s="375" t="str">
        <f t="shared" si="435"/>
        <v/>
      </c>
      <c r="Y895" s="133"/>
    </row>
    <row r="896" spans="1:25" s="127" customFormat="1" ht="12" customHeight="1">
      <c r="A896" s="121">
        <v>824</v>
      </c>
      <c r="B896" s="122"/>
      <c r="C896" s="403"/>
      <c r="D896" s="123"/>
      <c r="E896" s="124"/>
      <c r="F896" s="124"/>
      <c r="G896" s="363" t="str">
        <f t="shared" si="452"/>
        <v/>
      </c>
      <c r="H896" s="376" t="str">
        <f t="shared" si="453"/>
        <v/>
      </c>
      <c r="I896" s="365" t="str">
        <f t="shared" si="454"/>
        <v/>
      </c>
      <c r="J896" s="366" t="str">
        <f t="shared" si="429"/>
        <v/>
      </c>
      <c r="K896" s="367" t="str">
        <f t="shared" si="430"/>
        <v/>
      </c>
      <c r="L896" s="368" t="str">
        <f t="shared" si="431"/>
        <v/>
      </c>
      <c r="M896" s="369"/>
      <c r="N896" s="370" t="str">
        <f t="shared" si="425"/>
        <v/>
      </c>
      <c r="O896" s="371" t="str">
        <f t="shared" si="426"/>
        <v/>
      </c>
      <c r="P896" s="371" t="str">
        <f t="shared" si="432"/>
        <v/>
      </c>
      <c r="Q896" s="372" t="str">
        <f t="shared" si="455"/>
        <v/>
      </c>
      <c r="R896" s="373" t="str">
        <f t="shared" si="433"/>
        <v/>
      </c>
      <c r="S896" s="372" t="str">
        <f t="shared" si="434"/>
        <v/>
      </c>
      <c r="T896" s="372" t="str">
        <f t="shared" si="427"/>
        <v/>
      </c>
      <c r="U896" s="374" t="str">
        <f t="shared" si="428"/>
        <v/>
      </c>
      <c r="V896" s="375" t="str">
        <f t="shared" si="435"/>
        <v/>
      </c>
      <c r="Y896" s="133"/>
    </row>
    <row r="897" spans="1:25" s="127" customFormat="1" ht="12" customHeight="1">
      <c r="A897" s="121">
        <v>825</v>
      </c>
      <c r="B897" s="122"/>
      <c r="C897" s="403"/>
      <c r="D897" s="123"/>
      <c r="E897" s="124"/>
      <c r="F897" s="124"/>
      <c r="G897" s="363" t="str">
        <f t="shared" si="452"/>
        <v/>
      </c>
      <c r="H897" s="376" t="str">
        <f t="shared" si="453"/>
        <v/>
      </c>
      <c r="I897" s="365" t="str">
        <f t="shared" si="454"/>
        <v/>
      </c>
      <c r="J897" s="366" t="str">
        <f t="shared" si="429"/>
        <v/>
      </c>
      <c r="K897" s="367" t="str">
        <f t="shared" si="430"/>
        <v/>
      </c>
      <c r="L897" s="368" t="str">
        <f t="shared" si="431"/>
        <v/>
      </c>
      <c r="M897" s="369"/>
      <c r="N897" s="370" t="str">
        <f t="shared" si="425"/>
        <v/>
      </c>
      <c r="O897" s="371" t="str">
        <f t="shared" si="426"/>
        <v/>
      </c>
      <c r="P897" s="371" t="str">
        <f t="shared" si="432"/>
        <v/>
      </c>
      <c r="Q897" s="372" t="str">
        <f t="shared" si="455"/>
        <v/>
      </c>
      <c r="R897" s="373" t="str">
        <f t="shared" si="433"/>
        <v/>
      </c>
      <c r="S897" s="372" t="str">
        <f t="shared" si="434"/>
        <v/>
      </c>
      <c r="T897" s="372" t="str">
        <f t="shared" si="427"/>
        <v/>
      </c>
      <c r="U897" s="374" t="str">
        <f t="shared" si="428"/>
        <v/>
      </c>
      <c r="V897" s="375" t="str">
        <f t="shared" si="435"/>
        <v/>
      </c>
      <c r="Y897" s="133"/>
    </row>
    <row r="898" spans="1:25" s="127" customFormat="1" ht="12" customHeight="1">
      <c r="A898" s="121">
        <v>826</v>
      </c>
      <c r="B898" s="122"/>
      <c r="C898" s="403"/>
      <c r="D898" s="123"/>
      <c r="E898" s="124"/>
      <c r="F898" s="124"/>
      <c r="G898" s="363" t="str">
        <f t="shared" si="452"/>
        <v/>
      </c>
      <c r="H898" s="376" t="str">
        <f t="shared" si="453"/>
        <v/>
      </c>
      <c r="I898" s="365" t="str">
        <f t="shared" si="454"/>
        <v/>
      </c>
      <c r="J898" s="366" t="str">
        <f t="shared" si="429"/>
        <v/>
      </c>
      <c r="K898" s="367" t="str">
        <f t="shared" si="430"/>
        <v/>
      </c>
      <c r="L898" s="368" t="str">
        <f t="shared" si="431"/>
        <v/>
      </c>
      <c r="M898" s="369"/>
      <c r="N898" s="370" t="str">
        <f t="shared" si="425"/>
        <v/>
      </c>
      <c r="O898" s="371" t="str">
        <f t="shared" si="426"/>
        <v/>
      </c>
      <c r="P898" s="371" t="str">
        <f t="shared" si="432"/>
        <v/>
      </c>
      <c r="Q898" s="372" t="str">
        <f t="shared" si="455"/>
        <v/>
      </c>
      <c r="R898" s="373" t="str">
        <f t="shared" si="433"/>
        <v/>
      </c>
      <c r="S898" s="372" t="str">
        <f t="shared" si="434"/>
        <v/>
      </c>
      <c r="T898" s="372" t="str">
        <f t="shared" si="427"/>
        <v/>
      </c>
      <c r="U898" s="374" t="str">
        <f t="shared" si="428"/>
        <v/>
      </c>
      <c r="V898" s="375" t="str">
        <f t="shared" si="435"/>
        <v/>
      </c>
      <c r="Y898" s="133"/>
    </row>
    <row r="899" spans="1:25" s="127" customFormat="1" ht="12" customHeight="1">
      <c r="A899" s="121">
        <v>827</v>
      </c>
      <c r="B899" s="122"/>
      <c r="C899" s="403"/>
      <c r="D899" s="123"/>
      <c r="E899" s="124"/>
      <c r="F899" s="124"/>
      <c r="G899" s="363" t="str">
        <f t="shared" si="452"/>
        <v/>
      </c>
      <c r="H899" s="376" t="str">
        <f t="shared" si="453"/>
        <v/>
      </c>
      <c r="I899" s="365" t="str">
        <f t="shared" si="454"/>
        <v/>
      </c>
      <c r="J899" s="366" t="str">
        <f t="shared" si="429"/>
        <v/>
      </c>
      <c r="K899" s="367" t="str">
        <f t="shared" si="430"/>
        <v/>
      </c>
      <c r="L899" s="368" t="str">
        <f t="shared" si="431"/>
        <v/>
      </c>
      <c r="M899" s="369"/>
      <c r="N899" s="370" t="str">
        <f t="shared" si="425"/>
        <v/>
      </c>
      <c r="O899" s="371" t="str">
        <f t="shared" si="426"/>
        <v/>
      </c>
      <c r="P899" s="371" t="str">
        <f t="shared" si="432"/>
        <v/>
      </c>
      <c r="Q899" s="372" t="str">
        <f t="shared" si="455"/>
        <v/>
      </c>
      <c r="R899" s="373" t="str">
        <f t="shared" si="433"/>
        <v/>
      </c>
      <c r="S899" s="372" t="str">
        <f t="shared" si="434"/>
        <v/>
      </c>
      <c r="T899" s="372" t="str">
        <f t="shared" si="427"/>
        <v/>
      </c>
      <c r="U899" s="374" t="str">
        <f t="shared" si="428"/>
        <v/>
      </c>
      <c r="V899" s="375" t="str">
        <f t="shared" si="435"/>
        <v/>
      </c>
      <c r="Y899" s="133"/>
    </row>
    <row r="900" spans="1:25" s="127" customFormat="1" ht="12" customHeight="1">
      <c r="A900" s="121">
        <v>828</v>
      </c>
      <c r="B900" s="122"/>
      <c r="C900" s="403"/>
      <c r="D900" s="123"/>
      <c r="E900" s="124"/>
      <c r="F900" s="124"/>
      <c r="G900" s="363" t="str">
        <f t="shared" si="452"/>
        <v/>
      </c>
      <c r="H900" s="376" t="str">
        <f t="shared" si="453"/>
        <v/>
      </c>
      <c r="I900" s="365" t="str">
        <f t="shared" si="454"/>
        <v/>
      </c>
      <c r="J900" s="366" t="str">
        <f t="shared" si="429"/>
        <v/>
      </c>
      <c r="K900" s="367" t="str">
        <f t="shared" si="430"/>
        <v/>
      </c>
      <c r="L900" s="368" t="str">
        <f t="shared" si="431"/>
        <v/>
      </c>
      <c r="M900" s="369"/>
      <c r="N900" s="370" t="str">
        <f t="shared" si="425"/>
        <v/>
      </c>
      <c r="O900" s="371" t="str">
        <f t="shared" si="426"/>
        <v/>
      </c>
      <c r="P900" s="371" t="str">
        <f t="shared" si="432"/>
        <v/>
      </c>
      <c r="Q900" s="372" t="str">
        <f t="shared" si="455"/>
        <v/>
      </c>
      <c r="R900" s="373" t="str">
        <f t="shared" si="433"/>
        <v/>
      </c>
      <c r="S900" s="372" t="str">
        <f t="shared" si="434"/>
        <v/>
      </c>
      <c r="T900" s="372" t="str">
        <f t="shared" si="427"/>
        <v/>
      </c>
      <c r="U900" s="374" t="str">
        <f t="shared" si="428"/>
        <v/>
      </c>
      <c r="V900" s="375" t="str">
        <f t="shared" si="435"/>
        <v/>
      </c>
      <c r="Y900" s="133"/>
    </row>
    <row r="901" spans="1:25" s="127" customFormat="1" ht="12" customHeight="1">
      <c r="A901" s="121">
        <v>829</v>
      </c>
      <c r="B901" s="122"/>
      <c r="C901" s="403"/>
      <c r="D901" s="123"/>
      <c r="E901" s="124"/>
      <c r="F901" s="124"/>
      <c r="G901" s="363" t="str">
        <f t="shared" si="452"/>
        <v/>
      </c>
      <c r="H901" s="376" t="str">
        <f t="shared" si="453"/>
        <v/>
      </c>
      <c r="I901" s="365" t="str">
        <f t="shared" si="454"/>
        <v/>
      </c>
      <c r="J901" s="366" t="str">
        <f t="shared" si="429"/>
        <v/>
      </c>
      <c r="K901" s="367" t="str">
        <f t="shared" si="430"/>
        <v/>
      </c>
      <c r="L901" s="368" t="str">
        <f t="shared" si="431"/>
        <v/>
      </c>
      <c r="M901" s="369"/>
      <c r="N901" s="370" t="str">
        <f t="shared" si="425"/>
        <v/>
      </c>
      <c r="O901" s="371" t="str">
        <f t="shared" si="426"/>
        <v/>
      </c>
      <c r="P901" s="371" t="str">
        <f t="shared" si="432"/>
        <v/>
      </c>
      <c r="Q901" s="372" t="str">
        <f t="shared" si="455"/>
        <v/>
      </c>
      <c r="R901" s="373" t="str">
        <f t="shared" si="433"/>
        <v/>
      </c>
      <c r="S901" s="372" t="str">
        <f t="shared" si="434"/>
        <v/>
      </c>
      <c r="T901" s="372" t="str">
        <f t="shared" si="427"/>
        <v/>
      </c>
      <c r="U901" s="374" t="str">
        <f t="shared" si="428"/>
        <v/>
      </c>
      <c r="V901" s="375" t="str">
        <f t="shared" si="435"/>
        <v/>
      </c>
      <c r="Y901" s="133"/>
    </row>
    <row r="902" spans="1:25" s="127" customFormat="1" ht="12" customHeight="1">
      <c r="A902" s="121">
        <v>830</v>
      </c>
      <c r="B902" s="122"/>
      <c r="C902" s="403"/>
      <c r="D902" s="123"/>
      <c r="E902" s="124"/>
      <c r="F902" s="124"/>
      <c r="G902" s="363" t="str">
        <f t="shared" ref="G902:G911" si="456">IF(OR(ISBLANK($C902),ISBLANK($C$68)),"",IF($C902&gt;$C$68,"",DATEDIF($C902,$C$68,"Y")))</f>
        <v/>
      </c>
      <c r="H902" s="376" t="str">
        <f t="shared" ref="H902:H911" si="457">IF(D902=1,"男",IF(D902=2,"女",""))</f>
        <v/>
      </c>
      <c r="I902" s="365" t="str">
        <f t="shared" ref="I902:I911" si="458">G902&amp;H902</f>
        <v/>
      </c>
      <c r="J902" s="366" t="str">
        <f t="shared" si="429"/>
        <v/>
      </c>
      <c r="K902" s="367" t="str">
        <f t="shared" si="430"/>
        <v/>
      </c>
      <c r="L902" s="368" t="str">
        <f t="shared" si="431"/>
        <v/>
      </c>
      <c r="M902" s="369"/>
      <c r="N902" s="370" t="str">
        <f t="shared" si="425"/>
        <v/>
      </c>
      <c r="O902" s="371" t="str">
        <f t="shared" si="426"/>
        <v/>
      </c>
      <c r="P902" s="371" t="str">
        <f t="shared" si="432"/>
        <v/>
      </c>
      <c r="Q902" s="372" t="str">
        <f t="shared" ref="Q902:Q911" si="459">IF($E902="","",P902*O902)</f>
        <v/>
      </c>
      <c r="R902" s="373" t="str">
        <f t="shared" si="433"/>
        <v/>
      </c>
      <c r="S902" s="372" t="str">
        <f t="shared" si="434"/>
        <v/>
      </c>
      <c r="T902" s="372" t="str">
        <f t="shared" si="427"/>
        <v/>
      </c>
      <c r="U902" s="374" t="str">
        <f t="shared" si="428"/>
        <v/>
      </c>
      <c r="V902" s="375" t="str">
        <f t="shared" si="435"/>
        <v/>
      </c>
      <c r="Y902" s="133"/>
    </row>
    <row r="903" spans="1:25" s="127" customFormat="1" ht="12" customHeight="1">
      <c r="A903" s="121">
        <v>831</v>
      </c>
      <c r="B903" s="122"/>
      <c r="C903" s="403"/>
      <c r="D903" s="123"/>
      <c r="E903" s="124"/>
      <c r="F903" s="124"/>
      <c r="G903" s="363" t="str">
        <f t="shared" si="456"/>
        <v/>
      </c>
      <c r="H903" s="376" t="str">
        <f t="shared" si="457"/>
        <v/>
      </c>
      <c r="I903" s="365" t="str">
        <f t="shared" si="458"/>
        <v/>
      </c>
      <c r="J903" s="366" t="str">
        <f t="shared" si="429"/>
        <v/>
      </c>
      <c r="K903" s="367" t="str">
        <f t="shared" si="430"/>
        <v/>
      </c>
      <c r="L903" s="368" t="str">
        <f t="shared" si="431"/>
        <v/>
      </c>
      <c r="M903" s="369"/>
      <c r="N903" s="370" t="str">
        <f t="shared" si="425"/>
        <v/>
      </c>
      <c r="O903" s="371" t="str">
        <f t="shared" si="426"/>
        <v/>
      </c>
      <c r="P903" s="371" t="str">
        <f t="shared" si="432"/>
        <v/>
      </c>
      <c r="Q903" s="372" t="str">
        <f t="shared" si="459"/>
        <v/>
      </c>
      <c r="R903" s="373" t="str">
        <f t="shared" si="433"/>
        <v/>
      </c>
      <c r="S903" s="372" t="str">
        <f t="shared" si="434"/>
        <v/>
      </c>
      <c r="T903" s="372" t="str">
        <f t="shared" si="427"/>
        <v/>
      </c>
      <c r="U903" s="374" t="str">
        <f t="shared" si="428"/>
        <v/>
      </c>
      <c r="V903" s="375" t="str">
        <f t="shared" si="435"/>
        <v/>
      </c>
      <c r="Y903" s="133"/>
    </row>
    <row r="904" spans="1:25" s="127" customFormat="1" ht="12" customHeight="1">
      <c r="A904" s="121">
        <v>832</v>
      </c>
      <c r="B904" s="122"/>
      <c r="C904" s="403"/>
      <c r="D904" s="123"/>
      <c r="E904" s="124"/>
      <c r="F904" s="124"/>
      <c r="G904" s="363" t="str">
        <f t="shared" si="456"/>
        <v/>
      </c>
      <c r="H904" s="376" t="str">
        <f t="shared" si="457"/>
        <v/>
      </c>
      <c r="I904" s="365" t="str">
        <f t="shared" si="458"/>
        <v/>
      </c>
      <c r="J904" s="366" t="str">
        <f t="shared" si="429"/>
        <v/>
      </c>
      <c r="K904" s="367" t="str">
        <f t="shared" si="430"/>
        <v/>
      </c>
      <c r="L904" s="368" t="str">
        <f t="shared" si="431"/>
        <v/>
      </c>
      <c r="M904" s="369"/>
      <c r="N904" s="370" t="str">
        <f t="shared" si="425"/>
        <v/>
      </c>
      <c r="O904" s="371" t="str">
        <f t="shared" si="426"/>
        <v/>
      </c>
      <c r="P904" s="371" t="str">
        <f t="shared" si="432"/>
        <v/>
      </c>
      <c r="Q904" s="372" t="str">
        <f t="shared" si="459"/>
        <v/>
      </c>
      <c r="R904" s="373" t="str">
        <f t="shared" si="433"/>
        <v/>
      </c>
      <c r="S904" s="372" t="str">
        <f t="shared" si="434"/>
        <v/>
      </c>
      <c r="T904" s="372" t="str">
        <f t="shared" si="427"/>
        <v/>
      </c>
      <c r="U904" s="374" t="str">
        <f t="shared" si="428"/>
        <v/>
      </c>
      <c r="V904" s="375" t="str">
        <f t="shared" si="435"/>
        <v/>
      </c>
      <c r="Y904" s="133"/>
    </row>
    <row r="905" spans="1:25" s="127" customFormat="1" ht="12" customHeight="1">
      <c r="A905" s="121">
        <v>833</v>
      </c>
      <c r="B905" s="122"/>
      <c r="C905" s="403"/>
      <c r="D905" s="123"/>
      <c r="E905" s="124"/>
      <c r="F905" s="124"/>
      <c r="G905" s="363" t="str">
        <f t="shared" si="456"/>
        <v/>
      </c>
      <c r="H905" s="376" t="str">
        <f t="shared" si="457"/>
        <v/>
      </c>
      <c r="I905" s="365" t="str">
        <f t="shared" si="458"/>
        <v/>
      </c>
      <c r="J905" s="366" t="str">
        <f t="shared" si="429"/>
        <v/>
      </c>
      <c r="K905" s="367" t="str">
        <f t="shared" si="430"/>
        <v/>
      </c>
      <c r="L905" s="368" t="str">
        <f t="shared" si="431"/>
        <v/>
      </c>
      <c r="M905" s="369"/>
      <c r="N905" s="370" t="str">
        <f t="shared" ref="N905:N968" si="460">IF(F905="","",(F905-O905)/O905*100)</f>
        <v/>
      </c>
      <c r="O905" s="371" t="str">
        <f t="shared" ref="O905:O968" si="461">IF(E905="","",(J905*E905-K905))</f>
        <v/>
      </c>
      <c r="P905" s="371" t="str">
        <f t="shared" si="432"/>
        <v/>
      </c>
      <c r="Q905" s="372" t="str">
        <f t="shared" si="459"/>
        <v/>
      </c>
      <c r="R905" s="373" t="str">
        <f t="shared" si="433"/>
        <v/>
      </c>
      <c r="S905" s="372" t="str">
        <f t="shared" si="434"/>
        <v/>
      </c>
      <c r="T905" s="372" t="str">
        <f t="shared" ref="T905:T968" si="462">IF(E905="","",(Q905*R905+S905))</f>
        <v/>
      </c>
      <c r="U905" s="374" t="str">
        <f t="shared" ref="U905:U968" si="463">IF(E905="","",(T905*33%))</f>
        <v/>
      </c>
      <c r="V905" s="375" t="str">
        <f t="shared" si="435"/>
        <v/>
      </c>
      <c r="Y905" s="133"/>
    </row>
    <row r="906" spans="1:25" s="127" customFormat="1" ht="12" customHeight="1">
      <c r="A906" s="121">
        <v>834</v>
      </c>
      <c r="B906" s="122"/>
      <c r="C906" s="403"/>
      <c r="D906" s="123"/>
      <c r="E906" s="124"/>
      <c r="F906" s="124"/>
      <c r="G906" s="363" t="str">
        <f t="shared" si="456"/>
        <v/>
      </c>
      <c r="H906" s="376" t="str">
        <f t="shared" si="457"/>
        <v/>
      </c>
      <c r="I906" s="365" t="str">
        <f t="shared" si="458"/>
        <v/>
      </c>
      <c r="J906" s="366" t="str">
        <f t="shared" ref="J906:J969" si="464">IF(E906="","",VLOOKUP(I906,$W$28:$Y$53,2,FALSE))</f>
        <v/>
      </c>
      <c r="K906" s="367" t="str">
        <f t="shared" ref="K906:K969" si="465">IF(E906="","",VLOOKUP(I906,$W$28:$Y$53,3,FALSE))</f>
        <v/>
      </c>
      <c r="L906" s="368" t="str">
        <f t="shared" ref="L906:L969" si="466">IF(ISNUMBER(N906),VLOOKUP(N906,$M$57:$R$62,4,TRUE),"")</f>
        <v/>
      </c>
      <c r="M906" s="369"/>
      <c r="N906" s="370" t="str">
        <f t="shared" si="460"/>
        <v/>
      </c>
      <c r="O906" s="371" t="str">
        <f t="shared" si="461"/>
        <v/>
      </c>
      <c r="P906" s="371" t="str">
        <f t="shared" ref="P906:P969" si="467">IF($E906="","",VLOOKUP($I906,$N$27:$Q$53,2,FALSE))</f>
        <v/>
      </c>
      <c r="Q906" s="372" t="str">
        <f t="shared" si="459"/>
        <v/>
      </c>
      <c r="R906" s="373" t="str">
        <f t="shared" ref="R906:R969" si="468">IF(E906="","",VLOOKUP(I906,$N$27:$V$53,9,FALSE))</f>
        <v/>
      </c>
      <c r="S906" s="372" t="str">
        <f t="shared" ref="S906:S969" si="469">IF($E906="","",VLOOKUP($I906,$N$27:$R$53,5,FALSE))</f>
        <v/>
      </c>
      <c r="T906" s="372" t="str">
        <f t="shared" si="462"/>
        <v/>
      </c>
      <c r="U906" s="374" t="str">
        <f t="shared" si="463"/>
        <v/>
      </c>
      <c r="V906" s="375" t="str">
        <f t="shared" ref="V906:V969" si="470">IF(E906="","",(IF(AND(U906&lt;=$R$7,U906&gt;=$T$7),U906,IF(U906="","　","個別対応"))))</f>
        <v/>
      </c>
      <c r="Y906" s="133"/>
    </row>
    <row r="907" spans="1:25" s="127" customFormat="1" ht="12" customHeight="1">
      <c r="A907" s="121">
        <v>835</v>
      </c>
      <c r="B907" s="122"/>
      <c r="C907" s="403"/>
      <c r="D907" s="123"/>
      <c r="E907" s="124"/>
      <c r="F907" s="124"/>
      <c r="G907" s="363" t="str">
        <f t="shared" si="456"/>
        <v/>
      </c>
      <c r="H907" s="376" t="str">
        <f t="shared" si="457"/>
        <v/>
      </c>
      <c r="I907" s="365" t="str">
        <f t="shared" si="458"/>
        <v/>
      </c>
      <c r="J907" s="366" t="str">
        <f t="shared" si="464"/>
        <v/>
      </c>
      <c r="K907" s="367" t="str">
        <f t="shared" si="465"/>
        <v/>
      </c>
      <c r="L907" s="368" t="str">
        <f t="shared" si="466"/>
        <v/>
      </c>
      <c r="M907" s="369"/>
      <c r="N907" s="370" t="str">
        <f t="shared" si="460"/>
        <v/>
      </c>
      <c r="O907" s="371" t="str">
        <f t="shared" si="461"/>
        <v/>
      </c>
      <c r="P907" s="371" t="str">
        <f t="shared" si="467"/>
        <v/>
      </c>
      <c r="Q907" s="372" t="str">
        <f t="shared" si="459"/>
        <v/>
      </c>
      <c r="R907" s="373" t="str">
        <f t="shared" si="468"/>
        <v/>
      </c>
      <c r="S907" s="372" t="str">
        <f t="shared" si="469"/>
        <v/>
      </c>
      <c r="T907" s="372" t="str">
        <f t="shared" si="462"/>
        <v/>
      </c>
      <c r="U907" s="374" t="str">
        <f t="shared" si="463"/>
        <v/>
      </c>
      <c r="V907" s="375" t="str">
        <f t="shared" si="470"/>
        <v/>
      </c>
      <c r="Y907" s="133"/>
    </row>
    <row r="908" spans="1:25" s="127" customFormat="1" ht="12" customHeight="1">
      <c r="A908" s="121">
        <v>836</v>
      </c>
      <c r="B908" s="122"/>
      <c r="C908" s="403"/>
      <c r="D908" s="123"/>
      <c r="E908" s="124"/>
      <c r="F908" s="124"/>
      <c r="G908" s="363" t="str">
        <f t="shared" si="456"/>
        <v/>
      </c>
      <c r="H908" s="376" t="str">
        <f t="shared" si="457"/>
        <v/>
      </c>
      <c r="I908" s="365" t="str">
        <f t="shared" si="458"/>
        <v/>
      </c>
      <c r="J908" s="366" t="str">
        <f t="shared" si="464"/>
        <v/>
      </c>
      <c r="K908" s="367" t="str">
        <f t="shared" si="465"/>
        <v/>
      </c>
      <c r="L908" s="368" t="str">
        <f t="shared" si="466"/>
        <v/>
      </c>
      <c r="M908" s="369"/>
      <c r="N908" s="370" t="str">
        <f t="shared" si="460"/>
        <v/>
      </c>
      <c r="O908" s="371" t="str">
        <f t="shared" si="461"/>
        <v/>
      </c>
      <c r="P908" s="371" t="str">
        <f t="shared" si="467"/>
        <v/>
      </c>
      <c r="Q908" s="372" t="str">
        <f t="shared" si="459"/>
        <v/>
      </c>
      <c r="R908" s="373" t="str">
        <f t="shared" si="468"/>
        <v/>
      </c>
      <c r="S908" s="372" t="str">
        <f t="shared" si="469"/>
        <v/>
      </c>
      <c r="T908" s="372" t="str">
        <f t="shared" si="462"/>
        <v/>
      </c>
      <c r="U908" s="374" t="str">
        <f t="shared" si="463"/>
        <v/>
      </c>
      <c r="V908" s="375" t="str">
        <f t="shared" si="470"/>
        <v/>
      </c>
      <c r="Y908" s="133"/>
    </row>
    <row r="909" spans="1:25" s="127" customFormat="1" ht="12" customHeight="1">
      <c r="A909" s="121">
        <v>837</v>
      </c>
      <c r="B909" s="122"/>
      <c r="C909" s="403"/>
      <c r="D909" s="123"/>
      <c r="E909" s="124"/>
      <c r="F909" s="124"/>
      <c r="G909" s="363" t="str">
        <f t="shared" si="456"/>
        <v/>
      </c>
      <c r="H909" s="376" t="str">
        <f t="shared" si="457"/>
        <v/>
      </c>
      <c r="I909" s="365" t="str">
        <f t="shared" si="458"/>
        <v/>
      </c>
      <c r="J909" s="366" t="str">
        <f t="shared" si="464"/>
        <v/>
      </c>
      <c r="K909" s="367" t="str">
        <f t="shared" si="465"/>
        <v/>
      </c>
      <c r="L909" s="368" t="str">
        <f t="shared" si="466"/>
        <v/>
      </c>
      <c r="M909" s="369"/>
      <c r="N909" s="370" t="str">
        <f t="shared" si="460"/>
        <v/>
      </c>
      <c r="O909" s="371" t="str">
        <f t="shared" si="461"/>
        <v/>
      </c>
      <c r="P909" s="371" t="str">
        <f t="shared" si="467"/>
        <v/>
      </c>
      <c r="Q909" s="372" t="str">
        <f t="shared" si="459"/>
        <v/>
      </c>
      <c r="R909" s="373" t="str">
        <f t="shared" si="468"/>
        <v/>
      </c>
      <c r="S909" s="372" t="str">
        <f t="shared" si="469"/>
        <v/>
      </c>
      <c r="T909" s="372" t="str">
        <f t="shared" si="462"/>
        <v/>
      </c>
      <c r="U909" s="374" t="str">
        <f t="shared" si="463"/>
        <v/>
      </c>
      <c r="V909" s="375" t="str">
        <f t="shared" si="470"/>
        <v/>
      </c>
      <c r="Y909" s="133"/>
    </row>
    <row r="910" spans="1:25" s="127" customFormat="1" ht="12" customHeight="1">
      <c r="A910" s="121">
        <v>838</v>
      </c>
      <c r="B910" s="122"/>
      <c r="C910" s="403"/>
      <c r="D910" s="123"/>
      <c r="E910" s="124"/>
      <c r="F910" s="124"/>
      <c r="G910" s="363" t="str">
        <f t="shared" si="456"/>
        <v/>
      </c>
      <c r="H910" s="376" t="str">
        <f t="shared" si="457"/>
        <v/>
      </c>
      <c r="I910" s="365" t="str">
        <f t="shared" si="458"/>
        <v/>
      </c>
      <c r="J910" s="366" t="str">
        <f t="shared" si="464"/>
        <v/>
      </c>
      <c r="K910" s="367" t="str">
        <f t="shared" si="465"/>
        <v/>
      </c>
      <c r="L910" s="368" t="str">
        <f t="shared" si="466"/>
        <v/>
      </c>
      <c r="M910" s="369"/>
      <c r="N910" s="370" t="str">
        <f t="shared" si="460"/>
        <v/>
      </c>
      <c r="O910" s="371" t="str">
        <f t="shared" si="461"/>
        <v/>
      </c>
      <c r="P910" s="371" t="str">
        <f t="shared" si="467"/>
        <v/>
      </c>
      <c r="Q910" s="372" t="str">
        <f t="shared" si="459"/>
        <v/>
      </c>
      <c r="R910" s="373" t="str">
        <f t="shared" si="468"/>
        <v/>
      </c>
      <c r="S910" s="372" t="str">
        <f t="shared" si="469"/>
        <v/>
      </c>
      <c r="T910" s="372" t="str">
        <f t="shared" si="462"/>
        <v/>
      </c>
      <c r="U910" s="374" t="str">
        <f t="shared" si="463"/>
        <v/>
      </c>
      <c r="V910" s="375" t="str">
        <f t="shared" si="470"/>
        <v/>
      </c>
      <c r="Y910" s="133"/>
    </row>
    <row r="911" spans="1:25" s="127" customFormat="1" ht="12" customHeight="1">
      <c r="A911" s="121">
        <v>839</v>
      </c>
      <c r="B911" s="122"/>
      <c r="C911" s="403"/>
      <c r="D911" s="123"/>
      <c r="E911" s="124"/>
      <c r="F911" s="124"/>
      <c r="G911" s="363" t="str">
        <f t="shared" si="456"/>
        <v/>
      </c>
      <c r="H911" s="376" t="str">
        <f t="shared" si="457"/>
        <v/>
      </c>
      <c r="I911" s="365" t="str">
        <f t="shared" si="458"/>
        <v/>
      </c>
      <c r="J911" s="366" t="str">
        <f t="shared" si="464"/>
        <v/>
      </c>
      <c r="K911" s="367" t="str">
        <f t="shared" si="465"/>
        <v/>
      </c>
      <c r="L911" s="368" t="str">
        <f t="shared" si="466"/>
        <v/>
      </c>
      <c r="M911" s="369"/>
      <c r="N911" s="370" t="str">
        <f t="shared" si="460"/>
        <v/>
      </c>
      <c r="O911" s="371" t="str">
        <f t="shared" si="461"/>
        <v/>
      </c>
      <c r="P911" s="371" t="str">
        <f t="shared" si="467"/>
        <v/>
      </c>
      <c r="Q911" s="372" t="str">
        <f t="shared" si="459"/>
        <v/>
      </c>
      <c r="R911" s="373" t="str">
        <f t="shared" si="468"/>
        <v/>
      </c>
      <c r="S911" s="372" t="str">
        <f t="shared" si="469"/>
        <v/>
      </c>
      <c r="T911" s="372" t="str">
        <f t="shared" si="462"/>
        <v/>
      </c>
      <c r="U911" s="374" t="str">
        <f t="shared" si="463"/>
        <v/>
      </c>
      <c r="V911" s="375" t="str">
        <f t="shared" si="470"/>
        <v/>
      </c>
      <c r="Y911" s="133"/>
    </row>
    <row r="912" spans="1:25" s="127" customFormat="1" ht="12" customHeight="1">
      <c r="A912" s="121">
        <v>840</v>
      </c>
      <c r="B912" s="122"/>
      <c r="C912" s="403"/>
      <c r="D912" s="123"/>
      <c r="E912" s="124"/>
      <c r="F912" s="124"/>
      <c r="G912" s="363" t="str">
        <f t="shared" ref="G912:G921" si="471">IF(OR(ISBLANK($C912),ISBLANK($C$68)),"",IF($C912&gt;$C$68,"",DATEDIF($C912,$C$68,"Y")))</f>
        <v/>
      </c>
      <c r="H912" s="376" t="str">
        <f t="shared" ref="H912:H921" si="472">IF(D912=1,"男",IF(D912=2,"女",""))</f>
        <v/>
      </c>
      <c r="I912" s="365" t="str">
        <f t="shared" ref="I912:I921" si="473">G912&amp;H912</f>
        <v/>
      </c>
      <c r="J912" s="366" t="str">
        <f t="shared" si="464"/>
        <v/>
      </c>
      <c r="K912" s="367" t="str">
        <f t="shared" si="465"/>
        <v/>
      </c>
      <c r="L912" s="368" t="str">
        <f t="shared" si="466"/>
        <v/>
      </c>
      <c r="M912" s="369"/>
      <c r="N912" s="370" t="str">
        <f t="shared" si="460"/>
        <v/>
      </c>
      <c r="O912" s="371" t="str">
        <f t="shared" si="461"/>
        <v/>
      </c>
      <c r="P912" s="371" t="str">
        <f t="shared" si="467"/>
        <v/>
      </c>
      <c r="Q912" s="372" t="str">
        <f t="shared" ref="Q912:Q921" si="474">IF($E912="","",P912*O912)</f>
        <v/>
      </c>
      <c r="R912" s="373" t="str">
        <f t="shared" si="468"/>
        <v/>
      </c>
      <c r="S912" s="372" t="str">
        <f t="shared" si="469"/>
        <v/>
      </c>
      <c r="T912" s="372" t="str">
        <f t="shared" si="462"/>
        <v/>
      </c>
      <c r="U912" s="374" t="str">
        <f t="shared" si="463"/>
        <v/>
      </c>
      <c r="V912" s="375" t="str">
        <f t="shared" si="470"/>
        <v/>
      </c>
      <c r="Y912" s="133"/>
    </row>
    <row r="913" spans="1:25" s="127" customFormat="1" ht="12" customHeight="1">
      <c r="A913" s="121">
        <v>841</v>
      </c>
      <c r="B913" s="122"/>
      <c r="C913" s="403"/>
      <c r="D913" s="123"/>
      <c r="E913" s="124"/>
      <c r="F913" s="124"/>
      <c r="G913" s="363" t="str">
        <f t="shared" si="471"/>
        <v/>
      </c>
      <c r="H913" s="376" t="str">
        <f t="shared" si="472"/>
        <v/>
      </c>
      <c r="I913" s="365" t="str">
        <f t="shared" si="473"/>
        <v/>
      </c>
      <c r="J913" s="366" t="str">
        <f t="shared" si="464"/>
        <v/>
      </c>
      <c r="K913" s="367" t="str">
        <f t="shared" si="465"/>
        <v/>
      </c>
      <c r="L913" s="368" t="str">
        <f t="shared" si="466"/>
        <v/>
      </c>
      <c r="M913" s="369"/>
      <c r="N913" s="370" t="str">
        <f t="shared" si="460"/>
        <v/>
      </c>
      <c r="O913" s="371" t="str">
        <f t="shared" si="461"/>
        <v/>
      </c>
      <c r="P913" s="371" t="str">
        <f t="shared" si="467"/>
        <v/>
      </c>
      <c r="Q913" s="372" t="str">
        <f t="shared" si="474"/>
        <v/>
      </c>
      <c r="R913" s="373" t="str">
        <f t="shared" si="468"/>
        <v/>
      </c>
      <c r="S913" s="372" t="str">
        <f t="shared" si="469"/>
        <v/>
      </c>
      <c r="T913" s="372" t="str">
        <f t="shared" si="462"/>
        <v/>
      </c>
      <c r="U913" s="374" t="str">
        <f t="shared" si="463"/>
        <v/>
      </c>
      <c r="V913" s="375" t="str">
        <f t="shared" si="470"/>
        <v/>
      </c>
      <c r="Y913" s="133"/>
    </row>
    <row r="914" spans="1:25" s="127" customFormat="1" ht="12" customHeight="1">
      <c r="A914" s="121">
        <v>842</v>
      </c>
      <c r="B914" s="122"/>
      <c r="C914" s="403"/>
      <c r="D914" s="123"/>
      <c r="E914" s="124"/>
      <c r="F914" s="124"/>
      <c r="G914" s="363" t="str">
        <f t="shared" si="471"/>
        <v/>
      </c>
      <c r="H914" s="376" t="str">
        <f t="shared" si="472"/>
        <v/>
      </c>
      <c r="I914" s="365" t="str">
        <f t="shared" si="473"/>
        <v/>
      </c>
      <c r="J914" s="366" t="str">
        <f t="shared" si="464"/>
        <v/>
      </c>
      <c r="K914" s="367" t="str">
        <f t="shared" si="465"/>
        <v/>
      </c>
      <c r="L914" s="368" t="str">
        <f t="shared" si="466"/>
        <v/>
      </c>
      <c r="M914" s="369"/>
      <c r="N914" s="370" t="str">
        <f t="shared" si="460"/>
        <v/>
      </c>
      <c r="O914" s="371" t="str">
        <f t="shared" si="461"/>
        <v/>
      </c>
      <c r="P914" s="371" t="str">
        <f t="shared" si="467"/>
        <v/>
      </c>
      <c r="Q914" s="372" t="str">
        <f t="shared" si="474"/>
        <v/>
      </c>
      <c r="R914" s="373" t="str">
        <f t="shared" si="468"/>
        <v/>
      </c>
      <c r="S914" s="372" t="str">
        <f t="shared" si="469"/>
        <v/>
      </c>
      <c r="T914" s="372" t="str">
        <f t="shared" si="462"/>
        <v/>
      </c>
      <c r="U914" s="374" t="str">
        <f t="shared" si="463"/>
        <v/>
      </c>
      <c r="V914" s="375" t="str">
        <f t="shared" si="470"/>
        <v/>
      </c>
      <c r="Y914" s="133"/>
    </row>
    <row r="915" spans="1:25" s="127" customFormat="1" ht="12" customHeight="1">
      <c r="A915" s="121">
        <v>843</v>
      </c>
      <c r="B915" s="122"/>
      <c r="C915" s="403"/>
      <c r="D915" s="123"/>
      <c r="E915" s="124"/>
      <c r="F915" s="124"/>
      <c r="G915" s="363" t="str">
        <f t="shared" si="471"/>
        <v/>
      </c>
      <c r="H915" s="376" t="str">
        <f t="shared" si="472"/>
        <v/>
      </c>
      <c r="I915" s="365" t="str">
        <f t="shared" si="473"/>
        <v/>
      </c>
      <c r="J915" s="366" t="str">
        <f t="shared" si="464"/>
        <v/>
      </c>
      <c r="K915" s="367" t="str">
        <f t="shared" si="465"/>
        <v/>
      </c>
      <c r="L915" s="368" t="str">
        <f t="shared" si="466"/>
        <v/>
      </c>
      <c r="M915" s="369"/>
      <c r="N915" s="370" t="str">
        <f t="shared" si="460"/>
        <v/>
      </c>
      <c r="O915" s="371" t="str">
        <f t="shared" si="461"/>
        <v/>
      </c>
      <c r="P915" s="371" t="str">
        <f t="shared" si="467"/>
        <v/>
      </c>
      <c r="Q915" s="372" t="str">
        <f t="shared" si="474"/>
        <v/>
      </c>
      <c r="R915" s="373" t="str">
        <f t="shared" si="468"/>
        <v/>
      </c>
      <c r="S915" s="372" t="str">
        <f t="shared" si="469"/>
        <v/>
      </c>
      <c r="T915" s="372" t="str">
        <f t="shared" si="462"/>
        <v/>
      </c>
      <c r="U915" s="374" t="str">
        <f t="shared" si="463"/>
        <v/>
      </c>
      <c r="V915" s="375" t="str">
        <f t="shared" si="470"/>
        <v/>
      </c>
      <c r="Y915" s="133"/>
    </row>
    <row r="916" spans="1:25" s="127" customFormat="1" ht="12" customHeight="1">
      <c r="A916" s="121">
        <v>844</v>
      </c>
      <c r="B916" s="122"/>
      <c r="C916" s="403"/>
      <c r="D916" s="123"/>
      <c r="E916" s="124"/>
      <c r="F916" s="124"/>
      <c r="G916" s="363" t="str">
        <f t="shared" si="471"/>
        <v/>
      </c>
      <c r="H916" s="376" t="str">
        <f t="shared" si="472"/>
        <v/>
      </c>
      <c r="I916" s="365" t="str">
        <f t="shared" si="473"/>
        <v/>
      </c>
      <c r="J916" s="366" t="str">
        <f t="shared" si="464"/>
        <v/>
      </c>
      <c r="K916" s="367" t="str">
        <f t="shared" si="465"/>
        <v/>
      </c>
      <c r="L916" s="368" t="str">
        <f t="shared" si="466"/>
        <v/>
      </c>
      <c r="M916" s="369"/>
      <c r="N916" s="370" t="str">
        <f t="shared" si="460"/>
        <v/>
      </c>
      <c r="O916" s="371" t="str">
        <f t="shared" si="461"/>
        <v/>
      </c>
      <c r="P916" s="371" t="str">
        <f t="shared" si="467"/>
        <v/>
      </c>
      <c r="Q916" s="372" t="str">
        <f t="shared" si="474"/>
        <v/>
      </c>
      <c r="R916" s="373" t="str">
        <f t="shared" si="468"/>
        <v/>
      </c>
      <c r="S916" s="372" t="str">
        <f t="shared" si="469"/>
        <v/>
      </c>
      <c r="T916" s="372" t="str">
        <f t="shared" si="462"/>
        <v/>
      </c>
      <c r="U916" s="374" t="str">
        <f t="shared" si="463"/>
        <v/>
      </c>
      <c r="V916" s="375" t="str">
        <f t="shared" si="470"/>
        <v/>
      </c>
      <c r="Y916" s="133"/>
    </row>
    <row r="917" spans="1:25" s="127" customFormat="1" ht="12" customHeight="1">
      <c r="A917" s="121">
        <v>845</v>
      </c>
      <c r="B917" s="122"/>
      <c r="C917" s="403"/>
      <c r="D917" s="123"/>
      <c r="E917" s="124"/>
      <c r="F917" s="124"/>
      <c r="G917" s="363" t="str">
        <f t="shared" si="471"/>
        <v/>
      </c>
      <c r="H917" s="376" t="str">
        <f t="shared" si="472"/>
        <v/>
      </c>
      <c r="I917" s="365" t="str">
        <f t="shared" si="473"/>
        <v/>
      </c>
      <c r="J917" s="366" t="str">
        <f t="shared" si="464"/>
        <v/>
      </c>
      <c r="K917" s="367" t="str">
        <f t="shared" si="465"/>
        <v/>
      </c>
      <c r="L917" s="368" t="str">
        <f t="shared" si="466"/>
        <v/>
      </c>
      <c r="M917" s="369"/>
      <c r="N917" s="370" t="str">
        <f t="shared" si="460"/>
        <v/>
      </c>
      <c r="O917" s="371" t="str">
        <f t="shared" si="461"/>
        <v/>
      </c>
      <c r="P917" s="371" t="str">
        <f t="shared" si="467"/>
        <v/>
      </c>
      <c r="Q917" s="372" t="str">
        <f t="shared" si="474"/>
        <v/>
      </c>
      <c r="R917" s="373" t="str">
        <f t="shared" si="468"/>
        <v/>
      </c>
      <c r="S917" s="372" t="str">
        <f t="shared" si="469"/>
        <v/>
      </c>
      <c r="T917" s="372" t="str">
        <f t="shared" si="462"/>
        <v/>
      </c>
      <c r="U917" s="374" t="str">
        <f t="shared" si="463"/>
        <v/>
      </c>
      <c r="V917" s="375" t="str">
        <f t="shared" si="470"/>
        <v/>
      </c>
      <c r="Y917" s="133"/>
    </row>
    <row r="918" spans="1:25" s="127" customFormat="1" ht="12" customHeight="1">
      <c r="A918" s="121">
        <v>846</v>
      </c>
      <c r="B918" s="122"/>
      <c r="C918" s="403"/>
      <c r="D918" s="123"/>
      <c r="E918" s="124"/>
      <c r="F918" s="124"/>
      <c r="G918" s="363" t="str">
        <f t="shared" si="471"/>
        <v/>
      </c>
      <c r="H918" s="376" t="str">
        <f t="shared" si="472"/>
        <v/>
      </c>
      <c r="I918" s="365" t="str">
        <f t="shared" si="473"/>
        <v/>
      </c>
      <c r="J918" s="366" t="str">
        <f t="shared" si="464"/>
        <v/>
      </c>
      <c r="K918" s="367" t="str">
        <f t="shared" si="465"/>
        <v/>
      </c>
      <c r="L918" s="368" t="str">
        <f t="shared" si="466"/>
        <v/>
      </c>
      <c r="M918" s="369"/>
      <c r="N918" s="370" t="str">
        <f t="shared" si="460"/>
        <v/>
      </c>
      <c r="O918" s="371" t="str">
        <f t="shared" si="461"/>
        <v/>
      </c>
      <c r="P918" s="371" t="str">
        <f t="shared" si="467"/>
        <v/>
      </c>
      <c r="Q918" s="372" t="str">
        <f t="shared" si="474"/>
        <v/>
      </c>
      <c r="R918" s="373" t="str">
        <f t="shared" si="468"/>
        <v/>
      </c>
      <c r="S918" s="372" t="str">
        <f t="shared" si="469"/>
        <v/>
      </c>
      <c r="T918" s="372" t="str">
        <f t="shared" si="462"/>
        <v/>
      </c>
      <c r="U918" s="374" t="str">
        <f t="shared" si="463"/>
        <v/>
      </c>
      <c r="V918" s="375" t="str">
        <f t="shared" si="470"/>
        <v/>
      </c>
      <c r="Y918" s="133"/>
    </row>
    <row r="919" spans="1:25" s="127" customFormat="1" ht="12" customHeight="1">
      <c r="A919" s="121">
        <v>847</v>
      </c>
      <c r="B919" s="122"/>
      <c r="C919" s="403"/>
      <c r="D919" s="123"/>
      <c r="E919" s="124"/>
      <c r="F919" s="124"/>
      <c r="G919" s="363" t="str">
        <f t="shared" si="471"/>
        <v/>
      </c>
      <c r="H919" s="376" t="str">
        <f t="shared" si="472"/>
        <v/>
      </c>
      <c r="I919" s="365" t="str">
        <f t="shared" si="473"/>
        <v/>
      </c>
      <c r="J919" s="366" t="str">
        <f t="shared" si="464"/>
        <v/>
      </c>
      <c r="K919" s="367" t="str">
        <f t="shared" si="465"/>
        <v/>
      </c>
      <c r="L919" s="368" t="str">
        <f t="shared" si="466"/>
        <v/>
      </c>
      <c r="M919" s="369"/>
      <c r="N919" s="370" t="str">
        <f t="shared" si="460"/>
        <v/>
      </c>
      <c r="O919" s="371" t="str">
        <f t="shared" si="461"/>
        <v/>
      </c>
      <c r="P919" s="371" t="str">
        <f t="shared" si="467"/>
        <v/>
      </c>
      <c r="Q919" s="372" t="str">
        <f t="shared" si="474"/>
        <v/>
      </c>
      <c r="R919" s="373" t="str">
        <f t="shared" si="468"/>
        <v/>
      </c>
      <c r="S919" s="372" t="str">
        <f t="shared" si="469"/>
        <v/>
      </c>
      <c r="T919" s="372" t="str">
        <f t="shared" si="462"/>
        <v/>
      </c>
      <c r="U919" s="374" t="str">
        <f t="shared" si="463"/>
        <v/>
      </c>
      <c r="V919" s="375" t="str">
        <f t="shared" si="470"/>
        <v/>
      </c>
      <c r="Y919" s="133"/>
    </row>
    <row r="920" spans="1:25" s="127" customFormat="1" ht="12" customHeight="1">
      <c r="A920" s="121">
        <v>848</v>
      </c>
      <c r="B920" s="122"/>
      <c r="C920" s="403"/>
      <c r="D920" s="123"/>
      <c r="E920" s="124"/>
      <c r="F920" s="124"/>
      <c r="G920" s="363" t="str">
        <f t="shared" si="471"/>
        <v/>
      </c>
      <c r="H920" s="376" t="str">
        <f t="shared" si="472"/>
        <v/>
      </c>
      <c r="I920" s="365" t="str">
        <f t="shared" si="473"/>
        <v/>
      </c>
      <c r="J920" s="366" t="str">
        <f t="shared" si="464"/>
        <v/>
      </c>
      <c r="K920" s="367" t="str">
        <f t="shared" si="465"/>
        <v/>
      </c>
      <c r="L920" s="368" t="str">
        <f t="shared" si="466"/>
        <v/>
      </c>
      <c r="M920" s="369"/>
      <c r="N920" s="370" t="str">
        <f t="shared" si="460"/>
        <v/>
      </c>
      <c r="O920" s="371" t="str">
        <f t="shared" si="461"/>
        <v/>
      </c>
      <c r="P920" s="371" t="str">
        <f t="shared" si="467"/>
        <v/>
      </c>
      <c r="Q920" s="372" t="str">
        <f t="shared" si="474"/>
        <v/>
      </c>
      <c r="R920" s="373" t="str">
        <f t="shared" si="468"/>
        <v/>
      </c>
      <c r="S920" s="372" t="str">
        <f t="shared" si="469"/>
        <v/>
      </c>
      <c r="T920" s="372" t="str">
        <f t="shared" si="462"/>
        <v/>
      </c>
      <c r="U920" s="374" t="str">
        <f t="shared" si="463"/>
        <v/>
      </c>
      <c r="V920" s="375" t="str">
        <f t="shared" si="470"/>
        <v/>
      </c>
      <c r="Y920" s="133"/>
    </row>
    <row r="921" spans="1:25" s="127" customFormat="1" ht="12" customHeight="1">
      <c r="A921" s="121">
        <v>849</v>
      </c>
      <c r="B921" s="122"/>
      <c r="C921" s="403"/>
      <c r="D921" s="123"/>
      <c r="E921" s="124"/>
      <c r="F921" s="124"/>
      <c r="G921" s="363" t="str">
        <f t="shared" si="471"/>
        <v/>
      </c>
      <c r="H921" s="376" t="str">
        <f t="shared" si="472"/>
        <v/>
      </c>
      <c r="I921" s="365" t="str">
        <f t="shared" si="473"/>
        <v/>
      </c>
      <c r="J921" s="366" t="str">
        <f t="shared" si="464"/>
        <v/>
      </c>
      <c r="K921" s="367" t="str">
        <f t="shared" si="465"/>
        <v/>
      </c>
      <c r="L921" s="368" t="str">
        <f t="shared" si="466"/>
        <v/>
      </c>
      <c r="M921" s="369"/>
      <c r="N921" s="370" t="str">
        <f t="shared" si="460"/>
        <v/>
      </c>
      <c r="O921" s="371" t="str">
        <f t="shared" si="461"/>
        <v/>
      </c>
      <c r="P921" s="371" t="str">
        <f t="shared" si="467"/>
        <v/>
      </c>
      <c r="Q921" s="372" t="str">
        <f t="shared" si="474"/>
        <v/>
      </c>
      <c r="R921" s="373" t="str">
        <f t="shared" si="468"/>
        <v/>
      </c>
      <c r="S921" s="372" t="str">
        <f t="shared" si="469"/>
        <v/>
      </c>
      <c r="T921" s="372" t="str">
        <f t="shared" si="462"/>
        <v/>
      </c>
      <c r="U921" s="374" t="str">
        <f t="shared" si="463"/>
        <v/>
      </c>
      <c r="V921" s="375" t="str">
        <f t="shared" si="470"/>
        <v/>
      </c>
      <c r="Y921" s="133"/>
    </row>
    <row r="922" spans="1:25" s="127" customFormat="1" ht="12" customHeight="1">
      <c r="A922" s="121">
        <v>850</v>
      </c>
      <c r="B922" s="122"/>
      <c r="C922" s="403"/>
      <c r="D922" s="123"/>
      <c r="E922" s="124"/>
      <c r="F922" s="124"/>
      <c r="G922" s="363" t="str">
        <f t="shared" ref="G922:G933" si="475">IF(OR(ISBLANK($C922),ISBLANK($C$68)),"",IF($C922&gt;$C$68,"",DATEDIF($C922,$C$68,"Y")))</f>
        <v/>
      </c>
      <c r="H922" s="376" t="str">
        <f t="shared" ref="H922:H933" si="476">IF(D922=1,"男",IF(D922=2,"女",""))</f>
        <v/>
      </c>
      <c r="I922" s="365" t="str">
        <f t="shared" ref="I922:I933" si="477">G922&amp;H922</f>
        <v/>
      </c>
      <c r="J922" s="366" t="str">
        <f t="shared" si="464"/>
        <v/>
      </c>
      <c r="K922" s="367" t="str">
        <f t="shared" si="465"/>
        <v/>
      </c>
      <c r="L922" s="368" t="str">
        <f t="shared" si="466"/>
        <v/>
      </c>
      <c r="M922" s="369"/>
      <c r="N922" s="370" t="str">
        <f t="shared" si="460"/>
        <v/>
      </c>
      <c r="O922" s="371" t="str">
        <f t="shared" si="461"/>
        <v/>
      </c>
      <c r="P922" s="371" t="str">
        <f t="shared" si="467"/>
        <v/>
      </c>
      <c r="Q922" s="372" t="str">
        <f t="shared" ref="Q922:Q933" si="478">IF($E922="","",P922*O922)</f>
        <v/>
      </c>
      <c r="R922" s="373" t="str">
        <f t="shared" si="468"/>
        <v/>
      </c>
      <c r="S922" s="372" t="str">
        <f t="shared" si="469"/>
        <v/>
      </c>
      <c r="T922" s="372" t="str">
        <f t="shared" si="462"/>
        <v/>
      </c>
      <c r="U922" s="374" t="str">
        <f t="shared" si="463"/>
        <v/>
      </c>
      <c r="V922" s="375" t="str">
        <f t="shared" si="470"/>
        <v/>
      </c>
      <c r="Y922" s="133"/>
    </row>
    <row r="923" spans="1:25" s="127" customFormat="1" ht="12" customHeight="1">
      <c r="A923" s="121">
        <v>851</v>
      </c>
      <c r="B923" s="122"/>
      <c r="C923" s="403"/>
      <c r="D923" s="123"/>
      <c r="E923" s="124"/>
      <c r="F923" s="124"/>
      <c r="G923" s="363" t="str">
        <f t="shared" si="475"/>
        <v/>
      </c>
      <c r="H923" s="376" t="str">
        <f t="shared" si="476"/>
        <v/>
      </c>
      <c r="I923" s="365" t="str">
        <f t="shared" si="477"/>
        <v/>
      </c>
      <c r="J923" s="366" t="str">
        <f t="shared" si="464"/>
        <v/>
      </c>
      <c r="K923" s="367" t="str">
        <f t="shared" si="465"/>
        <v/>
      </c>
      <c r="L923" s="368" t="str">
        <f t="shared" si="466"/>
        <v/>
      </c>
      <c r="M923" s="369"/>
      <c r="N923" s="370" t="str">
        <f t="shared" si="460"/>
        <v/>
      </c>
      <c r="O923" s="371" t="str">
        <f t="shared" si="461"/>
        <v/>
      </c>
      <c r="P923" s="371" t="str">
        <f t="shared" si="467"/>
        <v/>
      </c>
      <c r="Q923" s="372" t="str">
        <f t="shared" si="478"/>
        <v/>
      </c>
      <c r="R923" s="373" t="str">
        <f t="shared" si="468"/>
        <v/>
      </c>
      <c r="S923" s="372" t="str">
        <f t="shared" si="469"/>
        <v/>
      </c>
      <c r="T923" s="372" t="str">
        <f t="shared" si="462"/>
        <v/>
      </c>
      <c r="U923" s="374" t="str">
        <f t="shared" si="463"/>
        <v/>
      </c>
      <c r="V923" s="375" t="str">
        <f t="shared" si="470"/>
        <v/>
      </c>
      <c r="Y923" s="133"/>
    </row>
    <row r="924" spans="1:25" s="127" customFormat="1" ht="12" customHeight="1">
      <c r="A924" s="121">
        <v>852</v>
      </c>
      <c r="B924" s="122"/>
      <c r="C924" s="403"/>
      <c r="D924" s="123"/>
      <c r="E924" s="124"/>
      <c r="F924" s="124"/>
      <c r="G924" s="363" t="str">
        <f t="shared" si="475"/>
        <v/>
      </c>
      <c r="H924" s="376" t="str">
        <f t="shared" si="476"/>
        <v/>
      </c>
      <c r="I924" s="365" t="str">
        <f t="shared" si="477"/>
        <v/>
      </c>
      <c r="J924" s="366" t="str">
        <f t="shared" si="464"/>
        <v/>
      </c>
      <c r="K924" s="367" t="str">
        <f t="shared" si="465"/>
        <v/>
      </c>
      <c r="L924" s="368" t="str">
        <f t="shared" si="466"/>
        <v/>
      </c>
      <c r="M924" s="369"/>
      <c r="N924" s="370" t="str">
        <f t="shared" si="460"/>
        <v/>
      </c>
      <c r="O924" s="371" t="str">
        <f t="shared" si="461"/>
        <v/>
      </c>
      <c r="P924" s="371" t="str">
        <f t="shared" si="467"/>
        <v/>
      </c>
      <c r="Q924" s="372" t="str">
        <f t="shared" si="478"/>
        <v/>
      </c>
      <c r="R924" s="373" t="str">
        <f t="shared" si="468"/>
        <v/>
      </c>
      <c r="S924" s="372" t="str">
        <f t="shared" si="469"/>
        <v/>
      </c>
      <c r="T924" s="372" t="str">
        <f t="shared" si="462"/>
        <v/>
      </c>
      <c r="U924" s="374" t="str">
        <f t="shared" si="463"/>
        <v/>
      </c>
      <c r="V924" s="375" t="str">
        <f t="shared" si="470"/>
        <v/>
      </c>
      <c r="Y924" s="133"/>
    </row>
    <row r="925" spans="1:25" s="127" customFormat="1" ht="12" customHeight="1">
      <c r="A925" s="121">
        <v>853</v>
      </c>
      <c r="B925" s="122"/>
      <c r="C925" s="403"/>
      <c r="D925" s="123"/>
      <c r="E925" s="124"/>
      <c r="F925" s="124"/>
      <c r="G925" s="363" t="str">
        <f t="shared" si="475"/>
        <v/>
      </c>
      <c r="H925" s="376" t="str">
        <f t="shared" si="476"/>
        <v/>
      </c>
      <c r="I925" s="365" t="str">
        <f t="shared" si="477"/>
        <v/>
      </c>
      <c r="J925" s="366" t="str">
        <f t="shared" si="464"/>
        <v/>
      </c>
      <c r="K925" s="367" t="str">
        <f t="shared" si="465"/>
        <v/>
      </c>
      <c r="L925" s="368" t="str">
        <f t="shared" si="466"/>
        <v/>
      </c>
      <c r="M925" s="369"/>
      <c r="N925" s="370" t="str">
        <f t="shared" si="460"/>
        <v/>
      </c>
      <c r="O925" s="371" t="str">
        <f t="shared" si="461"/>
        <v/>
      </c>
      <c r="P925" s="371" t="str">
        <f t="shared" si="467"/>
        <v/>
      </c>
      <c r="Q925" s="372" t="str">
        <f t="shared" si="478"/>
        <v/>
      </c>
      <c r="R925" s="373" t="str">
        <f t="shared" si="468"/>
        <v/>
      </c>
      <c r="S925" s="372" t="str">
        <f t="shared" si="469"/>
        <v/>
      </c>
      <c r="T925" s="372" t="str">
        <f t="shared" si="462"/>
        <v/>
      </c>
      <c r="U925" s="374" t="str">
        <f t="shared" si="463"/>
        <v/>
      </c>
      <c r="V925" s="375" t="str">
        <f t="shared" si="470"/>
        <v/>
      </c>
      <c r="Y925" s="133"/>
    </row>
    <row r="926" spans="1:25" s="127" customFormat="1" ht="12" customHeight="1">
      <c r="A926" s="121">
        <v>854</v>
      </c>
      <c r="B926" s="122"/>
      <c r="C926" s="403"/>
      <c r="D926" s="123"/>
      <c r="E926" s="124"/>
      <c r="F926" s="124"/>
      <c r="G926" s="363" t="str">
        <f t="shared" si="475"/>
        <v/>
      </c>
      <c r="H926" s="376" t="str">
        <f t="shared" si="476"/>
        <v/>
      </c>
      <c r="I926" s="365" t="str">
        <f t="shared" si="477"/>
        <v/>
      </c>
      <c r="J926" s="366" t="str">
        <f t="shared" si="464"/>
        <v/>
      </c>
      <c r="K926" s="367" t="str">
        <f t="shared" si="465"/>
        <v/>
      </c>
      <c r="L926" s="368" t="str">
        <f t="shared" si="466"/>
        <v/>
      </c>
      <c r="M926" s="369"/>
      <c r="N926" s="370" t="str">
        <f t="shared" si="460"/>
        <v/>
      </c>
      <c r="O926" s="371" t="str">
        <f t="shared" si="461"/>
        <v/>
      </c>
      <c r="P926" s="371" t="str">
        <f t="shared" si="467"/>
        <v/>
      </c>
      <c r="Q926" s="372" t="str">
        <f t="shared" si="478"/>
        <v/>
      </c>
      <c r="R926" s="373" t="str">
        <f t="shared" si="468"/>
        <v/>
      </c>
      <c r="S926" s="372" t="str">
        <f t="shared" si="469"/>
        <v/>
      </c>
      <c r="T926" s="372" t="str">
        <f t="shared" si="462"/>
        <v/>
      </c>
      <c r="U926" s="374" t="str">
        <f t="shared" si="463"/>
        <v/>
      </c>
      <c r="V926" s="375" t="str">
        <f t="shared" si="470"/>
        <v/>
      </c>
      <c r="Y926" s="133"/>
    </row>
    <row r="927" spans="1:25" s="127" customFormat="1" ht="12" customHeight="1">
      <c r="A927" s="121">
        <v>855</v>
      </c>
      <c r="B927" s="122"/>
      <c r="C927" s="403"/>
      <c r="D927" s="123"/>
      <c r="E927" s="124"/>
      <c r="F927" s="124"/>
      <c r="G927" s="363" t="str">
        <f t="shared" si="475"/>
        <v/>
      </c>
      <c r="H927" s="376" t="str">
        <f t="shared" si="476"/>
        <v/>
      </c>
      <c r="I927" s="365" t="str">
        <f t="shared" si="477"/>
        <v/>
      </c>
      <c r="J927" s="366" t="str">
        <f t="shared" si="464"/>
        <v/>
      </c>
      <c r="K927" s="367" t="str">
        <f t="shared" si="465"/>
        <v/>
      </c>
      <c r="L927" s="368" t="str">
        <f t="shared" si="466"/>
        <v/>
      </c>
      <c r="M927" s="369"/>
      <c r="N927" s="370" t="str">
        <f t="shared" si="460"/>
        <v/>
      </c>
      <c r="O927" s="371" t="str">
        <f t="shared" si="461"/>
        <v/>
      </c>
      <c r="P927" s="371" t="str">
        <f t="shared" si="467"/>
        <v/>
      </c>
      <c r="Q927" s="372" t="str">
        <f t="shared" si="478"/>
        <v/>
      </c>
      <c r="R927" s="373" t="str">
        <f t="shared" si="468"/>
        <v/>
      </c>
      <c r="S927" s="372" t="str">
        <f t="shared" si="469"/>
        <v/>
      </c>
      <c r="T927" s="372" t="str">
        <f t="shared" si="462"/>
        <v/>
      </c>
      <c r="U927" s="374" t="str">
        <f t="shared" si="463"/>
        <v/>
      </c>
      <c r="V927" s="375" t="str">
        <f t="shared" si="470"/>
        <v/>
      </c>
      <c r="Y927" s="133"/>
    </row>
    <row r="928" spans="1:25" s="127" customFormat="1" ht="12" customHeight="1">
      <c r="A928" s="121">
        <v>856</v>
      </c>
      <c r="B928" s="122"/>
      <c r="C928" s="403"/>
      <c r="D928" s="123"/>
      <c r="E928" s="124"/>
      <c r="F928" s="124"/>
      <c r="G928" s="363" t="str">
        <f t="shared" si="475"/>
        <v/>
      </c>
      <c r="H928" s="376" t="str">
        <f t="shared" si="476"/>
        <v/>
      </c>
      <c r="I928" s="365" t="str">
        <f t="shared" si="477"/>
        <v/>
      </c>
      <c r="J928" s="366" t="str">
        <f t="shared" si="464"/>
        <v/>
      </c>
      <c r="K928" s="367" t="str">
        <f t="shared" si="465"/>
        <v/>
      </c>
      <c r="L928" s="368" t="str">
        <f t="shared" si="466"/>
        <v/>
      </c>
      <c r="M928" s="369"/>
      <c r="N928" s="370" t="str">
        <f t="shared" si="460"/>
        <v/>
      </c>
      <c r="O928" s="371" t="str">
        <f t="shared" si="461"/>
        <v/>
      </c>
      <c r="P928" s="371" t="str">
        <f t="shared" si="467"/>
        <v/>
      </c>
      <c r="Q928" s="372" t="str">
        <f t="shared" si="478"/>
        <v/>
      </c>
      <c r="R928" s="373" t="str">
        <f t="shared" si="468"/>
        <v/>
      </c>
      <c r="S928" s="372" t="str">
        <f t="shared" si="469"/>
        <v/>
      </c>
      <c r="T928" s="372" t="str">
        <f t="shared" si="462"/>
        <v/>
      </c>
      <c r="U928" s="374" t="str">
        <f t="shared" si="463"/>
        <v/>
      </c>
      <c r="V928" s="375" t="str">
        <f t="shared" si="470"/>
        <v/>
      </c>
      <c r="Y928" s="133"/>
    </row>
    <row r="929" spans="1:25" s="127" customFormat="1" ht="12" customHeight="1">
      <c r="A929" s="121">
        <v>857</v>
      </c>
      <c r="B929" s="122"/>
      <c r="C929" s="403"/>
      <c r="D929" s="123"/>
      <c r="E929" s="124"/>
      <c r="F929" s="124"/>
      <c r="G929" s="363" t="str">
        <f t="shared" si="475"/>
        <v/>
      </c>
      <c r="H929" s="376" t="str">
        <f t="shared" si="476"/>
        <v/>
      </c>
      <c r="I929" s="365" t="str">
        <f t="shared" si="477"/>
        <v/>
      </c>
      <c r="J929" s="366" t="str">
        <f t="shared" si="464"/>
        <v/>
      </c>
      <c r="K929" s="367" t="str">
        <f t="shared" si="465"/>
        <v/>
      </c>
      <c r="L929" s="368" t="str">
        <f t="shared" si="466"/>
        <v/>
      </c>
      <c r="M929" s="369"/>
      <c r="N929" s="370" t="str">
        <f t="shared" si="460"/>
        <v/>
      </c>
      <c r="O929" s="371" t="str">
        <f t="shared" si="461"/>
        <v/>
      </c>
      <c r="P929" s="371" t="str">
        <f t="shared" si="467"/>
        <v/>
      </c>
      <c r="Q929" s="372" t="str">
        <f t="shared" si="478"/>
        <v/>
      </c>
      <c r="R929" s="373" t="str">
        <f t="shared" si="468"/>
        <v/>
      </c>
      <c r="S929" s="372" t="str">
        <f t="shared" si="469"/>
        <v/>
      </c>
      <c r="T929" s="372" t="str">
        <f t="shared" si="462"/>
        <v/>
      </c>
      <c r="U929" s="374" t="str">
        <f t="shared" si="463"/>
        <v/>
      </c>
      <c r="V929" s="375" t="str">
        <f t="shared" si="470"/>
        <v/>
      </c>
      <c r="Y929" s="133"/>
    </row>
    <row r="930" spans="1:25" s="127" customFormat="1" ht="12" customHeight="1">
      <c r="A930" s="121">
        <v>858</v>
      </c>
      <c r="B930" s="122"/>
      <c r="C930" s="403"/>
      <c r="D930" s="123"/>
      <c r="E930" s="124"/>
      <c r="F930" s="124"/>
      <c r="G930" s="363" t="str">
        <f t="shared" si="475"/>
        <v/>
      </c>
      <c r="H930" s="376" t="str">
        <f t="shared" si="476"/>
        <v/>
      </c>
      <c r="I930" s="365" t="str">
        <f t="shared" si="477"/>
        <v/>
      </c>
      <c r="J930" s="366" t="str">
        <f t="shared" si="464"/>
        <v/>
      </c>
      <c r="K930" s="367" t="str">
        <f t="shared" si="465"/>
        <v/>
      </c>
      <c r="L930" s="368" t="str">
        <f t="shared" si="466"/>
        <v/>
      </c>
      <c r="M930" s="369"/>
      <c r="N930" s="370" t="str">
        <f t="shared" si="460"/>
        <v/>
      </c>
      <c r="O930" s="371" t="str">
        <f t="shared" si="461"/>
        <v/>
      </c>
      <c r="P930" s="371" t="str">
        <f t="shared" si="467"/>
        <v/>
      </c>
      <c r="Q930" s="372" t="str">
        <f t="shared" si="478"/>
        <v/>
      </c>
      <c r="R930" s="373" t="str">
        <f t="shared" si="468"/>
        <v/>
      </c>
      <c r="S930" s="372" t="str">
        <f t="shared" si="469"/>
        <v/>
      </c>
      <c r="T930" s="372" t="str">
        <f t="shared" si="462"/>
        <v/>
      </c>
      <c r="U930" s="374" t="str">
        <f t="shared" si="463"/>
        <v/>
      </c>
      <c r="V930" s="375" t="str">
        <f t="shared" si="470"/>
        <v/>
      </c>
      <c r="Y930" s="133"/>
    </row>
    <row r="931" spans="1:25" s="127" customFormat="1" ht="12" customHeight="1">
      <c r="A931" s="121">
        <v>859</v>
      </c>
      <c r="B931" s="122"/>
      <c r="C931" s="403"/>
      <c r="D931" s="123"/>
      <c r="E931" s="124"/>
      <c r="F931" s="124"/>
      <c r="G931" s="363" t="str">
        <f t="shared" si="475"/>
        <v/>
      </c>
      <c r="H931" s="376" t="str">
        <f t="shared" si="476"/>
        <v/>
      </c>
      <c r="I931" s="365" t="str">
        <f t="shared" si="477"/>
        <v/>
      </c>
      <c r="J931" s="366" t="str">
        <f t="shared" si="464"/>
        <v/>
      </c>
      <c r="K931" s="367" t="str">
        <f t="shared" si="465"/>
        <v/>
      </c>
      <c r="L931" s="368" t="str">
        <f t="shared" si="466"/>
        <v/>
      </c>
      <c r="M931" s="369"/>
      <c r="N931" s="370" t="str">
        <f t="shared" si="460"/>
        <v/>
      </c>
      <c r="O931" s="371" t="str">
        <f t="shared" si="461"/>
        <v/>
      </c>
      <c r="P931" s="371" t="str">
        <f t="shared" si="467"/>
        <v/>
      </c>
      <c r="Q931" s="372" t="str">
        <f t="shared" si="478"/>
        <v/>
      </c>
      <c r="R931" s="373" t="str">
        <f t="shared" si="468"/>
        <v/>
      </c>
      <c r="S931" s="372" t="str">
        <f t="shared" si="469"/>
        <v/>
      </c>
      <c r="T931" s="372" t="str">
        <f t="shared" si="462"/>
        <v/>
      </c>
      <c r="U931" s="374" t="str">
        <f t="shared" si="463"/>
        <v/>
      </c>
      <c r="V931" s="375" t="str">
        <f t="shared" si="470"/>
        <v/>
      </c>
      <c r="Y931" s="133"/>
    </row>
    <row r="932" spans="1:25" s="127" customFormat="1" ht="12" customHeight="1">
      <c r="A932" s="121">
        <v>860</v>
      </c>
      <c r="B932" s="122"/>
      <c r="C932" s="403"/>
      <c r="D932" s="123"/>
      <c r="E932" s="124"/>
      <c r="F932" s="124"/>
      <c r="G932" s="363" t="str">
        <f t="shared" si="475"/>
        <v/>
      </c>
      <c r="H932" s="376" t="str">
        <f t="shared" si="476"/>
        <v/>
      </c>
      <c r="I932" s="365" t="str">
        <f t="shared" si="477"/>
        <v/>
      </c>
      <c r="J932" s="366" t="str">
        <f t="shared" si="464"/>
        <v/>
      </c>
      <c r="K932" s="367" t="str">
        <f t="shared" si="465"/>
        <v/>
      </c>
      <c r="L932" s="368" t="str">
        <f t="shared" si="466"/>
        <v/>
      </c>
      <c r="M932" s="369"/>
      <c r="N932" s="370" t="str">
        <f t="shared" si="460"/>
        <v/>
      </c>
      <c r="O932" s="371" t="str">
        <f t="shared" si="461"/>
        <v/>
      </c>
      <c r="P932" s="371" t="str">
        <f t="shared" si="467"/>
        <v/>
      </c>
      <c r="Q932" s="372" t="str">
        <f t="shared" si="478"/>
        <v/>
      </c>
      <c r="R932" s="373" t="str">
        <f t="shared" si="468"/>
        <v/>
      </c>
      <c r="S932" s="372" t="str">
        <f t="shared" si="469"/>
        <v/>
      </c>
      <c r="T932" s="372" t="str">
        <f t="shared" si="462"/>
        <v/>
      </c>
      <c r="U932" s="374" t="str">
        <f t="shared" si="463"/>
        <v/>
      </c>
      <c r="V932" s="375" t="str">
        <f t="shared" si="470"/>
        <v/>
      </c>
      <c r="Y932" s="133"/>
    </row>
    <row r="933" spans="1:25" s="127" customFormat="1" ht="12" customHeight="1">
      <c r="A933" s="121">
        <v>861</v>
      </c>
      <c r="B933" s="122"/>
      <c r="C933" s="403"/>
      <c r="D933" s="123"/>
      <c r="E933" s="124"/>
      <c r="F933" s="124"/>
      <c r="G933" s="363" t="str">
        <f t="shared" si="475"/>
        <v/>
      </c>
      <c r="H933" s="376" t="str">
        <f t="shared" si="476"/>
        <v/>
      </c>
      <c r="I933" s="365" t="str">
        <f t="shared" si="477"/>
        <v/>
      </c>
      <c r="J933" s="366" t="str">
        <f t="shared" si="464"/>
        <v/>
      </c>
      <c r="K933" s="367" t="str">
        <f t="shared" si="465"/>
        <v/>
      </c>
      <c r="L933" s="368" t="str">
        <f t="shared" si="466"/>
        <v/>
      </c>
      <c r="M933" s="369"/>
      <c r="N933" s="370" t="str">
        <f t="shared" si="460"/>
        <v/>
      </c>
      <c r="O933" s="371" t="str">
        <f t="shared" si="461"/>
        <v/>
      </c>
      <c r="P933" s="371" t="str">
        <f t="shared" si="467"/>
        <v/>
      </c>
      <c r="Q933" s="372" t="str">
        <f t="shared" si="478"/>
        <v/>
      </c>
      <c r="R933" s="373" t="str">
        <f t="shared" si="468"/>
        <v/>
      </c>
      <c r="S933" s="372" t="str">
        <f t="shared" si="469"/>
        <v/>
      </c>
      <c r="T933" s="372" t="str">
        <f t="shared" si="462"/>
        <v/>
      </c>
      <c r="U933" s="374" t="str">
        <f t="shared" si="463"/>
        <v/>
      </c>
      <c r="V933" s="375" t="str">
        <f t="shared" si="470"/>
        <v/>
      </c>
      <c r="Y933" s="133"/>
    </row>
    <row r="934" spans="1:25" s="127" customFormat="1" ht="12" customHeight="1">
      <c r="A934" s="121">
        <v>862</v>
      </c>
      <c r="B934" s="122"/>
      <c r="C934" s="403"/>
      <c r="D934" s="123"/>
      <c r="E934" s="124"/>
      <c r="F934" s="124"/>
      <c r="G934" s="363" t="str">
        <f t="shared" ref="G934:G943" si="479">IF(OR(ISBLANK($C934),ISBLANK($C$68)),"",IF($C934&gt;$C$68,"",DATEDIF($C934,$C$68,"Y")))</f>
        <v/>
      </c>
      <c r="H934" s="376" t="str">
        <f t="shared" ref="H934:H943" si="480">IF(D934=1,"男",IF(D934=2,"女",""))</f>
        <v/>
      </c>
      <c r="I934" s="365" t="str">
        <f t="shared" ref="I934:I943" si="481">G934&amp;H934</f>
        <v/>
      </c>
      <c r="J934" s="366" t="str">
        <f t="shared" si="464"/>
        <v/>
      </c>
      <c r="K934" s="367" t="str">
        <f t="shared" si="465"/>
        <v/>
      </c>
      <c r="L934" s="368" t="str">
        <f t="shared" si="466"/>
        <v/>
      </c>
      <c r="M934" s="369"/>
      <c r="N934" s="370" t="str">
        <f t="shared" si="460"/>
        <v/>
      </c>
      <c r="O934" s="371" t="str">
        <f t="shared" si="461"/>
        <v/>
      </c>
      <c r="P934" s="371" t="str">
        <f t="shared" si="467"/>
        <v/>
      </c>
      <c r="Q934" s="372" t="str">
        <f t="shared" ref="Q934:Q943" si="482">IF($E934="","",P934*O934)</f>
        <v/>
      </c>
      <c r="R934" s="373" t="str">
        <f t="shared" si="468"/>
        <v/>
      </c>
      <c r="S934" s="372" t="str">
        <f t="shared" si="469"/>
        <v/>
      </c>
      <c r="T934" s="372" t="str">
        <f t="shared" si="462"/>
        <v/>
      </c>
      <c r="U934" s="374" t="str">
        <f t="shared" si="463"/>
        <v/>
      </c>
      <c r="V934" s="375" t="str">
        <f t="shared" si="470"/>
        <v/>
      </c>
      <c r="Y934" s="133"/>
    </row>
    <row r="935" spans="1:25" s="127" customFormat="1" ht="12" customHeight="1">
      <c r="A935" s="121">
        <v>863</v>
      </c>
      <c r="B935" s="122"/>
      <c r="C935" s="403"/>
      <c r="D935" s="123"/>
      <c r="E935" s="124"/>
      <c r="F935" s="124"/>
      <c r="G935" s="363" t="str">
        <f t="shared" si="479"/>
        <v/>
      </c>
      <c r="H935" s="376" t="str">
        <f t="shared" si="480"/>
        <v/>
      </c>
      <c r="I935" s="365" t="str">
        <f t="shared" si="481"/>
        <v/>
      </c>
      <c r="J935" s="366" t="str">
        <f t="shared" si="464"/>
        <v/>
      </c>
      <c r="K935" s="367" t="str">
        <f t="shared" si="465"/>
        <v/>
      </c>
      <c r="L935" s="368" t="str">
        <f t="shared" si="466"/>
        <v/>
      </c>
      <c r="M935" s="369"/>
      <c r="N935" s="370" t="str">
        <f t="shared" si="460"/>
        <v/>
      </c>
      <c r="O935" s="371" t="str">
        <f t="shared" si="461"/>
        <v/>
      </c>
      <c r="P935" s="371" t="str">
        <f t="shared" si="467"/>
        <v/>
      </c>
      <c r="Q935" s="372" t="str">
        <f t="shared" si="482"/>
        <v/>
      </c>
      <c r="R935" s="373" t="str">
        <f t="shared" si="468"/>
        <v/>
      </c>
      <c r="S935" s="372" t="str">
        <f t="shared" si="469"/>
        <v/>
      </c>
      <c r="T935" s="372" t="str">
        <f t="shared" si="462"/>
        <v/>
      </c>
      <c r="U935" s="374" t="str">
        <f t="shared" si="463"/>
        <v/>
      </c>
      <c r="V935" s="375" t="str">
        <f t="shared" si="470"/>
        <v/>
      </c>
      <c r="Y935" s="133"/>
    </row>
    <row r="936" spans="1:25" s="127" customFormat="1" ht="12" customHeight="1">
      <c r="A936" s="121">
        <v>864</v>
      </c>
      <c r="B936" s="122"/>
      <c r="C936" s="403"/>
      <c r="D936" s="123"/>
      <c r="E936" s="124"/>
      <c r="F936" s="124"/>
      <c r="G936" s="363" t="str">
        <f t="shared" si="479"/>
        <v/>
      </c>
      <c r="H936" s="376" t="str">
        <f t="shared" si="480"/>
        <v/>
      </c>
      <c r="I936" s="365" t="str">
        <f t="shared" si="481"/>
        <v/>
      </c>
      <c r="J936" s="366" t="str">
        <f t="shared" si="464"/>
        <v/>
      </c>
      <c r="K936" s="367" t="str">
        <f t="shared" si="465"/>
        <v/>
      </c>
      <c r="L936" s="368" t="str">
        <f t="shared" si="466"/>
        <v/>
      </c>
      <c r="M936" s="369"/>
      <c r="N936" s="370" t="str">
        <f t="shared" si="460"/>
        <v/>
      </c>
      <c r="O936" s="371" t="str">
        <f t="shared" si="461"/>
        <v/>
      </c>
      <c r="P936" s="371" t="str">
        <f t="shared" si="467"/>
        <v/>
      </c>
      <c r="Q936" s="372" t="str">
        <f t="shared" si="482"/>
        <v/>
      </c>
      <c r="R936" s="373" t="str">
        <f t="shared" si="468"/>
        <v/>
      </c>
      <c r="S936" s="372" t="str">
        <f t="shared" si="469"/>
        <v/>
      </c>
      <c r="T936" s="372" t="str">
        <f t="shared" si="462"/>
        <v/>
      </c>
      <c r="U936" s="374" t="str">
        <f t="shared" si="463"/>
        <v/>
      </c>
      <c r="V936" s="375" t="str">
        <f t="shared" si="470"/>
        <v/>
      </c>
      <c r="Y936" s="133"/>
    </row>
    <row r="937" spans="1:25" s="127" customFormat="1" ht="12" customHeight="1">
      <c r="A937" s="121">
        <v>865</v>
      </c>
      <c r="B937" s="122"/>
      <c r="C937" s="403"/>
      <c r="D937" s="123"/>
      <c r="E937" s="124"/>
      <c r="F937" s="124"/>
      <c r="G937" s="363" t="str">
        <f t="shared" si="479"/>
        <v/>
      </c>
      <c r="H937" s="376" t="str">
        <f t="shared" si="480"/>
        <v/>
      </c>
      <c r="I937" s="365" t="str">
        <f t="shared" si="481"/>
        <v/>
      </c>
      <c r="J937" s="366" t="str">
        <f t="shared" si="464"/>
        <v/>
      </c>
      <c r="K937" s="367" t="str">
        <f t="shared" si="465"/>
        <v/>
      </c>
      <c r="L937" s="368" t="str">
        <f t="shared" si="466"/>
        <v/>
      </c>
      <c r="M937" s="369"/>
      <c r="N937" s="370" t="str">
        <f t="shared" si="460"/>
        <v/>
      </c>
      <c r="O937" s="371" t="str">
        <f t="shared" si="461"/>
        <v/>
      </c>
      <c r="P937" s="371" t="str">
        <f t="shared" si="467"/>
        <v/>
      </c>
      <c r="Q937" s="372" t="str">
        <f t="shared" si="482"/>
        <v/>
      </c>
      <c r="R937" s="373" t="str">
        <f t="shared" si="468"/>
        <v/>
      </c>
      <c r="S937" s="372" t="str">
        <f t="shared" si="469"/>
        <v/>
      </c>
      <c r="T937" s="372" t="str">
        <f t="shared" si="462"/>
        <v/>
      </c>
      <c r="U937" s="374" t="str">
        <f t="shared" si="463"/>
        <v/>
      </c>
      <c r="V937" s="375" t="str">
        <f t="shared" si="470"/>
        <v/>
      </c>
      <c r="Y937" s="133"/>
    </row>
    <row r="938" spans="1:25" s="127" customFormat="1" ht="12" customHeight="1">
      <c r="A938" s="121">
        <v>866</v>
      </c>
      <c r="B938" s="122"/>
      <c r="C938" s="403"/>
      <c r="D938" s="123"/>
      <c r="E938" s="124"/>
      <c r="F938" s="124"/>
      <c r="G938" s="363" t="str">
        <f t="shared" si="479"/>
        <v/>
      </c>
      <c r="H938" s="376" t="str">
        <f t="shared" si="480"/>
        <v/>
      </c>
      <c r="I938" s="365" t="str">
        <f t="shared" si="481"/>
        <v/>
      </c>
      <c r="J938" s="366" t="str">
        <f t="shared" si="464"/>
        <v/>
      </c>
      <c r="K938" s="367" t="str">
        <f t="shared" si="465"/>
        <v/>
      </c>
      <c r="L938" s="368" t="str">
        <f t="shared" si="466"/>
        <v/>
      </c>
      <c r="M938" s="369"/>
      <c r="N938" s="370" t="str">
        <f t="shared" si="460"/>
        <v/>
      </c>
      <c r="O938" s="371" t="str">
        <f t="shared" si="461"/>
        <v/>
      </c>
      <c r="P938" s="371" t="str">
        <f t="shared" si="467"/>
        <v/>
      </c>
      <c r="Q938" s="372" t="str">
        <f t="shared" si="482"/>
        <v/>
      </c>
      <c r="R938" s="373" t="str">
        <f t="shared" si="468"/>
        <v/>
      </c>
      <c r="S938" s="372" t="str">
        <f t="shared" si="469"/>
        <v/>
      </c>
      <c r="T938" s="372" t="str">
        <f t="shared" si="462"/>
        <v/>
      </c>
      <c r="U938" s="374" t="str">
        <f t="shared" si="463"/>
        <v/>
      </c>
      <c r="V938" s="375" t="str">
        <f t="shared" si="470"/>
        <v/>
      </c>
      <c r="Y938" s="133"/>
    </row>
    <row r="939" spans="1:25" s="127" customFormat="1" ht="12" customHeight="1">
      <c r="A939" s="121">
        <v>867</v>
      </c>
      <c r="B939" s="122"/>
      <c r="C939" s="403"/>
      <c r="D939" s="123"/>
      <c r="E939" s="124"/>
      <c r="F939" s="124"/>
      <c r="G939" s="363" t="str">
        <f t="shared" si="479"/>
        <v/>
      </c>
      <c r="H939" s="376" t="str">
        <f t="shared" si="480"/>
        <v/>
      </c>
      <c r="I939" s="365" t="str">
        <f t="shared" si="481"/>
        <v/>
      </c>
      <c r="J939" s="366" t="str">
        <f t="shared" si="464"/>
        <v/>
      </c>
      <c r="K939" s="367" t="str">
        <f t="shared" si="465"/>
        <v/>
      </c>
      <c r="L939" s="368" t="str">
        <f t="shared" si="466"/>
        <v/>
      </c>
      <c r="M939" s="369"/>
      <c r="N939" s="370" t="str">
        <f t="shared" si="460"/>
        <v/>
      </c>
      <c r="O939" s="371" t="str">
        <f t="shared" si="461"/>
        <v/>
      </c>
      <c r="P939" s="371" t="str">
        <f t="shared" si="467"/>
        <v/>
      </c>
      <c r="Q939" s="372" t="str">
        <f t="shared" si="482"/>
        <v/>
      </c>
      <c r="R939" s="373" t="str">
        <f t="shared" si="468"/>
        <v/>
      </c>
      <c r="S939" s="372" t="str">
        <f t="shared" si="469"/>
        <v/>
      </c>
      <c r="T939" s="372" t="str">
        <f t="shared" si="462"/>
        <v/>
      </c>
      <c r="U939" s="374" t="str">
        <f t="shared" si="463"/>
        <v/>
      </c>
      <c r="V939" s="375" t="str">
        <f t="shared" si="470"/>
        <v/>
      </c>
      <c r="Y939" s="133"/>
    </row>
    <row r="940" spans="1:25" s="127" customFormat="1" ht="12" customHeight="1">
      <c r="A940" s="121">
        <v>868</v>
      </c>
      <c r="B940" s="122"/>
      <c r="C940" s="403"/>
      <c r="D940" s="123"/>
      <c r="E940" s="124"/>
      <c r="F940" s="124"/>
      <c r="G940" s="363" t="str">
        <f t="shared" si="479"/>
        <v/>
      </c>
      <c r="H940" s="376" t="str">
        <f t="shared" si="480"/>
        <v/>
      </c>
      <c r="I940" s="365" t="str">
        <f t="shared" si="481"/>
        <v/>
      </c>
      <c r="J940" s="366" t="str">
        <f t="shared" si="464"/>
        <v/>
      </c>
      <c r="K940" s="367" t="str">
        <f t="shared" si="465"/>
        <v/>
      </c>
      <c r="L940" s="368" t="str">
        <f t="shared" si="466"/>
        <v/>
      </c>
      <c r="M940" s="369"/>
      <c r="N940" s="370" t="str">
        <f t="shared" si="460"/>
        <v/>
      </c>
      <c r="O940" s="371" t="str">
        <f t="shared" si="461"/>
        <v/>
      </c>
      <c r="P940" s="371" t="str">
        <f t="shared" si="467"/>
        <v/>
      </c>
      <c r="Q940" s="372" t="str">
        <f t="shared" si="482"/>
        <v/>
      </c>
      <c r="R940" s="373" t="str">
        <f t="shared" si="468"/>
        <v/>
      </c>
      <c r="S940" s="372" t="str">
        <f t="shared" si="469"/>
        <v/>
      </c>
      <c r="T940" s="372" t="str">
        <f t="shared" si="462"/>
        <v/>
      </c>
      <c r="U940" s="374" t="str">
        <f t="shared" si="463"/>
        <v/>
      </c>
      <c r="V940" s="375" t="str">
        <f t="shared" si="470"/>
        <v/>
      </c>
      <c r="Y940" s="133"/>
    </row>
    <row r="941" spans="1:25" s="127" customFormat="1" ht="12" customHeight="1">
      <c r="A941" s="121">
        <v>869</v>
      </c>
      <c r="B941" s="122"/>
      <c r="C941" s="403"/>
      <c r="D941" s="123"/>
      <c r="E941" s="124"/>
      <c r="F941" s="124"/>
      <c r="G941" s="363" t="str">
        <f t="shared" si="479"/>
        <v/>
      </c>
      <c r="H941" s="376" t="str">
        <f t="shared" si="480"/>
        <v/>
      </c>
      <c r="I941" s="365" t="str">
        <f t="shared" si="481"/>
        <v/>
      </c>
      <c r="J941" s="366" t="str">
        <f t="shared" si="464"/>
        <v/>
      </c>
      <c r="K941" s="367" t="str">
        <f t="shared" si="465"/>
        <v/>
      </c>
      <c r="L941" s="368" t="str">
        <f t="shared" si="466"/>
        <v/>
      </c>
      <c r="M941" s="369"/>
      <c r="N941" s="370" t="str">
        <f t="shared" si="460"/>
        <v/>
      </c>
      <c r="O941" s="371" t="str">
        <f t="shared" si="461"/>
        <v/>
      </c>
      <c r="P941" s="371" t="str">
        <f t="shared" si="467"/>
        <v/>
      </c>
      <c r="Q941" s="372" t="str">
        <f t="shared" si="482"/>
        <v/>
      </c>
      <c r="R941" s="373" t="str">
        <f t="shared" si="468"/>
        <v/>
      </c>
      <c r="S941" s="372" t="str">
        <f t="shared" si="469"/>
        <v/>
      </c>
      <c r="T941" s="372" t="str">
        <f t="shared" si="462"/>
        <v/>
      </c>
      <c r="U941" s="374" t="str">
        <f t="shared" si="463"/>
        <v/>
      </c>
      <c r="V941" s="375" t="str">
        <f t="shared" si="470"/>
        <v/>
      </c>
      <c r="Y941" s="133"/>
    </row>
    <row r="942" spans="1:25" s="127" customFormat="1" ht="12" customHeight="1">
      <c r="A942" s="121">
        <v>870</v>
      </c>
      <c r="B942" s="122"/>
      <c r="C942" s="403"/>
      <c r="D942" s="123"/>
      <c r="E942" s="124"/>
      <c r="F942" s="124"/>
      <c r="G942" s="363" t="str">
        <f t="shared" si="479"/>
        <v/>
      </c>
      <c r="H942" s="376" t="str">
        <f t="shared" si="480"/>
        <v/>
      </c>
      <c r="I942" s="365" t="str">
        <f t="shared" si="481"/>
        <v/>
      </c>
      <c r="J942" s="366" t="str">
        <f t="shared" si="464"/>
        <v/>
      </c>
      <c r="K942" s="367" t="str">
        <f t="shared" si="465"/>
        <v/>
      </c>
      <c r="L942" s="368" t="str">
        <f t="shared" si="466"/>
        <v/>
      </c>
      <c r="M942" s="369"/>
      <c r="N942" s="370" t="str">
        <f t="shared" si="460"/>
        <v/>
      </c>
      <c r="O942" s="371" t="str">
        <f t="shared" si="461"/>
        <v/>
      </c>
      <c r="P942" s="371" t="str">
        <f t="shared" si="467"/>
        <v/>
      </c>
      <c r="Q942" s="372" t="str">
        <f t="shared" si="482"/>
        <v/>
      </c>
      <c r="R942" s="373" t="str">
        <f t="shared" si="468"/>
        <v/>
      </c>
      <c r="S942" s="372" t="str">
        <f t="shared" si="469"/>
        <v/>
      </c>
      <c r="T942" s="372" t="str">
        <f t="shared" si="462"/>
        <v/>
      </c>
      <c r="U942" s="374" t="str">
        <f t="shared" si="463"/>
        <v/>
      </c>
      <c r="V942" s="375" t="str">
        <f t="shared" si="470"/>
        <v/>
      </c>
      <c r="Y942" s="133"/>
    </row>
    <row r="943" spans="1:25" s="127" customFormat="1" ht="12" customHeight="1">
      <c r="A943" s="121">
        <v>871</v>
      </c>
      <c r="B943" s="122"/>
      <c r="C943" s="403"/>
      <c r="D943" s="123"/>
      <c r="E943" s="124"/>
      <c r="F943" s="124"/>
      <c r="G943" s="363" t="str">
        <f t="shared" si="479"/>
        <v/>
      </c>
      <c r="H943" s="376" t="str">
        <f t="shared" si="480"/>
        <v/>
      </c>
      <c r="I943" s="365" t="str">
        <f t="shared" si="481"/>
        <v/>
      </c>
      <c r="J943" s="366" t="str">
        <f t="shared" si="464"/>
        <v/>
      </c>
      <c r="K943" s="367" t="str">
        <f t="shared" si="465"/>
        <v/>
      </c>
      <c r="L943" s="368" t="str">
        <f t="shared" si="466"/>
        <v/>
      </c>
      <c r="M943" s="369"/>
      <c r="N943" s="370" t="str">
        <f t="shared" si="460"/>
        <v/>
      </c>
      <c r="O943" s="371" t="str">
        <f t="shared" si="461"/>
        <v/>
      </c>
      <c r="P943" s="371" t="str">
        <f t="shared" si="467"/>
        <v/>
      </c>
      <c r="Q943" s="372" t="str">
        <f t="shared" si="482"/>
        <v/>
      </c>
      <c r="R943" s="373" t="str">
        <f t="shared" si="468"/>
        <v/>
      </c>
      <c r="S943" s="372" t="str">
        <f t="shared" si="469"/>
        <v/>
      </c>
      <c r="T943" s="372" t="str">
        <f t="shared" si="462"/>
        <v/>
      </c>
      <c r="U943" s="374" t="str">
        <f t="shared" si="463"/>
        <v/>
      </c>
      <c r="V943" s="375" t="str">
        <f t="shared" si="470"/>
        <v/>
      </c>
      <c r="Y943" s="133"/>
    </row>
    <row r="944" spans="1:25" s="127" customFormat="1" ht="12" customHeight="1">
      <c r="A944" s="121">
        <v>872</v>
      </c>
      <c r="B944" s="122"/>
      <c r="C944" s="403"/>
      <c r="D944" s="123"/>
      <c r="E944" s="124"/>
      <c r="F944" s="124"/>
      <c r="G944" s="363" t="str">
        <f t="shared" ref="G944:G953" si="483">IF(OR(ISBLANK($C944),ISBLANK($C$68)),"",IF($C944&gt;$C$68,"",DATEDIF($C944,$C$68,"Y")))</f>
        <v/>
      </c>
      <c r="H944" s="376" t="str">
        <f t="shared" ref="H944:H953" si="484">IF(D944=1,"男",IF(D944=2,"女",""))</f>
        <v/>
      </c>
      <c r="I944" s="365" t="str">
        <f t="shared" ref="I944:I953" si="485">G944&amp;H944</f>
        <v/>
      </c>
      <c r="J944" s="366" t="str">
        <f t="shared" si="464"/>
        <v/>
      </c>
      <c r="K944" s="367" t="str">
        <f t="shared" si="465"/>
        <v/>
      </c>
      <c r="L944" s="368" t="str">
        <f t="shared" si="466"/>
        <v/>
      </c>
      <c r="M944" s="369"/>
      <c r="N944" s="370" t="str">
        <f t="shared" si="460"/>
        <v/>
      </c>
      <c r="O944" s="371" t="str">
        <f t="shared" si="461"/>
        <v/>
      </c>
      <c r="P944" s="371" t="str">
        <f t="shared" si="467"/>
        <v/>
      </c>
      <c r="Q944" s="372" t="str">
        <f t="shared" ref="Q944:Q953" si="486">IF($E944="","",P944*O944)</f>
        <v/>
      </c>
      <c r="R944" s="373" t="str">
        <f t="shared" si="468"/>
        <v/>
      </c>
      <c r="S944" s="372" t="str">
        <f t="shared" si="469"/>
        <v/>
      </c>
      <c r="T944" s="372" t="str">
        <f t="shared" si="462"/>
        <v/>
      </c>
      <c r="U944" s="374" t="str">
        <f t="shared" si="463"/>
        <v/>
      </c>
      <c r="V944" s="375" t="str">
        <f t="shared" si="470"/>
        <v/>
      </c>
      <c r="Y944" s="133"/>
    </row>
    <row r="945" spans="1:25" s="127" customFormat="1" ht="12" customHeight="1">
      <c r="A945" s="121">
        <v>873</v>
      </c>
      <c r="B945" s="122"/>
      <c r="C945" s="403"/>
      <c r="D945" s="123"/>
      <c r="E945" s="124"/>
      <c r="F945" s="124"/>
      <c r="G945" s="363" t="str">
        <f t="shared" si="483"/>
        <v/>
      </c>
      <c r="H945" s="376" t="str">
        <f t="shared" si="484"/>
        <v/>
      </c>
      <c r="I945" s="365" t="str">
        <f t="shared" si="485"/>
        <v/>
      </c>
      <c r="J945" s="366" t="str">
        <f t="shared" si="464"/>
        <v/>
      </c>
      <c r="K945" s="367" t="str">
        <f t="shared" si="465"/>
        <v/>
      </c>
      <c r="L945" s="368" t="str">
        <f t="shared" si="466"/>
        <v/>
      </c>
      <c r="M945" s="369"/>
      <c r="N945" s="370" t="str">
        <f t="shared" si="460"/>
        <v/>
      </c>
      <c r="O945" s="371" t="str">
        <f t="shared" si="461"/>
        <v/>
      </c>
      <c r="P945" s="371" t="str">
        <f t="shared" si="467"/>
        <v/>
      </c>
      <c r="Q945" s="372" t="str">
        <f t="shared" si="486"/>
        <v/>
      </c>
      <c r="R945" s="373" t="str">
        <f t="shared" si="468"/>
        <v/>
      </c>
      <c r="S945" s="372" t="str">
        <f t="shared" si="469"/>
        <v/>
      </c>
      <c r="T945" s="372" t="str">
        <f t="shared" si="462"/>
        <v/>
      </c>
      <c r="U945" s="374" t="str">
        <f t="shared" si="463"/>
        <v/>
      </c>
      <c r="V945" s="375" t="str">
        <f t="shared" si="470"/>
        <v/>
      </c>
      <c r="Y945" s="133"/>
    </row>
    <row r="946" spans="1:25" s="127" customFormat="1" ht="12" customHeight="1">
      <c r="A946" s="121">
        <v>874</v>
      </c>
      <c r="B946" s="122"/>
      <c r="C946" s="403"/>
      <c r="D946" s="123"/>
      <c r="E946" s="124"/>
      <c r="F946" s="124"/>
      <c r="G946" s="363" t="str">
        <f t="shared" si="483"/>
        <v/>
      </c>
      <c r="H946" s="376" t="str">
        <f t="shared" si="484"/>
        <v/>
      </c>
      <c r="I946" s="365" t="str">
        <f t="shared" si="485"/>
        <v/>
      </c>
      <c r="J946" s="366" t="str">
        <f t="shared" si="464"/>
        <v/>
      </c>
      <c r="K946" s="367" t="str">
        <f t="shared" si="465"/>
        <v/>
      </c>
      <c r="L946" s="368" t="str">
        <f t="shared" si="466"/>
        <v/>
      </c>
      <c r="M946" s="369"/>
      <c r="N946" s="370" t="str">
        <f t="shared" si="460"/>
        <v/>
      </c>
      <c r="O946" s="371" t="str">
        <f t="shared" si="461"/>
        <v/>
      </c>
      <c r="P946" s="371" t="str">
        <f t="shared" si="467"/>
        <v/>
      </c>
      <c r="Q946" s="372" t="str">
        <f t="shared" si="486"/>
        <v/>
      </c>
      <c r="R946" s="373" t="str">
        <f t="shared" si="468"/>
        <v/>
      </c>
      <c r="S946" s="372" t="str">
        <f t="shared" si="469"/>
        <v/>
      </c>
      <c r="T946" s="372" t="str">
        <f t="shared" si="462"/>
        <v/>
      </c>
      <c r="U946" s="374" t="str">
        <f t="shared" si="463"/>
        <v/>
      </c>
      <c r="V946" s="375" t="str">
        <f t="shared" si="470"/>
        <v/>
      </c>
      <c r="Y946" s="133"/>
    </row>
    <row r="947" spans="1:25" s="127" customFormat="1" ht="12" customHeight="1">
      <c r="A947" s="121">
        <v>875</v>
      </c>
      <c r="B947" s="122"/>
      <c r="C947" s="403"/>
      <c r="D947" s="123"/>
      <c r="E947" s="124"/>
      <c r="F947" s="124"/>
      <c r="G947" s="363" t="str">
        <f t="shared" si="483"/>
        <v/>
      </c>
      <c r="H947" s="376" t="str">
        <f t="shared" si="484"/>
        <v/>
      </c>
      <c r="I947" s="365" t="str">
        <f t="shared" si="485"/>
        <v/>
      </c>
      <c r="J947" s="366" t="str">
        <f t="shared" si="464"/>
        <v/>
      </c>
      <c r="K947" s="367" t="str">
        <f t="shared" si="465"/>
        <v/>
      </c>
      <c r="L947" s="368" t="str">
        <f t="shared" si="466"/>
        <v/>
      </c>
      <c r="M947" s="369"/>
      <c r="N947" s="370" t="str">
        <f t="shared" si="460"/>
        <v/>
      </c>
      <c r="O947" s="371" t="str">
        <f t="shared" si="461"/>
        <v/>
      </c>
      <c r="P947" s="371" t="str">
        <f t="shared" si="467"/>
        <v/>
      </c>
      <c r="Q947" s="372" t="str">
        <f t="shared" si="486"/>
        <v/>
      </c>
      <c r="R947" s="373" t="str">
        <f t="shared" si="468"/>
        <v/>
      </c>
      <c r="S947" s="372" t="str">
        <f t="shared" si="469"/>
        <v/>
      </c>
      <c r="T947" s="372" t="str">
        <f t="shared" si="462"/>
        <v/>
      </c>
      <c r="U947" s="374" t="str">
        <f t="shared" si="463"/>
        <v/>
      </c>
      <c r="V947" s="375" t="str">
        <f t="shared" si="470"/>
        <v/>
      </c>
      <c r="Y947" s="133"/>
    </row>
    <row r="948" spans="1:25" s="127" customFormat="1" ht="12" customHeight="1">
      <c r="A948" s="121">
        <v>876</v>
      </c>
      <c r="B948" s="122"/>
      <c r="C948" s="403"/>
      <c r="D948" s="123"/>
      <c r="E948" s="124"/>
      <c r="F948" s="124"/>
      <c r="G948" s="363" t="str">
        <f t="shared" si="483"/>
        <v/>
      </c>
      <c r="H948" s="376" t="str">
        <f t="shared" si="484"/>
        <v/>
      </c>
      <c r="I948" s="365" t="str">
        <f t="shared" si="485"/>
        <v/>
      </c>
      <c r="J948" s="366" t="str">
        <f t="shared" si="464"/>
        <v/>
      </c>
      <c r="K948" s="367" t="str">
        <f t="shared" si="465"/>
        <v/>
      </c>
      <c r="L948" s="368" t="str">
        <f t="shared" si="466"/>
        <v/>
      </c>
      <c r="M948" s="369"/>
      <c r="N948" s="370" t="str">
        <f t="shared" si="460"/>
        <v/>
      </c>
      <c r="O948" s="371" t="str">
        <f t="shared" si="461"/>
        <v/>
      </c>
      <c r="P948" s="371" t="str">
        <f t="shared" si="467"/>
        <v/>
      </c>
      <c r="Q948" s="372" t="str">
        <f t="shared" si="486"/>
        <v/>
      </c>
      <c r="R948" s="373" t="str">
        <f t="shared" si="468"/>
        <v/>
      </c>
      <c r="S948" s="372" t="str">
        <f t="shared" si="469"/>
        <v/>
      </c>
      <c r="T948" s="372" t="str">
        <f t="shared" si="462"/>
        <v/>
      </c>
      <c r="U948" s="374" t="str">
        <f t="shared" si="463"/>
        <v/>
      </c>
      <c r="V948" s="375" t="str">
        <f t="shared" si="470"/>
        <v/>
      </c>
      <c r="Y948" s="133"/>
    </row>
    <row r="949" spans="1:25" s="127" customFormat="1" ht="12" customHeight="1">
      <c r="A949" s="121">
        <v>877</v>
      </c>
      <c r="B949" s="122"/>
      <c r="C949" s="403"/>
      <c r="D949" s="123"/>
      <c r="E949" s="124"/>
      <c r="F949" s="124"/>
      <c r="G949" s="363" t="str">
        <f t="shared" si="483"/>
        <v/>
      </c>
      <c r="H949" s="376" t="str">
        <f t="shared" si="484"/>
        <v/>
      </c>
      <c r="I949" s="365" t="str">
        <f t="shared" si="485"/>
        <v/>
      </c>
      <c r="J949" s="366" t="str">
        <f t="shared" si="464"/>
        <v/>
      </c>
      <c r="K949" s="367" t="str">
        <f t="shared" si="465"/>
        <v/>
      </c>
      <c r="L949" s="368" t="str">
        <f t="shared" si="466"/>
        <v/>
      </c>
      <c r="M949" s="369"/>
      <c r="N949" s="370" t="str">
        <f t="shared" si="460"/>
        <v/>
      </c>
      <c r="O949" s="371" t="str">
        <f t="shared" si="461"/>
        <v/>
      </c>
      <c r="P949" s="371" t="str">
        <f t="shared" si="467"/>
        <v/>
      </c>
      <c r="Q949" s="372" t="str">
        <f t="shared" si="486"/>
        <v/>
      </c>
      <c r="R949" s="373" t="str">
        <f t="shared" si="468"/>
        <v/>
      </c>
      <c r="S949" s="372" t="str">
        <f t="shared" si="469"/>
        <v/>
      </c>
      <c r="T949" s="372" t="str">
        <f t="shared" si="462"/>
        <v/>
      </c>
      <c r="U949" s="374" t="str">
        <f t="shared" si="463"/>
        <v/>
      </c>
      <c r="V949" s="375" t="str">
        <f t="shared" si="470"/>
        <v/>
      </c>
      <c r="Y949" s="133"/>
    </row>
    <row r="950" spans="1:25" s="127" customFormat="1" ht="12" customHeight="1">
      <c r="A950" s="121">
        <v>878</v>
      </c>
      <c r="B950" s="122"/>
      <c r="C950" s="403"/>
      <c r="D950" s="123"/>
      <c r="E950" s="124"/>
      <c r="F950" s="124"/>
      <c r="G950" s="363" t="str">
        <f t="shared" si="483"/>
        <v/>
      </c>
      <c r="H950" s="376" t="str">
        <f t="shared" si="484"/>
        <v/>
      </c>
      <c r="I950" s="365" t="str">
        <f t="shared" si="485"/>
        <v/>
      </c>
      <c r="J950" s="366" t="str">
        <f t="shared" si="464"/>
        <v/>
      </c>
      <c r="K950" s="367" t="str">
        <f t="shared" si="465"/>
        <v/>
      </c>
      <c r="L950" s="368" t="str">
        <f t="shared" si="466"/>
        <v/>
      </c>
      <c r="M950" s="369"/>
      <c r="N950" s="370" t="str">
        <f t="shared" si="460"/>
        <v/>
      </c>
      <c r="O950" s="371" t="str">
        <f t="shared" si="461"/>
        <v/>
      </c>
      <c r="P950" s="371" t="str">
        <f t="shared" si="467"/>
        <v/>
      </c>
      <c r="Q950" s="372" t="str">
        <f t="shared" si="486"/>
        <v/>
      </c>
      <c r="R950" s="373" t="str">
        <f t="shared" si="468"/>
        <v/>
      </c>
      <c r="S950" s="372" t="str">
        <f t="shared" si="469"/>
        <v/>
      </c>
      <c r="T950" s="372" t="str">
        <f t="shared" si="462"/>
        <v/>
      </c>
      <c r="U950" s="374" t="str">
        <f t="shared" si="463"/>
        <v/>
      </c>
      <c r="V950" s="375" t="str">
        <f t="shared" si="470"/>
        <v/>
      </c>
      <c r="Y950" s="133"/>
    </row>
    <row r="951" spans="1:25" s="127" customFormat="1" ht="12" customHeight="1">
      <c r="A951" s="121">
        <v>879</v>
      </c>
      <c r="B951" s="122"/>
      <c r="C951" s="403"/>
      <c r="D951" s="123"/>
      <c r="E951" s="124"/>
      <c r="F951" s="124"/>
      <c r="G951" s="363" t="str">
        <f t="shared" si="483"/>
        <v/>
      </c>
      <c r="H951" s="376" t="str">
        <f t="shared" si="484"/>
        <v/>
      </c>
      <c r="I951" s="365" t="str">
        <f t="shared" si="485"/>
        <v/>
      </c>
      <c r="J951" s="366" t="str">
        <f t="shared" si="464"/>
        <v/>
      </c>
      <c r="K951" s="367" t="str">
        <f t="shared" si="465"/>
        <v/>
      </c>
      <c r="L951" s="368" t="str">
        <f t="shared" si="466"/>
        <v/>
      </c>
      <c r="M951" s="369"/>
      <c r="N951" s="370" t="str">
        <f t="shared" si="460"/>
        <v/>
      </c>
      <c r="O951" s="371" t="str">
        <f t="shared" si="461"/>
        <v/>
      </c>
      <c r="P951" s="371" t="str">
        <f t="shared" si="467"/>
        <v/>
      </c>
      <c r="Q951" s="372" t="str">
        <f t="shared" si="486"/>
        <v/>
      </c>
      <c r="R951" s="373" t="str">
        <f t="shared" si="468"/>
        <v/>
      </c>
      <c r="S951" s="372" t="str">
        <f t="shared" si="469"/>
        <v/>
      </c>
      <c r="T951" s="372" t="str">
        <f t="shared" si="462"/>
        <v/>
      </c>
      <c r="U951" s="374" t="str">
        <f t="shared" si="463"/>
        <v/>
      </c>
      <c r="V951" s="375" t="str">
        <f t="shared" si="470"/>
        <v/>
      </c>
      <c r="Y951" s="133"/>
    </row>
    <row r="952" spans="1:25" s="127" customFormat="1" ht="12" customHeight="1">
      <c r="A952" s="121">
        <v>880</v>
      </c>
      <c r="B952" s="122"/>
      <c r="C952" s="403"/>
      <c r="D952" s="123"/>
      <c r="E952" s="124"/>
      <c r="F952" s="124"/>
      <c r="G952" s="363" t="str">
        <f t="shared" si="483"/>
        <v/>
      </c>
      <c r="H952" s="376" t="str">
        <f t="shared" si="484"/>
        <v/>
      </c>
      <c r="I952" s="365" t="str">
        <f t="shared" si="485"/>
        <v/>
      </c>
      <c r="J952" s="366" t="str">
        <f t="shared" si="464"/>
        <v/>
      </c>
      <c r="K952" s="367" t="str">
        <f t="shared" si="465"/>
        <v/>
      </c>
      <c r="L952" s="368" t="str">
        <f t="shared" si="466"/>
        <v/>
      </c>
      <c r="M952" s="369"/>
      <c r="N952" s="370" t="str">
        <f t="shared" si="460"/>
        <v/>
      </c>
      <c r="O952" s="371" t="str">
        <f t="shared" si="461"/>
        <v/>
      </c>
      <c r="P952" s="371" t="str">
        <f t="shared" si="467"/>
        <v/>
      </c>
      <c r="Q952" s="372" t="str">
        <f t="shared" si="486"/>
        <v/>
      </c>
      <c r="R952" s="373" t="str">
        <f t="shared" si="468"/>
        <v/>
      </c>
      <c r="S952" s="372" t="str">
        <f t="shared" si="469"/>
        <v/>
      </c>
      <c r="T952" s="372" t="str">
        <f t="shared" si="462"/>
        <v/>
      </c>
      <c r="U952" s="374" t="str">
        <f t="shared" si="463"/>
        <v/>
      </c>
      <c r="V952" s="375" t="str">
        <f t="shared" si="470"/>
        <v/>
      </c>
      <c r="Y952" s="133"/>
    </row>
    <row r="953" spans="1:25" s="127" customFormat="1" ht="12" customHeight="1">
      <c r="A953" s="121">
        <v>881</v>
      </c>
      <c r="B953" s="122"/>
      <c r="C953" s="403"/>
      <c r="D953" s="123"/>
      <c r="E953" s="124"/>
      <c r="F953" s="124"/>
      <c r="G953" s="363" t="str">
        <f t="shared" si="483"/>
        <v/>
      </c>
      <c r="H953" s="376" t="str">
        <f t="shared" si="484"/>
        <v/>
      </c>
      <c r="I953" s="365" t="str">
        <f t="shared" si="485"/>
        <v/>
      </c>
      <c r="J953" s="366" t="str">
        <f t="shared" si="464"/>
        <v/>
      </c>
      <c r="K953" s="367" t="str">
        <f t="shared" si="465"/>
        <v/>
      </c>
      <c r="L953" s="368" t="str">
        <f t="shared" si="466"/>
        <v/>
      </c>
      <c r="M953" s="369"/>
      <c r="N953" s="370" t="str">
        <f t="shared" si="460"/>
        <v/>
      </c>
      <c r="O953" s="371" t="str">
        <f t="shared" si="461"/>
        <v/>
      </c>
      <c r="P953" s="371" t="str">
        <f t="shared" si="467"/>
        <v/>
      </c>
      <c r="Q953" s="372" t="str">
        <f t="shared" si="486"/>
        <v/>
      </c>
      <c r="R953" s="373" t="str">
        <f t="shared" si="468"/>
        <v/>
      </c>
      <c r="S953" s="372" t="str">
        <f t="shared" si="469"/>
        <v/>
      </c>
      <c r="T953" s="372" t="str">
        <f t="shared" si="462"/>
        <v/>
      </c>
      <c r="U953" s="374" t="str">
        <f t="shared" si="463"/>
        <v/>
      </c>
      <c r="V953" s="375" t="str">
        <f t="shared" si="470"/>
        <v/>
      </c>
      <c r="Y953" s="133"/>
    </row>
    <row r="954" spans="1:25" s="127" customFormat="1" ht="12" customHeight="1">
      <c r="A954" s="121">
        <v>882</v>
      </c>
      <c r="B954" s="122"/>
      <c r="C954" s="403"/>
      <c r="D954" s="123"/>
      <c r="E954" s="124"/>
      <c r="F954" s="124"/>
      <c r="G954" s="363" t="str">
        <f t="shared" ref="G954:G965" si="487">IF(OR(ISBLANK($C954),ISBLANK($C$68)),"",IF($C954&gt;$C$68,"",DATEDIF($C954,$C$68,"Y")))</f>
        <v/>
      </c>
      <c r="H954" s="376" t="str">
        <f t="shared" ref="H954:H965" si="488">IF(D954=1,"男",IF(D954=2,"女",""))</f>
        <v/>
      </c>
      <c r="I954" s="365" t="str">
        <f t="shared" ref="I954:I965" si="489">G954&amp;H954</f>
        <v/>
      </c>
      <c r="J954" s="366" t="str">
        <f t="shared" si="464"/>
        <v/>
      </c>
      <c r="K954" s="367" t="str">
        <f t="shared" si="465"/>
        <v/>
      </c>
      <c r="L954" s="368" t="str">
        <f t="shared" si="466"/>
        <v/>
      </c>
      <c r="M954" s="369"/>
      <c r="N954" s="370" t="str">
        <f t="shared" si="460"/>
        <v/>
      </c>
      <c r="O954" s="371" t="str">
        <f t="shared" si="461"/>
        <v/>
      </c>
      <c r="P954" s="371" t="str">
        <f t="shared" si="467"/>
        <v/>
      </c>
      <c r="Q954" s="372" t="str">
        <f t="shared" ref="Q954:Q965" si="490">IF($E954="","",P954*O954)</f>
        <v/>
      </c>
      <c r="R954" s="373" t="str">
        <f t="shared" si="468"/>
        <v/>
      </c>
      <c r="S954" s="372" t="str">
        <f t="shared" si="469"/>
        <v/>
      </c>
      <c r="T954" s="372" t="str">
        <f t="shared" si="462"/>
        <v/>
      </c>
      <c r="U954" s="374" t="str">
        <f t="shared" si="463"/>
        <v/>
      </c>
      <c r="V954" s="375" t="str">
        <f t="shared" si="470"/>
        <v/>
      </c>
      <c r="Y954" s="133"/>
    </row>
    <row r="955" spans="1:25" s="127" customFormat="1" ht="12" customHeight="1">
      <c r="A955" s="121">
        <v>883</v>
      </c>
      <c r="B955" s="122"/>
      <c r="C955" s="403"/>
      <c r="D955" s="123"/>
      <c r="E955" s="124"/>
      <c r="F955" s="124"/>
      <c r="G955" s="363" t="str">
        <f t="shared" si="487"/>
        <v/>
      </c>
      <c r="H955" s="376" t="str">
        <f t="shared" si="488"/>
        <v/>
      </c>
      <c r="I955" s="365" t="str">
        <f t="shared" si="489"/>
        <v/>
      </c>
      <c r="J955" s="366" t="str">
        <f t="shared" si="464"/>
        <v/>
      </c>
      <c r="K955" s="367" t="str">
        <f t="shared" si="465"/>
        <v/>
      </c>
      <c r="L955" s="368" t="str">
        <f t="shared" si="466"/>
        <v/>
      </c>
      <c r="M955" s="369"/>
      <c r="N955" s="370" t="str">
        <f t="shared" si="460"/>
        <v/>
      </c>
      <c r="O955" s="371" t="str">
        <f t="shared" si="461"/>
        <v/>
      </c>
      <c r="P955" s="371" t="str">
        <f t="shared" si="467"/>
        <v/>
      </c>
      <c r="Q955" s="372" t="str">
        <f t="shared" si="490"/>
        <v/>
      </c>
      <c r="R955" s="373" t="str">
        <f t="shared" si="468"/>
        <v/>
      </c>
      <c r="S955" s="372" t="str">
        <f t="shared" si="469"/>
        <v/>
      </c>
      <c r="T955" s="372" t="str">
        <f t="shared" si="462"/>
        <v/>
      </c>
      <c r="U955" s="374" t="str">
        <f t="shared" si="463"/>
        <v/>
      </c>
      <c r="V955" s="375" t="str">
        <f t="shared" si="470"/>
        <v/>
      </c>
      <c r="Y955" s="133"/>
    </row>
    <row r="956" spans="1:25" s="127" customFormat="1" ht="12" customHeight="1">
      <c r="A956" s="121">
        <v>884</v>
      </c>
      <c r="B956" s="122"/>
      <c r="C956" s="403"/>
      <c r="D956" s="123"/>
      <c r="E956" s="124"/>
      <c r="F956" s="124"/>
      <c r="G956" s="363" t="str">
        <f t="shared" si="487"/>
        <v/>
      </c>
      <c r="H956" s="376" t="str">
        <f t="shared" si="488"/>
        <v/>
      </c>
      <c r="I956" s="365" t="str">
        <f t="shared" si="489"/>
        <v/>
      </c>
      <c r="J956" s="366" t="str">
        <f t="shared" si="464"/>
        <v/>
      </c>
      <c r="K956" s="367" t="str">
        <f t="shared" si="465"/>
        <v/>
      </c>
      <c r="L956" s="368" t="str">
        <f t="shared" si="466"/>
        <v/>
      </c>
      <c r="M956" s="369"/>
      <c r="N956" s="370" t="str">
        <f t="shared" si="460"/>
        <v/>
      </c>
      <c r="O956" s="371" t="str">
        <f t="shared" si="461"/>
        <v/>
      </c>
      <c r="P956" s="371" t="str">
        <f t="shared" si="467"/>
        <v/>
      </c>
      <c r="Q956" s="372" t="str">
        <f t="shared" si="490"/>
        <v/>
      </c>
      <c r="R956" s="373" t="str">
        <f t="shared" si="468"/>
        <v/>
      </c>
      <c r="S956" s="372" t="str">
        <f t="shared" si="469"/>
        <v/>
      </c>
      <c r="T956" s="372" t="str">
        <f t="shared" si="462"/>
        <v/>
      </c>
      <c r="U956" s="374" t="str">
        <f t="shared" si="463"/>
        <v/>
      </c>
      <c r="V956" s="375" t="str">
        <f t="shared" si="470"/>
        <v/>
      </c>
      <c r="Y956" s="133"/>
    </row>
    <row r="957" spans="1:25" s="127" customFormat="1" ht="12" customHeight="1">
      <c r="A957" s="121">
        <v>885</v>
      </c>
      <c r="B957" s="122"/>
      <c r="C957" s="403"/>
      <c r="D957" s="123"/>
      <c r="E957" s="124"/>
      <c r="F957" s="124"/>
      <c r="G957" s="363" t="str">
        <f t="shared" si="487"/>
        <v/>
      </c>
      <c r="H957" s="376" t="str">
        <f t="shared" si="488"/>
        <v/>
      </c>
      <c r="I957" s="365" t="str">
        <f t="shared" si="489"/>
        <v/>
      </c>
      <c r="J957" s="366" t="str">
        <f t="shared" si="464"/>
        <v/>
      </c>
      <c r="K957" s="367" t="str">
        <f t="shared" si="465"/>
        <v/>
      </c>
      <c r="L957" s="368" t="str">
        <f t="shared" si="466"/>
        <v/>
      </c>
      <c r="M957" s="369"/>
      <c r="N957" s="370" t="str">
        <f t="shared" si="460"/>
        <v/>
      </c>
      <c r="O957" s="371" t="str">
        <f t="shared" si="461"/>
        <v/>
      </c>
      <c r="P957" s="371" t="str">
        <f t="shared" si="467"/>
        <v/>
      </c>
      <c r="Q957" s="372" t="str">
        <f t="shared" si="490"/>
        <v/>
      </c>
      <c r="R957" s="373" t="str">
        <f t="shared" si="468"/>
        <v/>
      </c>
      <c r="S957" s="372" t="str">
        <f t="shared" si="469"/>
        <v/>
      </c>
      <c r="T957" s="372" t="str">
        <f t="shared" si="462"/>
        <v/>
      </c>
      <c r="U957" s="374" t="str">
        <f t="shared" si="463"/>
        <v/>
      </c>
      <c r="V957" s="375" t="str">
        <f t="shared" si="470"/>
        <v/>
      </c>
      <c r="Y957" s="133"/>
    </row>
    <row r="958" spans="1:25" s="127" customFormat="1" ht="12" customHeight="1">
      <c r="A958" s="121">
        <v>886</v>
      </c>
      <c r="B958" s="122"/>
      <c r="C958" s="403"/>
      <c r="D958" s="123"/>
      <c r="E958" s="124"/>
      <c r="F958" s="124"/>
      <c r="G958" s="363" t="str">
        <f t="shared" si="487"/>
        <v/>
      </c>
      <c r="H958" s="376" t="str">
        <f t="shared" si="488"/>
        <v/>
      </c>
      <c r="I958" s="365" t="str">
        <f t="shared" si="489"/>
        <v/>
      </c>
      <c r="J958" s="366" t="str">
        <f t="shared" si="464"/>
        <v/>
      </c>
      <c r="K958" s="367" t="str">
        <f t="shared" si="465"/>
        <v/>
      </c>
      <c r="L958" s="368" t="str">
        <f t="shared" si="466"/>
        <v/>
      </c>
      <c r="M958" s="369"/>
      <c r="N958" s="370" t="str">
        <f t="shared" si="460"/>
        <v/>
      </c>
      <c r="O958" s="371" t="str">
        <f t="shared" si="461"/>
        <v/>
      </c>
      <c r="P958" s="371" t="str">
        <f t="shared" si="467"/>
        <v/>
      </c>
      <c r="Q958" s="372" t="str">
        <f t="shared" si="490"/>
        <v/>
      </c>
      <c r="R958" s="373" t="str">
        <f t="shared" si="468"/>
        <v/>
      </c>
      <c r="S958" s="372" t="str">
        <f t="shared" si="469"/>
        <v/>
      </c>
      <c r="T958" s="372" t="str">
        <f t="shared" si="462"/>
        <v/>
      </c>
      <c r="U958" s="374" t="str">
        <f t="shared" si="463"/>
        <v/>
      </c>
      <c r="V958" s="375" t="str">
        <f t="shared" si="470"/>
        <v/>
      </c>
      <c r="Y958" s="133"/>
    </row>
    <row r="959" spans="1:25" s="127" customFormat="1" ht="12" customHeight="1">
      <c r="A959" s="121">
        <v>887</v>
      </c>
      <c r="B959" s="122"/>
      <c r="C959" s="403"/>
      <c r="D959" s="123"/>
      <c r="E959" s="124"/>
      <c r="F959" s="124"/>
      <c r="G959" s="363" t="str">
        <f t="shared" si="487"/>
        <v/>
      </c>
      <c r="H959" s="376" t="str">
        <f t="shared" si="488"/>
        <v/>
      </c>
      <c r="I959" s="365" t="str">
        <f t="shared" si="489"/>
        <v/>
      </c>
      <c r="J959" s="366" t="str">
        <f t="shared" si="464"/>
        <v/>
      </c>
      <c r="K959" s="367" t="str">
        <f t="shared" si="465"/>
        <v/>
      </c>
      <c r="L959" s="368" t="str">
        <f t="shared" si="466"/>
        <v/>
      </c>
      <c r="M959" s="369"/>
      <c r="N959" s="370" t="str">
        <f t="shared" si="460"/>
        <v/>
      </c>
      <c r="O959" s="371" t="str">
        <f t="shared" si="461"/>
        <v/>
      </c>
      <c r="P959" s="371" t="str">
        <f t="shared" si="467"/>
        <v/>
      </c>
      <c r="Q959" s="372" t="str">
        <f t="shared" si="490"/>
        <v/>
      </c>
      <c r="R959" s="373" t="str">
        <f t="shared" si="468"/>
        <v/>
      </c>
      <c r="S959" s="372" t="str">
        <f t="shared" si="469"/>
        <v/>
      </c>
      <c r="T959" s="372" t="str">
        <f t="shared" si="462"/>
        <v/>
      </c>
      <c r="U959" s="374" t="str">
        <f t="shared" si="463"/>
        <v/>
      </c>
      <c r="V959" s="375" t="str">
        <f t="shared" si="470"/>
        <v/>
      </c>
      <c r="Y959" s="133"/>
    </row>
    <row r="960" spans="1:25" s="127" customFormat="1" ht="12" customHeight="1">
      <c r="A960" s="121">
        <v>888</v>
      </c>
      <c r="B960" s="122"/>
      <c r="C960" s="403"/>
      <c r="D960" s="123"/>
      <c r="E960" s="124"/>
      <c r="F960" s="124"/>
      <c r="G960" s="363" t="str">
        <f t="shared" si="487"/>
        <v/>
      </c>
      <c r="H960" s="376" t="str">
        <f t="shared" si="488"/>
        <v/>
      </c>
      <c r="I960" s="365" t="str">
        <f t="shared" si="489"/>
        <v/>
      </c>
      <c r="J960" s="366" t="str">
        <f t="shared" si="464"/>
        <v/>
      </c>
      <c r="K960" s="367" t="str">
        <f t="shared" si="465"/>
        <v/>
      </c>
      <c r="L960" s="368" t="str">
        <f t="shared" si="466"/>
        <v/>
      </c>
      <c r="M960" s="369"/>
      <c r="N960" s="370" t="str">
        <f t="shared" si="460"/>
        <v/>
      </c>
      <c r="O960" s="371" t="str">
        <f t="shared" si="461"/>
        <v/>
      </c>
      <c r="P960" s="371" t="str">
        <f t="shared" si="467"/>
        <v/>
      </c>
      <c r="Q960" s="372" t="str">
        <f t="shared" si="490"/>
        <v/>
      </c>
      <c r="R960" s="373" t="str">
        <f t="shared" si="468"/>
        <v/>
      </c>
      <c r="S960" s="372" t="str">
        <f t="shared" si="469"/>
        <v/>
      </c>
      <c r="T960" s="372" t="str">
        <f t="shared" si="462"/>
        <v/>
      </c>
      <c r="U960" s="374" t="str">
        <f t="shared" si="463"/>
        <v/>
      </c>
      <c r="V960" s="375" t="str">
        <f t="shared" si="470"/>
        <v/>
      </c>
      <c r="Y960" s="133"/>
    </row>
    <row r="961" spans="1:25" s="127" customFormat="1" ht="12" customHeight="1">
      <c r="A961" s="121">
        <v>889</v>
      </c>
      <c r="B961" s="122"/>
      <c r="C961" s="403"/>
      <c r="D961" s="123"/>
      <c r="E961" s="124"/>
      <c r="F961" s="124"/>
      <c r="G961" s="363" t="str">
        <f t="shared" si="487"/>
        <v/>
      </c>
      <c r="H961" s="376" t="str">
        <f t="shared" si="488"/>
        <v/>
      </c>
      <c r="I961" s="365" t="str">
        <f t="shared" si="489"/>
        <v/>
      </c>
      <c r="J961" s="366" t="str">
        <f t="shared" si="464"/>
        <v/>
      </c>
      <c r="K961" s="367" t="str">
        <f t="shared" si="465"/>
        <v/>
      </c>
      <c r="L961" s="368" t="str">
        <f t="shared" si="466"/>
        <v/>
      </c>
      <c r="M961" s="369"/>
      <c r="N961" s="370" t="str">
        <f t="shared" si="460"/>
        <v/>
      </c>
      <c r="O961" s="371" t="str">
        <f t="shared" si="461"/>
        <v/>
      </c>
      <c r="P961" s="371" t="str">
        <f t="shared" si="467"/>
        <v/>
      </c>
      <c r="Q961" s="372" t="str">
        <f t="shared" si="490"/>
        <v/>
      </c>
      <c r="R961" s="373" t="str">
        <f t="shared" si="468"/>
        <v/>
      </c>
      <c r="S961" s="372" t="str">
        <f t="shared" si="469"/>
        <v/>
      </c>
      <c r="T961" s="372" t="str">
        <f t="shared" si="462"/>
        <v/>
      </c>
      <c r="U961" s="374" t="str">
        <f t="shared" si="463"/>
        <v/>
      </c>
      <c r="V961" s="375" t="str">
        <f t="shared" si="470"/>
        <v/>
      </c>
      <c r="Y961" s="133"/>
    </row>
    <row r="962" spans="1:25" s="127" customFormat="1" ht="12" customHeight="1">
      <c r="A962" s="121">
        <v>890</v>
      </c>
      <c r="B962" s="122"/>
      <c r="C962" s="403"/>
      <c r="D962" s="123"/>
      <c r="E962" s="124"/>
      <c r="F962" s="124"/>
      <c r="G962" s="363" t="str">
        <f t="shared" si="487"/>
        <v/>
      </c>
      <c r="H962" s="376" t="str">
        <f t="shared" si="488"/>
        <v/>
      </c>
      <c r="I962" s="365" t="str">
        <f t="shared" si="489"/>
        <v/>
      </c>
      <c r="J962" s="366" t="str">
        <f t="shared" si="464"/>
        <v/>
      </c>
      <c r="K962" s="367" t="str">
        <f t="shared" si="465"/>
        <v/>
      </c>
      <c r="L962" s="368" t="str">
        <f t="shared" si="466"/>
        <v/>
      </c>
      <c r="M962" s="369"/>
      <c r="N962" s="370" t="str">
        <f t="shared" si="460"/>
        <v/>
      </c>
      <c r="O962" s="371" t="str">
        <f t="shared" si="461"/>
        <v/>
      </c>
      <c r="P962" s="371" t="str">
        <f t="shared" si="467"/>
        <v/>
      </c>
      <c r="Q962" s="372" t="str">
        <f t="shared" si="490"/>
        <v/>
      </c>
      <c r="R962" s="373" t="str">
        <f t="shared" si="468"/>
        <v/>
      </c>
      <c r="S962" s="372" t="str">
        <f t="shared" si="469"/>
        <v/>
      </c>
      <c r="T962" s="372" t="str">
        <f t="shared" si="462"/>
        <v/>
      </c>
      <c r="U962" s="374" t="str">
        <f t="shared" si="463"/>
        <v/>
      </c>
      <c r="V962" s="375" t="str">
        <f t="shared" si="470"/>
        <v/>
      </c>
      <c r="Y962" s="133"/>
    </row>
    <row r="963" spans="1:25" s="127" customFormat="1" ht="12" customHeight="1">
      <c r="A963" s="121">
        <v>891</v>
      </c>
      <c r="B963" s="122"/>
      <c r="C963" s="403"/>
      <c r="D963" s="123"/>
      <c r="E963" s="124"/>
      <c r="F963" s="124"/>
      <c r="G963" s="363" t="str">
        <f t="shared" si="487"/>
        <v/>
      </c>
      <c r="H963" s="376" t="str">
        <f t="shared" si="488"/>
        <v/>
      </c>
      <c r="I963" s="365" t="str">
        <f t="shared" si="489"/>
        <v/>
      </c>
      <c r="J963" s="366" t="str">
        <f t="shared" si="464"/>
        <v/>
      </c>
      <c r="K963" s="367" t="str">
        <f t="shared" si="465"/>
        <v/>
      </c>
      <c r="L963" s="368" t="str">
        <f t="shared" si="466"/>
        <v/>
      </c>
      <c r="M963" s="369"/>
      <c r="N963" s="370" t="str">
        <f t="shared" si="460"/>
        <v/>
      </c>
      <c r="O963" s="371" t="str">
        <f t="shared" si="461"/>
        <v/>
      </c>
      <c r="P963" s="371" t="str">
        <f t="shared" si="467"/>
        <v/>
      </c>
      <c r="Q963" s="372" t="str">
        <f t="shared" si="490"/>
        <v/>
      </c>
      <c r="R963" s="373" t="str">
        <f t="shared" si="468"/>
        <v/>
      </c>
      <c r="S963" s="372" t="str">
        <f t="shared" si="469"/>
        <v/>
      </c>
      <c r="T963" s="372" t="str">
        <f t="shared" si="462"/>
        <v/>
      </c>
      <c r="U963" s="374" t="str">
        <f t="shared" si="463"/>
        <v/>
      </c>
      <c r="V963" s="375" t="str">
        <f t="shared" si="470"/>
        <v/>
      </c>
      <c r="Y963" s="133"/>
    </row>
    <row r="964" spans="1:25" s="127" customFormat="1" ht="12" customHeight="1">
      <c r="A964" s="121">
        <v>892</v>
      </c>
      <c r="B964" s="122"/>
      <c r="C964" s="403"/>
      <c r="D964" s="123"/>
      <c r="E964" s="124"/>
      <c r="F964" s="124"/>
      <c r="G964" s="363" t="str">
        <f t="shared" si="487"/>
        <v/>
      </c>
      <c r="H964" s="376" t="str">
        <f t="shared" si="488"/>
        <v/>
      </c>
      <c r="I964" s="365" t="str">
        <f t="shared" si="489"/>
        <v/>
      </c>
      <c r="J964" s="366" t="str">
        <f t="shared" si="464"/>
        <v/>
      </c>
      <c r="K964" s="367" t="str">
        <f t="shared" si="465"/>
        <v/>
      </c>
      <c r="L964" s="368" t="str">
        <f t="shared" si="466"/>
        <v/>
      </c>
      <c r="M964" s="369"/>
      <c r="N964" s="370" t="str">
        <f t="shared" si="460"/>
        <v/>
      </c>
      <c r="O964" s="371" t="str">
        <f t="shared" si="461"/>
        <v/>
      </c>
      <c r="P964" s="371" t="str">
        <f t="shared" si="467"/>
        <v/>
      </c>
      <c r="Q964" s="372" t="str">
        <f t="shared" si="490"/>
        <v/>
      </c>
      <c r="R964" s="373" t="str">
        <f t="shared" si="468"/>
        <v/>
      </c>
      <c r="S964" s="372" t="str">
        <f t="shared" si="469"/>
        <v/>
      </c>
      <c r="T964" s="372" t="str">
        <f t="shared" si="462"/>
        <v/>
      </c>
      <c r="U964" s="374" t="str">
        <f t="shared" si="463"/>
        <v/>
      </c>
      <c r="V964" s="375" t="str">
        <f t="shared" si="470"/>
        <v/>
      </c>
      <c r="Y964" s="133"/>
    </row>
    <row r="965" spans="1:25" s="127" customFormat="1" ht="12" customHeight="1">
      <c r="A965" s="121">
        <v>893</v>
      </c>
      <c r="B965" s="122"/>
      <c r="C965" s="403"/>
      <c r="D965" s="123"/>
      <c r="E965" s="124"/>
      <c r="F965" s="124"/>
      <c r="G965" s="363" t="str">
        <f t="shared" si="487"/>
        <v/>
      </c>
      <c r="H965" s="376" t="str">
        <f t="shared" si="488"/>
        <v/>
      </c>
      <c r="I965" s="365" t="str">
        <f t="shared" si="489"/>
        <v/>
      </c>
      <c r="J965" s="366" t="str">
        <f t="shared" si="464"/>
        <v/>
      </c>
      <c r="K965" s="367" t="str">
        <f t="shared" si="465"/>
        <v/>
      </c>
      <c r="L965" s="368" t="str">
        <f t="shared" si="466"/>
        <v/>
      </c>
      <c r="M965" s="369"/>
      <c r="N965" s="370" t="str">
        <f t="shared" si="460"/>
        <v/>
      </c>
      <c r="O965" s="371" t="str">
        <f t="shared" si="461"/>
        <v/>
      </c>
      <c r="P965" s="371" t="str">
        <f t="shared" si="467"/>
        <v/>
      </c>
      <c r="Q965" s="372" t="str">
        <f t="shared" si="490"/>
        <v/>
      </c>
      <c r="R965" s="373" t="str">
        <f t="shared" si="468"/>
        <v/>
      </c>
      <c r="S965" s="372" t="str">
        <f t="shared" si="469"/>
        <v/>
      </c>
      <c r="T965" s="372" t="str">
        <f t="shared" si="462"/>
        <v/>
      </c>
      <c r="U965" s="374" t="str">
        <f t="shared" si="463"/>
        <v/>
      </c>
      <c r="V965" s="375" t="str">
        <f t="shared" si="470"/>
        <v/>
      </c>
      <c r="Y965" s="133"/>
    </row>
    <row r="966" spans="1:25" s="127" customFormat="1" ht="12" customHeight="1">
      <c r="A966" s="121">
        <v>894</v>
      </c>
      <c r="B966" s="122"/>
      <c r="C966" s="403"/>
      <c r="D966" s="123"/>
      <c r="E966" s="124"/>
      <c r="F966" s="124"/>
      <c r="G966" s="363" t="str">
        <f t="shared" ref="G966:G975" si="491">IF(OR(ISBLANK($C966),ISBLANK($C$68)),"",IF($C966&gt;$C$68,"",DATEDIF($C966,$C$68,"Y")))</f>
        <v/>
      </c>
      <c r="H966" s="376" t="str">
        <f t="shared" ref="H966:H975" si="492">IF(D966=1,"男",IF(D966=2,"女",""))</f>
        <v/>
      </c>
      <c r="I966" s="365" t="str">
        <f t="shared" ref="I966:I975" si="493">G966&amp;H966</f>
        <v/>
      </c>
      <c r="J966" s="366" t="str">
        <f t="shared" si="464"/>
        <v/>
      </c>
      <c r="K966" s="367" t="str">
        <f t="shared" si="465"/>
        <v/>
      </c>
      <c r="L966" s="368" t="str">
        <f t="shared" si="466"/>
        <v/>
      </c>
      <c r="M966" s="369"/>
      <c r="N966" s="370" t="str">
        <f t="shared" si="460"/>
        <v/>
      </c>
      <c r="O966" s="371" t="str">
        <f t="shared" si="461"/>
        <v/>
      </c>
      <c r="P966" s="371" t="str">
        <f t="shared" si="467"/>
        <v/>
      </c>
      <c r="Q966" s="372" t="str">
        <f t="shared" ref="Q966:Q975" si="494">IF($E966="","",P966*O966)</f>
        <v/>
      </c>
      <c r="R966" s="373" t="str">
        <f t="shared" si="468"/>
        <v/>
      </c>
      <c r="S966" s="372" t="str">
        <f t="shared" si="469"/>
        <v/>
      </c>
      <c r="T966" s="372" t="str">
        <f t="shared" si="462"/>
        <v/>
      </c>
      <c r="U966" s="374" t="str">
        <f t="shared" si="463"/>
        <v/>
      </c>
      <c r="V966" s="375" t="str">
        <f t="shared" si="470"/>
        <v/>
      </c>
      <c r="Y966" s="133"/>
    </row>
    <row r="967" spans="1:25" s="127" customFormat="1" ht="12" customHeight="1">
      <c r="A967" s="121">
        <v>895</v>
      </c>
      <c r="B967" s="122"/>
      <c r="C967" s="403"/>
      <c r="D967" s="123"/>
      <c r="E967" s="124"/>
      <c r="F967" s="124"/>
      <c r="G967" s="363" t="str">
        <f t="shared" si="491"/>
        <v/>
      </c>
      <c r="H967" s="376" t="str">
        <f t="shared" si="492"/>
        <v/>
      </c>
      <c r="I967" s="365" t="str">
        <f t="shared" si="493"/>
        <v/>
      </c>
      <c r="J967" s="366" t="str">
        <f t="shared" si="464"/>
        <v/>
      </c>
      <c r="K967" s="367" t="str">
        <f t="shared" si="465"/>
        <v/>
      </c>
      <c r="L967" s="368" t="str">
        <f t="shared" si="466"/>
        <v/>
      </c>
      <c r="M967" s="369"/>
      <c r="N967" s="370" t="str">
        <f t="shared" si="460"/>
        <v/>
      </c>
      <c r="O967" s="371" t="str">
        <f t="shared" si="461"/>
        <v/>
      </c>
      <c r="P967" s="371" t="str">
        <f t="shared" si="467"/>
        <v/>
      </c>
      <c r="Q967" s="372" t="str">
        <f t="shared" si="494"/>
        <v/>
      </c>
      <c r="R967" s="373" t="str">
        <f t="shared" si="468"/>
        <v/>
      </c>
      <c r="S967" s="372" t="str">
        <f t="shared" si="469"/>
        <v/>
      </c>
      <c r="T967" s="372" t="str">
        <f t="shared" si="462"/>
        <v/>
      </c>
      <c r="U967" s="374" t="str">
        <f t="shared" si="463"/>
        <v/>
      </c>
      <c r="V967" s="375" t="str">
        <f t="shared" si="470"/>
        <v/>
      </c>
      <c r="Y967" s="133"/>
    </row>
    <row r="968" spans="1:25" s="127" customFormat="1" ht="12" customHeight="1">
      <c r="A968" s="121">
        <v>896</v>
      </c>
      <c r="B968" s="122"/>
      <c r="C968" s="403"/>
      <c r="D968" s="123"/>
      <c r="E968" s="124"/>
      <c r="F968" s="124"/>
      <c r="G968" s="363" t="str">
        <f t="shared" si="491"/>
        <v/>
      </c>
      <c r="H968" s="376" t="str">
        <f t="shared" si="492"/>
        <v/>
      </c>
      <c r="I968" s="365" t="str">
        <f t="shared" si="493"/>
        <v/>
      </c>
      <c r="J968" s="366" t="str">
        <f t="shared" si="464"/>
        <v/>
      </c>
      <c r="K968" s="367" t="str">
        <f t="shared" si="465"/>
        <v/>
      </c>
      <c r="L968" s="368" t="str">
        <f t="shared" si="466"/>
        <v/>
      </c>
      <c r="M968" s="369"/>
      <c r="N968" s="370" t="str">
        <f t="shared" si="460"/>
        <v/>
      </c>
      <c r="O968" s="371" t="str">
        <f t="shared" si="461"/>
        <v/>
      </c>
      <c r="P968" s="371" t="str">
        <f t="shared" si="467"/>
        <v/>
      </c>
      <c r="Q968" s="372" t="str">
        <f t="shared" si="494"/>
        <v/>
      </c>
      <c r="R968" s="373" t="str">
        <f t="shared" si="468"/>
        <v/>
      </c>
      <c r="S968" s="372" t="str">
        <f t="shared" si="469"/>
        <v/>
      </c>
      <c r="T968" s="372" t="str">
        <f t="shared" si="462"/>
        <v/>
      </c>
      <c r="U968" s="374" t="str">
        <f t="shared" si="463"/>
        <v/>
      </c>
      <c r="V968" s="375" t="str">
        <f t="shared" si="470"/>
        <v/>
      </c>
      <c r="Y968" s="133"/>
    </row>
    <row r="969" spans="1:25" s="127" customFormat="1" ht="12" customHeight="1">
      <c r="A969" s="121">
        <v>897</v>
      </c>
      <c r="B969" s="122"/>
      <c r="C969" s="403"/>
      <c r="D969" s="123"/>
      <c r="E969" s="124"/>
      <c r="F969" s="124"/>
      <c r="G969" s="363" t="str">
        <f t="shared" si="491"/>
        <v/>
      </c>
      <c r="H969" s="376" t="str">
        <f t="shared" si="492"/>
        <v/>
      </c>
      <c r="I969" s="365" t="str">
        <f t="shared" si="493"/>
        <v/>
      </c>
      <c r="J969" s="366" t="str">
        <f t="shared" si="464"/>
        <v/>
      </c>
      <c r="K969" s="367" t="str">
        <f t="shared" si="465"/>
        <v/>
      </c>
      <c r="L969" s="368" t="str">
        <f t="shared" si="466"/>
        <v/>
      </c>
      <c r="M969" s="369"/>
      <c r="N969" s="370" t="str">
        <f t="shared" ref="N969:N1032" si="495">IF(F969="","",(F969-O969)/O969*100)</f>
        <v/>
      </c>
      <c r="O969" s="371" t="str">
        <f t="shared" ref="O969:O1032" si="496">IF(E969="","",(J969*E969-K969))</f>
        <v/>
      </c>
      <c r="P969" s="371" t="str">
        <f t="shared" si="467"/>
        <v/>
      </c>
      <c r="Q969" s="372" t="str">
        <f t="shared" si="494"/>
        <v/>
      </c>
      <c r="R969" s="373" t="str">
        <f t="shared" si="468"/>
        <v/>
      </c>
      <c r="S969" s="372" t="str">
        <f t="shared" si="469"/>
        <v/>
      </c>
      <c r="T969" s="372" t="str">
        <f t="shared" ref="T969:T1032" si="497">IF(E969="","",(Q969*R969+S969))</f>
        <v/>
      </c>
      <c r="U969" s="374" t="str">
        <f t="shared" ref="U969:U1032" si="498">IF(E969="","",(T969*33%))</f>
        <v/>
      </c>
      <c r="V969" s="375" t="str">
        <f t="shared" si="470"/>
        <v/>
      </c>
      <c r="Y969" s="133"/>
    </row>
    <row r="970" spans="1:25" s="127" customFormat="1" ht="12" customHeight="1">
      <c r="A970" s="121">
        <v>898</v>
      </c>
      <c r="B970" s="122"/>
      <c r="C970" s="403"/>
      <c r="D970" s="123"/>
      <c r="E970" s="124"/>
      <c r="F970" s="124"/>
      <c r="G970" s="363" t="str">
        <f t="shared" si="491"/>
        <v/>
      </c>
      <c r="H970" s="376" t="str">
        <f t="shared" si="492"/>
        <v/>
      </c>
      <c r="I970" s="365" t="str">
        <f t="shared" si="493"/>
        <v/>
      </c>
      <c r="J970" s="366" t="str">
        <f t="shared" ref="J970:J1033" si="499">IF(E970="","",VLOOKUP(I970,$W$28:$Y$53,2,FALSE))</f>
        <v/>
      </c>
      <c r="K970" s="367" t="str">
        <f t="shared" ref="K970:K1033" si="500">IF(E970="","",VLOOKUP(I970,$W$28:$Y$53,3,FALSE))</f>
        <v/>
      </c>
      <c r="L970" s="368" t="str">
        <f t="shared" ref="L970:L1033" si="501">IF(ISNUMBER(N970),VLOOKUP(N970,$M$57:$R$62,4,TRUE),"")</f>
        <v/>
      </c>
      <c r="M970" s="369"/>
      <c r="N970" s="370" t="str">
        <f t="shared" si="495"/>
        <v/>
      </c>
      <c r="O970" s="371" t="str">
        <f t="shared" si="496"/>
        <v/>
      </c>
      <c r="P970" s="371" t="str">
        <f t="shared" ref="P970:P1033" si="502">IF($E970="","",VLOOKUP($I970,$N$27:$Q$53,2,FALSE))</f>
        <v/>
      </c>
      <c r="Q970" s="372" t="str">
        <f t="shared" si="494"/>
        <v/>
      </c>
      <c r="R970" s="373" t="str">
        <f t="shared" ref="R970:R1033" si="503">IF(E970="","",VLOOKUP(I970,$N$27:$V$53,9,FALSE))</f>
        <v/>
      </c>
      <c r="S970" s="372" t="str">
        <f t="shared" ref="S970:S1033" si="504">IF($E970="","",VLOOKUP($I970,$N$27:$R$53,5,FALSE))</f>
        <v/>
      </c>
      <c r="T970" s="372" t="str">
        <f t="shared" si="497"/>
        <v/>
      </c>
      <c r="U970" s="374" t="str">
        <f t="shared" si="498"/>
        <v/>
      </c>
      <c r="V970" s="375" t="str">
        <f t="shared" ref="V970:V1033" si="505">IF(E970="","",(IF(AND(U970&lt;=$R$7,U970&gt;=$T$7),U970,IF(U970="","　","個別対応"))))</f>
        <v/>
      </c>
      <c r="Y970" s="133"/>
    </row>
    <row r="971" spans="1:25" s="127" customFormat="1" ht="12" customHeight="1">
      <c r="A971" s="121">
        <v>899</v>
      </c>
      <c r="B971" s="122"/>
      <c r="C971" s="403"/>
      <c r="D971" s="123"/>
      <c r="E971" s="124"/>
      <c r="F971" s="124"/>
      <c r="G971" s="363" t="str">
        <f t="shared" si="491"/>
        <v/>
      </c>
      <c r="H971" s="376" t="str">
        <f t="shared" si="492"/>
        <v/>
      </c>
      <c r="I971" s="365" t="str">
        <f t="shared" si="493"/>
        <v/>
      </c>
      <c r="J971" s="366" t="str">
        <f t="shared" si="499"/>
        <v/>
      </c>
      <c r="K971" s="367" t="str">
        <f t="shared" si="500"/>
        <v/>
      </c>
      <c r="L971" s="368" t="str">
        <f t="shared" si="501"/>
        <v/>
      </c>
      <c r="M971" s="369"/>
      <c r="N971" s="370" t="str">
        <f t="shared" si="495"/>
        <v/>
      </c>
      <c r="O971" s="371" t="str">
        <f t="shared" si="496"/>
        <v/>
      </c>
      <c r="P971" s="371" t="str">
        <f t="shared" si="502"/>
        <v/>
      </c>
      <c r="Q971" s="372" t="str">
        <f t="shared" si="494"/>
        <v/>
      </c>
      <c r="R971" s="373" t="str">
        <f t="shared" si="503"/>
        <v/>
      </c>
      <c r="S971" s="372" t="str">
        <f t="shared" si="504"/>
        <v/>
      </c>
      <c r="T971" s="372" t="str">
        <f t="shared" si="497"/>
        <v/>
      </c>
      <c r="U971" s="374" t="str">
        <f t="shared" si="498"/>
        <v/>
      </c>
      <c r="V971" s="375" t="str">
        <f t="shared" si="505"/>
        <v/>
      </c>
      <c r="Y971" s="133"/>
    </row>
    <row r="972" spans="1:25" s="127" customFormat="1" ht="12" customHeight="1">
      <c r="A972" s="121">
        <v>900</v>
      </c>
      <c r="B972" s="122"/>
      <c r="C972" s="403"/>
      <c r="D972" s="123"/>
      <c r="E972" s="124"/>
      <c r="F972" s="124"/>
      <c r="G972" s="363" t="str">
        <f t="shared" si="491"/>
        <v/>
      </c>
      <c r="H972" s="376" t="str">
        <f t="shared" si="492"/>
        <v/>
      </c>
      <c r="I972" s="365" t="str">
        <f t="shared" si="493"/>
        <v/>
      </c>
      <c r="J972" s="366" t="str">
        <f t="shared" si="499"/>
        <v/>
      </c>
      <c r="K972" s="367" t="str">
        <f t="shared" si="500"/>
        <v/>
      </c>
      <c r="L972" s="368" t="str">
        <f t="shared" si="501"/>
        <v/>
      </c>
      <c r="M972" s="369"/>
      <c r="N972" s="370" t="str">
        <f t="shared" si="495"/>
        <v/>
      </c>
      <c r="O972" s="371" t="str">
        <f t="shared" si="496"/>
        <v/>
      </c>
      <c r="P972" s="371" t="str">
        <f t="shared" si="502"/>
        <v/>
      </c>
      <c r="Q972" s="372" t="str">
        <f t="shared" si="494"/>
        <v/>
      </c>
      <c r="R972" s="373" t="str">
        <f t="shared" si="503"/>
        <v/>
      </c>
      <c r="S972" s="372" t="str">
        <f t="shared" si="504"/>
        <v/>
      </c>
      <c r="T972" s="372" t="str">
        <f t="shared" si="497"/>
        <v/>
      </c>
      <c r="U972" s="374" t="str">
        <f t="shared" si="498"/>
        <v/>
      </c>
      <c r="V972" s="375" t="str">
        <f t="shared" si="505"/>
        <v/>
      </c>
      <c r="Y972" s="133"/>
    </row>
    <row r="973" spans="1:25" s="127" customFormat="1" ht="12" customHeight="1">
      <c r="A973" s="121">
        <v>901</v>
      </c>
      <c r="B973" s="122"/>
      <c r="C973" s="403"/>
      <c r="D973" s="123"/>
      <c r="E973" s="124"/>
      <c r="F973" s="124"/>
      <c r="G973" s="363" t="str">
        <f t="shared" si="491"/>
        <v/>
      </c>
      <c r="H973" s="376" t="str">
        <f t="shared" si="492"/>
        <v/>
      </c>
      <c r="I973" s="365" t="str">
        <f t="shared" si="493"/>
        <v/>
      </c>
      <c r="J973" s="366" t="str">
        <f t="shared" si="499"/>
        <v/>
      </c>
      <c r="K973" s="367" t="str">
        <f t="shared" si="500"/>
        <v/>
      </c>
      <c r="L973" s="368" t="str">
        <f t="shared" si="501"/>
        <v/>
      </c>
      <c r="M973" s="369"/>
      <c r="N973" s="370" t="str">
        <f t="shared" si="495"/>
        <v/>
      </c>
      <c r="O973" s="371" t="str">
        <f t="shared" si="496"/>
        <v/>
      </c>
      <c r="P973" s="371" t="str">
        <f t="shared" si="502"/>
        <v/>
      </c>
      <c r="Q973" s="372" t="str">
        <f t="shared" si="494"/>
        <v/>
      </c>
      <c r="R973" s="373" t="str">
        <f t="shared" si="503"/>
        <v/>
      </c>
      <c r="S973" s="372" t="str">
        <f t="shared" si="504"/>
        <v/>
      </c>
      <c r="T973" s="372" t="str">
        <f t="shared" si="497"/>
        <v/>
      </c>
      <c r="U973" s="374" t="str">
        <f t="shared" si="498"/>
        <v/>
      </c>
      <c r="V973" s="375" t="str">
        <f t="shared" si="505"/>
        <v/>
      </c>
      <c r="Y973" s="133"/>
    </row>
    <row r="974" spans="1:25" s="127" customFormat="1" ht="12" customHeight="1">
      <c r="A974" s="121">
        <v>902</v>
      </c>
      <c r="B974" s="122"/>
      <c r="C974" s="403"/>
      <c r="D974" s="123"/>
      <c r="E974" s="124"/>
      <c r="F974" s="124"/>
      <c r="G974" s="363" t="str">
        <f t="shared" si="491"/>
        <v/>
      </c>
      <c r="H974" s="376" t="str">
        <f t="shared" si="492"/>
        <v/>
      </c>
      <c r="I974" s="365" t="str">
        <f t="shared" si="493"/>
        <v/>
      </c>
      <c r="J974" s="366" t="str">
        <f t="shared" si="499"/>
        <v/>
      </c>
      <c r="K974" s="367" t="str">
        <f t="shared" si="500"/>
        <v/>
      </c>
      <c r="L974" s="368" t="str">
        <f t="shared" si="501"/>
        <v/>
      </c>
      <c r="M974" s="369"/>
      <c r="N974" s="370" t="str">
        <f t="shared" si="495"/>
        <v/>
      </c>
      <c r="O974" s="371" t="str">
        <f t="shared" si="496"/>
        <v/>
      </c>
      <c r="P974" s="371" t="str">
        <f t="shared" si="502"/>
        <v/>
      </c>
      <c r="Q974" s="372" t="str">
        <f t="shared" si="494"/>
        <v/>
      </c>
      <c r="R974" s="373" t="str">
        <f t="shared" si="503"/>
        <v/>
      </c>
      <c r="S974" s="372" t="str">
        <f t="shared" si="504"/>
        <v/>
      </c>
      <c r="T974" s="372" t="str">
        <f t="shared" si="497"/>
        <v/>
      </c>
      <c r="U974" s="374" t="str">
        <f t="shared" si="498"/>
        <v/>
      </c>
      <c r="V974" s="375" t="str">
        <f t="shared" si="505"/>
        <v/>
      </c>
      <c r="Y974" s="133"/>
    </row>
    <row r="975" spans="1:25" s="127" customFormat="1" ht="12" customHeight="1">
      <c r="A975" s="121">
        <v>903</v>
      </c>
      <c r="B975" s="122"/>
      <c r="C975" s="403"/>
      <c r="D975" s="123"/>
      <c r="E975" s="124"/>
      <c r="F975" s="124"/>
      <c r="G975" s="363" t="str">
        <f t="shared" si="491"/>
        <v/>
      </c>
      <c r="H975" s="376" t="str">
        <f t="shared" si="492"/>
        <v/>
      </c>
      <c r="I975" s="365" t="str">
        <f t="shared" si="493"/>
        <v/>
      </c>
      <c r="J975" s="366" t="str">
        <f t="shared" si="499"/>
        <v/>
      </c>
      <c r="K975" s="367" t="str">
        <f t="shared" si="500"/>
        <v/>
      </c>
      <c r="L975" s="368" t="str">
        <f t="shared" si="501"/>
        <v/>
      </c>
      <c r="M975" s="369"/>
      <c r="N975" s="370" t="str">
        <f t="shared" si="495"/>
        <v/>
      </c>
      <c r="O975" s="371" t="str">
        <f t="shared" si="496"/>
        <v/>
      </c>
      <c r="P975" s="371" t="str">
        <f t="shared" si="502"/>
        <v/>
      </c>
      <c r="Q975" s="372" t="str">
        <f t="shared" si="494"/>
        <v/>
      </c>
      <c r="R975" s="373" t="str">
        <f t="shared" si="503"/>
        <v/>
      </c>
      <c r="S975" s="372" t="str">
        <f t="shared" si="504"/>
        <v/>
      </c>
      <c r="T975" s="372" t="str">
        <f t="shared" si="497"/>
        <v/>
      </c>
      <c r="U975" s="374" t="str">
        <f t="shared" si="498"/>
        <v/>
      </c>
      <c r="V975" s="375" t="str">
        <f t="shared" si="505"/>
        <v/>
      </c>
      <c r="Y975" s="133"/>
    </row>
    <row r="976" spans="1:25" s="127" customFormat="1" ht="12" customHeight="1">
      <c r="A976" s="121">
        <v>904</v>
      </c>
      <c r="B976" s="122"/>
      <c r="C976" s="403"/>
      <c r="D976" s="123"/>
      <c r="E976" s="124"/>
      <c r="F976" s="124"/>
      <c r="G976" s="363" t="str">
        <f t="shared" ref="G976:G985" si="506">IF(OR(ISBLANK($C976),ISBLANK($C$68)),"",IF($C976&gt;$C$68,"",DATEDIF($C976,$C$68,"Y")))</f>
        <v/>
      </c>
      <c r="H976" s="376" t="str">
        <f t="shared" ref="H976:H985" si="507">IF(D976=1,"男",IF(D976=2,"女",""))</f>
        <v/>
      </c>
      <c r="I976" s="365" t="str">
        <f t="shared" ref="I976:I985" si="508">G976&amp;H976</f>
        <v/>
      </c>
      <c r="J976" s="366" t="str">
        <f t="shared" si="499"/>
        <v/>
      </c>
      <c r="K976" s="367" t="str">
        <f t="shared" si="500"/>
        <v/>
      </c>
      <c r="L976" s="368" t="str">
        <f t="shared" si="501"/>
        <v/>
      </c>
      <c r="M976" s="369"/>
      <c r="N976" s="370" t="str">
        <f t="shared" si="495"/>
        <v/>
      </c>
      <c r="O976" s="371" t="str">
        <f t="shared" si="496"/>
        <v/>
      </c>
      <c r="P976" s="371" t="str">
        <f t="shared" si="502"/>
        <v/>
      </c>
      <c r="Q976" s="372" t="str">
        <f t="shared" ref="Q976:Q985" si="509">IF($E976="","",P976*O976)</f>
        <v/>
      </c>
      <c r="R976" s="373" t="str">
        <f t="shared" si="503"/>
        <v/>
      </c>
      <c r="S976" s="372" t="str">
        <f t="shared" si="504"/>
        <v/>
      </c>
      <c r="T976" s="372" t="str">
        <f t="shared" si="497"/>
        <v/>
      </c>
      <c r="U976" s="374" t="str">
        <f t="shared" si="498"/>
        <v/>
      </c>
      <c r="V976" s="375" t="str">
        <f t="shared" si="505"/>
        <v/>
      </c>
      <c r="Y976" s="133"/>
    </row>
    <row r="977" spans="1:25" s="127" customFormat="1" ht="12" customHeight="1">
      <c r="A977" s="121">
        <v>905</v>
      </c>
      <c r="B977" s="122"/>
      <c r="C977" s="403"/>
      <c r="D977" s="123"/>
      <c r="E977" s="124"/>
      <c r="F977" s="124"/>
      <c r="G977" s="363" t="str">
        <f t="shared" si="506"/>
        <v/>
      </c>
      <c r="H977" s="376" t="str">
        <f t="shared" si="507"/>
        <v/>
      </c>
      <c r="I977" s="365" t="str">
        <f t="shared" si="508"/>
        <v/>
      </c>
      <c r="J977" s="366" t="str">
        <f t="shared" si="499"/>
        <v/>
      </c>
      <c r="K977" s="367" t="str">
        <f t="shared" si="500"/>
        <v/>
      </c>
      <c r="L977" s="368" t="str">
        <f t="shared" si="501"/>
        <v/>
      </c>
      <c r="M977" s="369"/>
      <c r="N977" s="370" t="str">
        <f t="shared" si="495"/>
        <v/>
      </c>
      <c r="O977" s="371" t="str">
        <f t="shared" si="496"/>
        <v/>
      </c>
      <c r="P977" s="371" t="str">
        <f t="shared" si="502"/>
        <v/>
      </c>
      <c r="Q977" s="372" t="str">
        <f t="shared" si="509"/>
        <v/>
      </c>
      <c r="R977" s="373" t="str">
        <f t="shared" si="503"/>
        <v/>
      </c>
      <c r="S977" s="372" t="str">
        <f t="shared" si="504"/>
        <v/>
      </c>
      <c r="T977" s="372" t="str">
        <f t="shared" si="497"/>
        <v/>
      </c>
      <c r="U977" s="374" t="str">
        <f t="shared" si="498"/>
        <v/>
      </c>
      <c r="V977" s="375" t="str">
        <f t="shared" si="505"/>
        <v/>
      </c>
      <c r="Y977" s="133"/>
    </row>
    <row r="978" spans="1:25" s="127" customFormat="1" ht="12" customHeight="1">
      <c r="A978" s="121">
        <v>906</v>
      </c>
      <c r="B978" s="122"/>
      <c r="C978" s="403"/>
      <c r="D978" s="123"/>
      <c r="E978" s="124"/>
      <c r="F978" s="124"/>
      <c r="G978" s="363" t="str">
        <f t="shared" si="506"/>
        <v/>
      </c>
      <c r="H978" s="376" t="str">
        <f t="shared" si="507"/>
        <v/>
      </c>
      <c r="I978" s="365" t="str">
        <f t="shared" si="508"/>
        <v/>
      </c>
      <c r="J978" s="366" t="str">
        <f t="shared" si="499"/>
        <v/>
      </c>
      <c r="K978" s="367" t="str">
        <f t="shared" si="500"/>
        <v/>
      </c>
      <c r="L978" s="368" t="str">
        <f t="shared" si="501"/>
        <v/>
      </c>
      <c r="M978" s="369"/>
      <c r="N978" s="370" t="str">
        <f t="shared" si="495"/>
        <v/>
      </c>
      <c r="O978" s="371" t="str">
        <f t="shared" si="496"/>
        <v/>
      </c>
      <c r="P978" s="371" t="str">
        <f t="shared" si="502"/>
        <v/>
      </c>
      <c r="Q978" s="372" t="str">
        <f t="shared" si="509"/>
        <v/>
      </c>
      <c r="R978" s="373" t="str">
        <f t="shared" si="503"/>
        <v/>
      </c>
      <c r="S978" s="372" t="str">
        <f t="shared" si="504"/>
        <v/>
      </c>
      <c r="T978" s="372" t="str">
        <f t="shared" si="497"/>
        <v/>
      </c>
      <c r="U978" s="374" t="str">
        <f t="shared" si="498"/>
        <v/>
      </c>
      <c r="V978" s="375" t="str">
        <f t="shared" si="505"/>
        <v/>
      </c>
      <c r="Y978" s="133"/>
    </row>
    <row r="979" spans="1:25" s="127" customFormat="1" ht="12" customHeight="1">
      <c r="A979" s="121">
        <v>907</v>
      </c>
      <c r="B979" s="122"/>
      <c r="C979" s="403"/>
      <c r="D979" s="123"/>
      <c r="E979" s="124"/>
      <c r="F979" s="124"/>
      <c r="G979" s="363" t="str">
        <f t="shared" si="506"/>
        <v/>
      </c>
      <c r="H979" s="376" t="str">
        <f t="shared" si="507"/>
        <v/>
      </c>
      <c r="I979" s="365" t="str">
        <f t="shared" si="508"/>
        <v/>
      </c>
      <c r="J979" s="366" t="str">
        <f t="shared" si="499"/>
        <v/>
      </c>
      <c r="K979" s="367" t="str">
        <f t="shared" si="500"/>
        <v/>
      </c>
      <c r="L979" s="368" t="str">
        <f t="shared" si="501"/>
        <v/>
      </c>
      <c r="M979" s="369"/>
      <c r="N979" s="370" t="str">
        <f t="shared" si="495"/>
        <v/>
      </c>
      <c r="O979" s="371" t="str">
        <f t="shared" si="496"/>
        <v/>
      </c>
      <c r="P979" s="371" t="str">
        <f t="shared" si="502"/>
        <v/>
      </c>
      <c r="Q979" s="372" t="str">
        <f t="shared" si="509"/>
        <v/>
      </c>
      <c r="R979" s="373" t="str">
        <f t="shared" si="503"/>
        <v/>
      </c>
      <c r="S979" s="372" t="str">
        <f t="shared" si="504"/>
        <v/>
      </c>
      <c r="T979" s="372" t="str">
        <f t="shared" si="497"/>
        <v/>
      </c>
      <c r="U979" s="374" t="str">
        <f t="shared" si="498"/>
        <v/>
      </c>
      <c r="V979" s="375" t="str">
        <f t="shared" si="505"/>
        <v/>
      </c>
      <c r="Y979" s="133"/>
    </row>
    <row r="980" spans="1:25" s="127" customFormat="1" ht="12" customHeight="1">
      <c r="A980" s="121">
        <v>908</v>
      </c>
      <c r="B980" s="122"/>
      <c r="C980" s="403"/>
      <c r="D980" s="123"/>
      <c r="E980" s="124"/>
      <c r="F980" s="124"/>
      <c r="G980" s="363" t="str">
        <f t="shared" si="506"/>
        <v/>
      </c>
      <c r="H980" s="376" t="str">
        <f t="shared" si="507"/>
        <v/>
      </c>
      <c r="I980" s="365" t="str">
        <f t="shared" si="508"/>
        <v/>
      </c>
      <c r="J980" s="366" t="str">
        <f t="shared" si="499"/>
        <v/>
      </c>
      <c r="K980" s="367" t="str">
        <f t="shared" si="500"/>
        <v/>
      </c>
      <c r="L980" s="368" t="str">
        <f t="shared" si="501"/>
        <v/>
      </c>
      <c r="M980" s="369"/>
      <c r="N980" s="370" t="str">
        <f t="shared" si="495"/>
        <v/>
      </c>
      <c r="O980" s="371" t="str">
        <f t="shared" si="496"/>
        <v/>
      </c>
      <c r="P980" s="371" t="str">
        <f t="shared" si="502"/>
        <v/>
      </c>
      <c r="Q980" s="372" t="str">
        <f t="shared" si="509"/>
        <v/>
      </c>
      <c r="R980" s="373" t="str">
        <f t="shared" si="503"/>
        <v/>
      </c>
      <c r="S980" s="372" t="str">
        <f t="shared" si="504"/>
        <v/>
      </c>
      <c r="T980" s="372" t="str">
        <f t="shared" si="497"/>
        <v/>
      </c>
      <c r="U980" s="374" t="str">
        <f t="shared" si="498"/>
        <v/>
      </c>
      <c r="V980" s="375" t="str">
        <f t="shared" si="505"/>
        <v/>
      </c>
      <c r="Y980" s="133"/>
    </row>
    <row r="981" spans="1:25" s="127" customFormat="1" ht="12" customHeight="1">
      <c r="A981" s="121">
        <v>909</v>
      </c>
      <c r="B981" s="122"/>
      <c r="C981" s="403"/>
      <c r="D981" s="123"/>
      <c r="E981" s="124"/>
      <c r="F981" s="124"/>
      <c r="G981" s="363" t="str">
        <f t="shared" si="506"/>
        <v/>
      </c>
      <c r="H981" s="376" t="str">
        <f t="shared" si="507"/>
        <v/>
      </c>
      <c r="I981" s="365" t="str">
        <f t="shared" si="508"/>
        <v/>
      </c>
      <c r="J981" s="366" t="str">
        <f t="shared" si="499"/>
        <v/>
      </c>
      <c r="K981" s="367" t="str">
        <f t="shared" si="500"/>
        <v/>
      </c>
      <c r="L981" s="368" t="str">
        <f t="shared" si="501"/>
        <v/>
      </c>
      <c r="M981" s="369"/>
      <c r="N981" s="370" t="str">
        <f t="shared" si="495"/>
        <v/>
      </c>
      <c r="O981" s="371" t="str">
        <f t="shared" si="496"/>
        <v/>
      </c>
      <c r="P981" s="371" t="str">
        <f t="shared" si="502"/>
        <v/>
      </c>
      <c r="Q981" s="372" t="str">
        <f t="shared" si="509"/>
        <v/>
      </c>
      <c r="R981" s="373" t="str">
        <f t="shared" si="503"/>
        <v/>
      </c>
      <c r="S981" s="372" t="str">
        <f t="shared" si="504"/>
        <v/>
      </c>
      <c r="T981" s="372" t="str">
        <f t="shared" si="497"/>
        <v/>
      </c>
      <c r="U981" s="374" t="str">
        <f t="shared" si="498"/>
        <v/>
      </c>
      <c r="V981" s="375" t="str">
        <f t="shared" si="505"/>
        <v/>
      </c>
      <c r="Y981" s="133"/>
    </row>
    <row r="982" spans="1:25" s="127" customFormat="1" ht="12" customHeight="1">
      <c r="A982" s="121">
        <v>910</v>
      </c>
      <c r="B982" s="122"/>
      <c r="C982" s="403"/>
      <c r="D982" s="123"/>
      <c r="E982" s="124"/>
      <c r="F982" s="124"/>
      <c r="G982" s="363" t="str">
        <f t="shared" si="506"/>
        <v/>
      </c>
      <c r="H982" s="376" t="str">
        <f t="shared" si="507"/>
        <v/>
      </c>
      <c r="I982" s="365" t="str">
        <f t="shared" si="508"/>
        <v/>
      </c>
      <c r="J982" s="366" t="str">
        <f t="shared" si="499"/>
        <v/>
      </c>
      <c r="K982" s="367" t="str">
        <f t="shared" si="500"/>
        <v/>
      </c>
      <c r="L982" s="368" t="str">
        <f t="shared" si="501"/>
        <v/>
      </c>
      <c r="M982" s="369"/>
      <c r="N982" s="370" t="str">
        <f t="shared" si="495"/>
        <v/>
      </c>
      <c r="O982" s="371" t="str">
        <f t="shared" si="496"/>
        <v/>
      </c>
      <c r="P982" s="371" t="str">
        <f t="shared" si="502"/>
        <v/>
      </c>
      <c r="Q982" s="372" t="str">
        <f t="shared" si="509"/>
        <v/>
      </c>
      <c r="R982" s="373" t="str">
        <f t="shared" si="503"/>
        <v/>
      </c>
      <c r="S982" s="372" t="str">
        <f t="shared" si="504"/>
        <v/>
      </c>
      <c r="T982" s="372" t="str">
        <f t="shared" si="497"/>
        <v/>
      </c>
      <c r="U982" s="374" t="str">
        <f t="shared" si="498"/>
        <v/>
      </c>
      <c r="V982" s="375" t="str">
        <f t="shared" si="505"/>
        <v/>
      </c>
      <c r="Y982" s="133"/>
    </row>
    <row r="983" spans="1:25" s="127" customFormat="1" ht="12" customHeight="1">
      <c r="A983" s="121">
        <v>911</v>
      </c>
      <c r="B983" s="122"/>
      <c r="C983" s="403"/>
      <c r="D983" s="123"/>
      <c r="E983" s="124"/>
      <c r="F983" s="124"/>
      <c r="G983" s="363" t="str">
        <f t="shared" si="506"/>
        <v/>
      </c>
      <c r="H983" s="376" t="str">
        <f t="shared" si="507"/>
        <v/>
      </c>
      <c r="I983" s="365" t="str">
        <f t="shared" si="508"/>
        <v/>
      </c>
      <c r="J983" s="366" t="str">
        <f t="shared" si="499"/>
        <v/>
      </c>
      <c r="K983" s="367" t="str">
        <f t="shared" si="500"/>
        <v/>
      </c>
      <c r="L983" s="368" t="str">
        <f t="shared" si="501"/>
        <v/>
      </c>
      <c r="M983" s="369"/>
      <c r="N983" s="370" t="str">
        <f t="shared" si="495"/>
        <v/>
      </c>
      <c r="O983" s="371" t="str">
        <f t="shared" si="496"/>
        <v/>
      </c>
      <c r="P983" s="371" t="str">
        <f t="shared" si="502"/>
        <v/>
      </c>
      <c r="Q983" s="372" t="str">
        <f t="shared" si="509"/>
        <v/>
      </c>
      <c r="R983" s="373" t="str">
        <f t="shared" si="503"/>
        <v/>
      </c>
      <c r="S983" s="372" t="str">
        <f t="shared" si="504"/>
        <v/>
      </c>
      <c r="T983" s="372" t="str">
        <f t="shared" si="497"/>
        <v/>
      </c>
      <c r="U983" s="374" t="str">
        <f t="shared" si="498"/>
        <v/>
      </c>
      <c r="V983" s="375" t="str">
        <f t="shared" si="505"/>
        <v/>
      </c>
      <c r="Y983" s="133"/>
    </row>
    <row r="984" spans="1:25" s="127" customFormat="1" ht="12" customHeight="1">
      <c r="A984" s="121">
        <v>912</v>
      </c>
      <c r="B984" s="122"/>
      <c r="C984" s="403"/>
      <c r="D984" s="123"/>
      <c r="E984" s="124"/>
      <c r="F984" s="124"/>
      <c r="G984" s="363" t="str">
        <f t="shared" si="506"/>
        <v/>
      </c>
      <c r="H984" s="376" t="str">
        <f t="shared" si="507"/>
        <v/>
      </c>
      <c r="I984" s="365" t="str">
        <f t="shared" si="508"/>
        <v/>
      </c>
      <c r="J984" s="366" t="str">
        <f t="shared" si="499"/>
        <v/>
      </c>
      <c r="K984" s="367" t="str">
        <f t="shared" si="500"/>
        <v/>
      </c>
      <c r="L984" s="368" t="str">
        <f t="shared" si="501"/>
        <v/>
      </c>
      <c r="M984" s="369"/>
      <c r="N984" s="370" t="str">
        <f t="shared" si="495"/>
        <v/>
      </c>
      <c r="O984" s="371" t="str">
        <f t="shared" si="496"/>
        <v/>
      </c>
      <c r="P984" s="371" t="str">
        <f t="shared" si="502"/>
        <v/>
      </c>
      <c r="Q984" s="372" t="str">
        <f t="shared" si="509"/>
        <v/>
      </c>
      <c r="R984" s="373" t="str">
        <f t="shared" si="503"/>
        <v/>
      </c>
      <c r="S984" s="372" t="str">
        <f t="shared" si="504"/>
        <v/>
      </c>
      <c r="T984" s="372" t="str">
        <f t="shared" si="497"/>
        <v/>
      </c>
      <c r="U984" s="374" t="str">
        <f t="shared" si="498"/>
        <v/>
      </c>
      <c r="V984" s="375" t="str">
        <f t="shared" si="505"/>
        <v/>
      </c>
      <c r="Y984" s="133"/>
    </row>
    <row r="985" spans="1:25" s="127" customFormat="1" ht="12" customHeight="1">
      <c r="A985" s="121">
        <v>913</v>
      </c>
      <c r="B985" s="122"/>
      <c r="C985" s="403"/>
      <c r="D985" s="123"/>
      <c r="E985" s="124"/>
      <c r="F985" s="124"/>
      <c r="G985" s="363" t="str">
        <f t="shared" si="506"/>
        <v/>
      </c>
      <c r="H985" s="376" t="str">
        <f t="shared" si="507"/>
        <v/>
      </c>
      <c r="I985" s="365" t="str">
        <f t="shared" si="508"/>
        <v/>
      </c>
      <c r="J985" s="366" t="str">
        <f t="shared" si="499"/>
        <v/>
      </c>
      <c r="K985" s="367" t="str">
        <f t="shared" si="500"/>
        <v/>
      </c>
      <c r="L985" s="368" t="str">
        <f t="shared" si="501"/>
        <v/>
      </c>
      <c r="M985" s="369"/>
      <c r="N985" s="370" t="str">
        <f t="shared" si="495"/>
        <v/>
      </c>
      <c r="O985" s="371" t="str">
        <f t="shared" si="496"/>
        <v/>
      </c>
      <c r="P985" s="371" t="str">
        <f t="shared" si="502"/>
        <v/>
      </c>
      <c r="Q985" s="372" t="str">
        <f t="shared" si="509"/>
        <v/>
      </c>
      <c r="R985" s="373" t="str">
        <f t="shared" si="503"/>
        <v/>
      </c>
      <c r="S985" s="372" t="str">
        <f t="shared" si="504"/>
        <v/>
      </c>
      <c r="T985" s="372" t="str">
        <f t="shared" si="497"/>
        <v/>
      </c>
      <c r="U985" s="374" t="str">
        <f t="shared" si="498"/>
        <v/>
      </c>
      <c r="V985" s="375" t="str">
        <f t="shared" si="505"/>
        <v/>
      </c>
      <c r="Y985" s="133"/>
    </row>
    <row r="986" spans="1:25" s="127" customFormat="1" ht="12" customHeight="1">
      <c r="A986" s="121">
        <v>914</v>
      </c>
      <c r="B986" s="122"/>
      <c r="C986" s="403"/>
      <c r="D986" s="123"/>
      <c r="E986" s="124"/>
      <c r="F986" s="124"/>
      <c r="G986" s="363" t="str">
        <f t="shared" ref="G986:G997" si="510">IF(OR(ISBLANK($C986),ISBLANK($C$68)),"",IF($C986&gt;$C$68,"",DATEDIF($C986,$C$68,"Y")))</f>
        <v/>
      </c>
      <c r="H986" s="376" t="str">
        <f t="shared" ref="H986:H997" si="511">IF(D986=1,"男",IF(D986=2,"女",""))</f>
        <v/>
      </c>
      <c r="I986" s="365" t="str">
        <f t="shared" ref="I986:I997" si="512">G986&amp;H986</f>
        <v/>
      </c>
      <c r="J986" s="366" t="str">
        <f t="shared" si="499"/>
        <v/>
      </c>
      <c r="K986" s="367" t="str">
        <f t="shared" si="500"/>
        <v/>
      </c>
      <c r="L986" s="368" t="str">
        <f t="shared" si="501"/>
        <v/>
      </c>
      <c r="M986" s="369"/>
      <c r="N986" s="370" t="str">
        <f t="shared" si="495"/>
        <v/>
      </c>
      <c r="O986" s="371" t="str">
        <f t="shared" si="496"/>
        <v/>
      </c>
      <c r="P986" s="371" t="str">
        <f t="shared" si="502"/>
        <v/>
      </c>
      <c r="Q986" s="372" t="str">
        <f t="shared" ref="Q986:Q997" si="513">IF($E986="","",P986*O986)</f>
        <v/>
      </c>
      <c r="R986" s="373" t="str">
        <f t="shared" si="503"/>
        <v/>
      </c>
      <c r="S986" s="372" t="str">
        <f t="shared" si="504"/>
        <v/>
      </c>
      <c r="T986" s="372" t="str">
        <f t="shared" si="497"/>
        <v/>
      </c>
      <c r="U986" s="374" t="str">
        <f t="shared" si="498"/>
        <v/>
      </c>
      <c r="V986" s="375" t="str">
        <f t="shared" si="505"/>
        <v/>
      </c>
      <c r="Y986" s="133"/>
    </row>
    <row r="987" spans="1:25" s="127" customFormat="1" ht="12" customHeight="1">
      <c r="A987" s="121">
        <v>915</v>
      </c>
      <c r="B987" s="122"/>
      <c r="C987" s="403"/>
      <c r="D987" s="123"/>
      <c r="E987" s="124"/>
      <c r="F987" s="124"/>
      <c r="G987" s="363" t="str">
        <f t="shared" si="510"/>
        <v/>
      </c>
      <c r="H987" s="376" t="str">
        <f t="shared" si="511"/>
        <v/>
      </c>
      <c r="I987" s="365" t="str">
        <f t="shared" si="512"/>
        <v/>
      </c>
      <c r="J987" s="366" t="str">
        <f t="shared" si="499"/>
        <v/>
      </c>
      <c r="K987" s="367" t="str">
        <f t="shared" si="500"/>
        <v/>
      </c>
      <c r="L987" s="368" t="str">
        <f t="shared" si="501"/>
        <v/>
      </c>
      <c r="M987" s="369"/>
      <c r="N987" s="370" t="str">
        <f t="shared" si="495"/>
        <v/>
      </c>
      <c r="O987" s="371" t="str">
        <f t="shared" si="496"/>
        <v/>
      </c>
      <c r="P987" s="371" t="str">
        <f t="shared" si="502"/>
        <v/>
      </c>
      <c r="Q987" s="372" t="str">
        <f t="shared" si="513"/>
        <v/>
      </c>
      <c r="R987" s="373" t="str">
        <f t="shared" si="503"/>
        <v/>
      </c>
      <c r="S987" s="372" t="str">
        <f t="shared" si="504"/>
        <v/>
      </c>
      <c r="T987" s="372" t="str">
        <f t="shared" si="497"/>
        <v/>
      </c>
      <c r="U987" s="374" t="str">
        <f t="shared" si="498"/>
        <v/>
      </c>
      <c r="V987" s="375" t="str">
        <f t="shared" si="505"/>
        <v/>
      </c>
      <c r="Y987" s="133"/>
    </row>
    <row r="988" spans="1:25" s="127" customFormat="1" ht="12" customHeight="1">
      <c r="A988" s="121">
        <v>916</v>
      </c>
      <c r="B988" s="122"/>
      <c r="C988" s="403"/>
      <c r="D988" s="123"/>
      <c r="E988" s="124"/>
      <c r="F988" s="124"/>
      <c r="G988" s="363" t="str">
        <f t="shared" si="510"/>
        <v/>
      </c>
      <c r="H988" s="376" t="str">
        <f t="shared" si="511"/>
        <v/>
      </c>
      <c r="I988" s="365" t="str">
        <f t="shared" si="512"/>
        <v/>
      </c>
      <c r="J988" s="366" t="str">
        <f t="shared" si="499"/>
        <v/>
      </c>
      <c r="K988" s="367" t="str">
        <f t="shared" si="500"/>
        <v/>
      </c>
      <c r="L988" s="368" t="str">
        <f t="shared" si="501"/>
        <v/>
      </c>
      <c r="M988" s="369"/>
      <c r="N988" s="370" t="str">
        <f t="shared" si="495"/>
        <v/>
      </c>
      <c r="O988" s="371" t="str">
        <f t="shared" si="496"/>
        <v/>
      </c>
      <c r="P988" s="371" t="str">
        <f t="shared" si="502"/>
        <v/>
      </c>
      <c r="Q988" s="372" t="str">
        <f t="shared" si="513"/>
        <v/>
      </c>
      <c r="R988" s="373" t="str">
        <f t="shared" si="503"/>
        <v/>
      </c>
      <c r="S988" s="372" t="str">
        <f t="shared" si="504"/>
        <v/>
      </c>
      <c r="T988" s="372" t="str">
        <f t="shared" si="497"/>
        <v/>
      </c>
      <c r="U988" s="374" t="str">
        <f t="shared" si="498"/>
        <v/>
      </c>
      <c r="V988" s="375" t="str">
        <f t="shared" si="505"/>
        <v/>
      </c>
      <c r="Y988" s="133"/>
    </row>
    <row r="989" spans="1:25" s="127" customFormat="1" ht="12" customHeight="1">
      <c r="A989" s="121">
        <v>917</v>
      </c>
      <c r="B989" s="122"/>
      <c r="C989" s="403"/>
      <c r="D989" s="123"/>
      <c r="E989" s="124"/>
      <c r="F989" s="124"/>
      <c r="G989" s="363" t="str">
        <f t="shared" si="510"/>
        <v/>
      </c>
      <c r="H989" s="376" t="str">
        <f t="shared" si="511"/>
        <v/>
      </c>
      <c r="I989" s="365" t="str">
        <f t="shared" si="512"/>
        <v/>
      </c>
      <c r="J989" s="366" t="str">
        <f t="shared" si="499"/>
        <v/>
      </c>
      <c r="K989" s="367" t="str">
        <f t="shared" si="500"/>
        <v/>
      </c>
      <c r="L989" s="368" t="str">
        <f t="shared" si="501"/>
        <v/>
      </c>
      <c r="M989" s="369"/>
      <c r="N989" s="370" t="str">
        <f t="shared" si="495"/>
        <v/>
      </c>
      <c r="O989" s="371" t="str">
        <f t="shared" si="496"/>
        <v/>
      </c>
      <c r="P989" s="371" t="str">
        <f t="shared" si="502"/>
        <v/>
      </c>
      <c r="Q989" s="372" t="str">
        <f t="shared" si="513"/>
        <v/>
      </c>
      <c r="R989" s="373" t="str">
        <f t="shared" si="503"/>
        <v/>
      </c>
      <c r="S989" s="372" t="str">
        <f t="shared" si="504"/>
        <v/>
      </c>
      <c r="T989" s="372" t="str">
        <f t="shared" si="497"/>
        <v/>
      </c>
      <c r="U989" s="374" t="str">
        <f t="shared" si="498"/>
        <v/>
      </c>
      <c r="V989" s="375" t="str">
        <f t="shared" si="505"/>
        <v/>
      </c>
      <c r="Y989" s="133"/>
    </row>
    <row r="990" spans="1:25" s="127" customFormat="1" ht="12" customHeight="1">
      <c r="A990" s="121">
        <v>918</v>
      </c>
      <c r="B990" s="122"/>
      <c r="C990" s="403"/>
      <c r="D990" s="123"/>
      <c r="E990" s="124"/>
      <c r="F990" s="124"/>
      <c r="G990" s="363" t="str">
        <f t="shared" si="510"/>
        <v/>
      </c>
      <c r="H990" s="376" t="str">
        <f t="shared" si="511"/>
        <v/>
      </c>
      <c r="I990" s="365" t="str">
        <f t="shared" si="512"/>
        <v/>
      </c>
      <c r="J990" s="366" t="str">
        <f t="shared" si="499"/>
        <v/>
      </c>
      <c r="K990" s="367" t="str">
        <f t="shared" si="500"/>
        <v/>
      </c>
      <c r="L990" s="368" t="str">
        <f t="shared" si="501"/>
        <v/>
      </c>
      <c r="M990" s="369"/>
      <c r="N990" s="370" t="str">
        <f t="shared" si="495"/>
        <v/>
      </c>
      <c r="O990" s="371" t="str">
        <f t="shared" si="496"/>
        <v/>
      </c>
      <c r="P990" s="371" t="str">
        <f t="shared" si="502"/>
        <v/>
      </c>
      <c r="Q990" s="372" t="str">
        <f t="shared" si="513"/>
        <v/>
      </c>
      <c r="R990" s="373" t="str">
        <f t="shared" si="503"/>
        <v/>
      </c>
      <c r="S990" s="372" t="str">
        <f t="shared" si="504"/>
        <v/>
      </c>
      <c r="T990" s="372" t="str">
        <f t="shared" si="497"/>
        <v/>
      </c>
      <c r="U990" s="374" t="str">
        <f t="shared" si="498"/>
        <v/>
      </c>
      <c r="V990" s="375" t="str">
        <f t="shared" si="505"/>
        <v/>
      </c>
      <c r="Y990" s="133"/>
    </row>
    <row r="991" spans="1:25" s="127" customFormat="1" ht="12" customHeight="1">
      <c r="A991" s="121">
        <v>919</v>
      </c>
      <c r="B991" s="122"/>
      <c r="C991" s="403"/>
      <c r="D991" s="123"/>
      <c r="E991" s="124"/>
      <c r="F991" s="124"/>
      <c r="G991" s="363" t="str">
        <f t="shared" si="510"/>
        <v/>
      </c>
      <c r="H991" s="376" t="str">
        <f t="shared" si="511"/>
        <v/>
      </c>
      <c r="I991" s="365" t="str">
        <f t="shared" si="512"/>
        <v/>
      </c>
      <c r="J991" s="366" t="str">
        <f t="shared" si="499"/>
        <v/>
      </c>
      <c r="K991" s="367" t="str">
        <f t="shared" si="500"/>
        <v/>
      </c>
      <c r="L991" s="368" t="str">
        <f t="shared" si="501"/>
        <v/>
      </c>
      <c r="M991" s="369"/>
      <c r="N991" s="370" t="str">
        <f t="shared" si="495"/>
        <v/>
      </c>
      <c r="O991" s="371" t="str">
        <f t="shared" si="496"/>
        <v/>
      </c>
      <c r="P991" s="371" t="str">
        <f t="shared" si="502"/>
        <v/>
      </c>
      <c r="Q991" s="372" t="str">
        <f t="shared" si="513"/>
        <v/>
      </c>
      <c r="R991" s="373" t="str">
        <f t="shared" si="503"/>
        <v/>
      </c>
      <c r="S991" s="372" t="str">
        <f t="shared" si="504"/>
        <v/>
      </c>
      <c r="T991" s="372" t="str">
        <f t="shared" si="497"/>
        <v/>
      </c>
      <c r="U991" s="374" t="str">
        <f t="shared" si="498"/>
        <v/>
      </c>
      <c r="V991" s="375" t="str">
        <f t="shared" si="505"/>
        <v/>
      </c>
      <c r="Y991" s="133"/>
    </row>
    <row r="992" spans="1:25" s="127" customFormat="1" ht="12" customHeight="1">
      <c r="A992" s="121">
        <v>920</v>
      </c>
      <c r="B992" s="122"/>
      <c r="C992" s="403"/>
      <c r="D992" s="123"/>
      <c r="E992" s="124"/>
      <c r="F992" s="124"/>
      <c r="G992" s="363" t="str">
        <f t="shared" si="510"/>
        <v/>
      </c>
      <c r="H992" s="376" t="str">
        <f t="shared" si="511"/>
        <v/>
      </c>
      <c r="I992" s="365" t="str">
        <f t="shared" si="512"/>
        <v/>
      </c>
      <c r="J992" s="366" t="str">
        <f t="shared" si="499"/>
        <v/>
      </c>
      <c r="K992" s="367" t="str">
        <f t="shared" si="500"/>
        <v/>
      </c>
      <c r="L992" s="368" t="str">
        <f t="shared" si="501"/>
        <v/>
      </c>
      <c r="M992" s="369"/>
      <c r="N992" s="370" t="str">
        <f t="shared" si="495"/>
        <v/>
      </c>
      <c r="O992" s="371" t="str">
        <f t="shared" si="496"/>
        <v/>
      </c>
      <c r="P992" s="371" t="str">
        <f t="shared" si="502"/>
        <v/>
      </c>
      <c r="Q992" s="372" t="str">
        <f t="shared" si="513"/>
        <v/>
      </c>
      <c r="R992" s="373" t="str">
        <f t="shared" si="503"/>
        <v/>
      </c>
      <c r="S992" s="372" t="str">
        <f t="shared" si="504"/>
        <v/>
      </c>
      <c r="T992" s="372" t="str">
        <f t="shared" si="497"/>
        <v/>
      </c>
      <c r="U992" s="374" t="str">
        <f t="shared" si="498"/>
        <v/>
      </c>
      <c r="V992" s="375" t="str">
        <f t="shared" si="505"/>
        <v/>
      </c>
      <c r="Y992" s="133"/>
    </row>
    <row r="993" spans="1:25" s="127" customFormat="1" ht="12" customHeight="1">
      <c r="A993" s="121">
        <v>921</v>
      </c>
      <c r="B993" s="122"/>
      <c r="C993" s="403"/>
      <c r="D993" s="123"/>
      <c r="E993" s="124"/>
      <c r="F993" s="124"/>
      <c r="G993" s="363" t="str">
        <f t="shared" si="510"/>
        <v/>
      </c>
      <c r="H993" s="376" t="str">
        <f t="shared" si="511"/>
        <v/>
      </c>
      <c r="I993" s="365" t="str">
        <f t="shared" si="512"/>
        <v/>
      </c>
      <c r="J993" s="366" t="str">
        <f t="shared" si="499"/>
        <v/>
      </c>
      <c r="K993" s="367" t="str">
        <f t="shared" si="500"/>
        <v/>
      </c>
      <c r="L993" s="368" t="str">
        <f t="shared" si="501"/>
        <v/>
      </c>
      <c r="M993" s="369"/>
      <c r="N993" s="370" t="str">
        <f t="shared" si="495"/>
        <v/>
      </c>
      <c r="O993" s="371" t="str">
        <f t="shared" si="496"/>
        <v/>
      </c>
      <c r="P993" s="371" t="str">
        <f t="shared" si="502"/>
        <v/>
      </c>
      <c r="Q993" s="372" t="str">
        <f t="shared" si="513"/>
        <v/>
      </c>
      <c r="R993" s="373" t="str">
        <f t="shared" si="503"/>
        <v/>
      </c>
      <c r="S993" s="372" t="str">
        <f t="shared" si="504"/>
        <v/>
      </c>
      <c r="T993" s="372" t="str">
        <f t="shared" si="497"/>
        <v/>
      </c>
      <c r="U993" s="374" t="str">
        <f t="shared" si="498"/>
        <v/>
      </c>
      <c r="V993" s="375" t="str">
        <f t="shared" si="505"/>
        <v/>
      </c>
      <c r="Y993" s="133"/>
    </row>
    <row r="994" spans="1:25" s="127" customFormat="1" ht="12" customHeight="1">
      <c r="A994" s="121">
        <v>922</v>
      </c>
      <c r="B994" s="122"/>
      <c r="C994" s="403"/>
      <c r="D994" s="123"/>
      <c r="E994" s="124"/>
      <c r="F994" s="124"/>
      <c r="G994" s="363" t="str">
        <f t="shared" si="510"/>
        <v/>
      </c>
      <c r="H994" s="376" t="str">
        <f t="shared" si="511"/>
        <v/>
      </c>
      <c r="I994" s="365" t="str">
        <f t="shared" si="512"/>
        <v/>
      </c>
      <c r="J994" s="366" t="str">
        <f t="shared" si="499"/>
        <v/>
      </c>
      <c r="K994" s="367" t="str">
        <f t="shared" si="500"/>
        <v/>
      </c>
      <c r="L994" s="368" t="str">
        <f t="shared" si="501"/>
        <v/>
      </c>
      <c r="M994" s="369"/>
      <c r="N994" s="370" t="str">
        <f t="shared" si="495"/>
        <v/>
      </c>
      <c r="O994" s="371" t="str">
        <f t="shared" si="496"/>
        <v/>
      </c>
      <c r="P994" s="371" t="str">
        <f t="shared" si="502"/>
        <v/>
      </c>
      <c r="Q994" s="372" t="str">
        <f t="shared" si="513"/>
        <v/>
      </c>
      <c r="R994" s="373" t="str">
        <f t="shared" si="503"/>
        <v/>
      </c>
      <c r="S994" s="372" t="str">
        <f t="shared" si="504"/>
        <v/>
      </c>
      <c r="T994" s="372" t="str">
        <f t="shared" si="497"/>
        <v/>
      </c>
      <c r="U994" s="374" t="str">
        <f t="shared" si="498"/>
        <v/>
      </c>
      <c r="V994" s="375" t="str">
        <f t="shared" si="505"/>
        <v/>
      </c>
      <c r="Y994" s="133"/>
    </row>
    <row r="995" spans="1:25" s="127" customFormat="1" ht="12" customHeight="1">
      <c r="A995" s="121">
        <v>923</v>
      </c>
      <c r="B995" s="122"/>
      <c r="C995" s="403"/>
      <c r="D995" s="123"/>
      <c r="E995" s="124"/>
      <c r="F995" s="124"/>
      <c r="G995" s="363" t="str">
        <f t="shared" si="510"/>
        <v/>
      </c>
      <c r="H995" s="376" t="str">
        <f t="shared" si="511"/>
        <v/>
      </c>
      <c r="I995" s="365" t="str">
        <f t="shared" si="512"/>
        <v/>
      </c>
      <c r="J995" s="366" t="str">
        <f t="shared" si="499"/>
        <v/>
      </c>
      <c r="K995" s="367" t="str">
        <f t="shared" si="500"/>
        <v/>
      </c>
      <c r="L995" s="368" t="str">
        <f t="shared" si="501"/>
        <v/>
      </c>
      <c r="M995" s="369"/>
      <c r="N995" s="370" t="str">
        <f t="shared" si="495"/>
        <v/>
      </c>
      <c r="O995" s="371" t="str">
        <f t="shared" si="496"/>
        <v/>
      </c>
      <c r="P995" s="371" t="str">
        <f t="shared" si="502"/>
        <v/>
      </c>
      <c r="Q995" s="372" t="str">
        <f t="shared" si="513"/>
        <v/>
      </c>
      <c r="R995" s="373" t="str">
        <f t="shared" si="503"/>
        <v/>
      </c>
      <c r="S995" s="372" t="str">
        <f t="shared" si="504"/>
        <v/>
      </c>
      <c r="T995" s="372" t="str">
        <f t="shared" si="497"/>
        <v/>
      </c>
      <c r="U995" s="374" t="str">
        <f t="shared" si="498"/>
        <v/>
      </c>
      <c r="V995" s="375" t="str">
        <f t="shared" si="505"/>
        <v/>
      </c>
      <c r="Y995" s="133"/>
    </row>
    <row r="996" spans="1:25" s="127" customFormat="1" ht="12" customHeight="1">
      <c r="A996" s="121">
        <v>924</v>
      </c>
      <c r="B996" s="122"/>
      <c r="C996" s="403"/>
      <c r="D996" s="123"/>
      <c r="E996" s="124"/>
      <c r="F996" s="124"/>
      <c r="G996" s="363" t="str">
        <f t="shared" si="510"/>
        <v/>
      </c>
      <c r="H996" s="376" t="str">
        <f t="shared" si="511"/>
        <v/>
      </c>
      <c r="I996" s="365" t="str">
        <f t="shared" si="512"/>
        <v/>
      </c>
      <c r="J996" s="366" t="str">
        <f t="shared" si="499"/>
        <v/>
      </c>
      <c r="K996" s="367" t="str">
        <f t="shared" si="500"/>
        <v/>
      </c>
      <c r="L996" s="368" t="str">
        <f t="shared" si="501"/>
        <v/>
      </c>
      <c r="M996" s="369"/>
      <c r="N996" s="370" t="str">
        <f t="shared" si="495"/>
        <v/>
      </c>
      <c r="O996" s="371" t="str">
        <f t="shared" si="496"/>
        <v/>
      </c>
      <c r="P996" s="371" t="str">
        <f t="shared" si="502"/>
        <v/>
      </c>
      <c r="Q996" s="372" t="str">
        <f t="shared" si="513"/>
        <v/>
      </c>
      <c r="R996" s="373" t="str">
        <f t="shared" si="503"/>
        <v/>
      </c>
      <c r="S996" s="372" t="str">
        <f t="shared" si="504"/>
        <v/>
      </c>
      <c r="T996" s="372" t="str">
        <f t="shared" si="497"/>
        <v/>
      </c>
      <c r="U996" s="374" t="str">
        <f t="shared" si="498"/>
        <v/>
      </c>
      <c r="V996" s="375" t="str">
        <f t="shared" si="505"/>
        <v/>
      </c>
      <c r="Y996" s="133"/>
    </row>
    <row r="997" spans="1:25" s="127" customFormat="1" ht="12" customHeight="1">
      <c r="A997" s="121">
        <v>925</v>
      </c>
      <c r="B997" s="122"/>
      <c r="C997" s="403"/>
      <c r="D997" s="123"/>
      <c r="E997" s="124"/>
      <c r="F997" s="124"/>
      <c r="G997" s="363" t="str">
        <f t="shared" si="510"/>
        <v/>
      </c>
      <c r="H997" s="376" t="str">
        <f t="shared" si="511"/>
        <v/>
      </c>
      <c r="I997" s="365" t="str">
        <f t="shared" si="512"/>
        <v/>
      </c>
      <c r="J997" s="366" t="str">
        <f t="shared" si="499"/>
        <v/>
      </c>
      <c r="K997" s="367" t="str">
        <f t="shared" si="500"/>
        <v/>
      </c>
      <c r="L997" s="368" t="str">
        <f t="shared" si="501"/>
        <v/>
      </c>
      <c r="M997" s="369"/>
      <c r="N997" s="370" t="str">
        <f t="shared" si="495"/>
        <v/>
      </c>
      <c r="O997" s="371" t="str">
        <f t="shared" si="496"/>
        <v/>
      </c>
      <c r="P997" s="371" t="str">
        <f t="shared" si="502"/>
        <v/>
      </c>
      <c r="Q997" s="372" t="str">
        <f t="shared" si="513"/>
        <v/>
      </c>
      <c r="R997" s="373" t="str">
        <f t="shared" si="503"/>
        <v/>
      </c>
      <c r="S997" s="372" t="str">
        <f t="shared" si="504"/>
        <v/>
      </c>
      <c r="T997" s="372" t="str">
        <f t="shared" si="497"/>
        <v/>
      </c>
      <c r="U997" s="374" t="str">
        <f t="shared" si="498"/>
        <v/>
      </c>
      <c r="V997" s="375" t="str">
        <f t="shared" si="505"/>
        <v/>
      </c>
      <c r="Y997" s="133"/>
    </row>
    <row r="998" spans="1:25" s="127" customFormat="1" ht="12" customHeight="1">
      <c r="A998" s="121">
        <v>926</v>
      </c>
      <c r="B998" s="122"/>
      <c r="C998" s="403"/>
      <c r="D998" s="123"/>
      <c r="E998" s="124"/>
      <c r="F998" s="124"/>
      <c r="G998" s="363" t="str">
        <f t="shared" ref="G998:G1007" si="514">IF(OR(ISBLANK($C998),ISBLANK($C$68)),"",IF($C998&gt;$C$68,"",DATEDIF($C998,$C$68,"Y")))</f>
        <v/>
      </c>
      <c r="H998" s="376" t="str">
        <f t="shared" ref="H998:H1007" si="515">IF(D998=1,"男",IF(D998=2,"女",""))</f>
        <v/>
      </c>
      <c r="I998" s="365" t="str">
        <f t="shared" ref="I998:I1007" si="516">G998&amp;H998</f>
        <v/>
      </c>
      <c r="J998" s="366" t="str">
        <f t="shared" si="499"/>
        <v/>
      </c>
      <c r="K998" s="367" t="str">
        <f t="shared" si="500"/>
        <v/>
      </c>
      <c r="L998" s="368" t="str">
        <f t="shared" si="501"/>
        <v/>
      </c>
      <c r="M998" s="369"/>
      <c r="N998" s="370" t="str">
        <f t="shared" si="495"/>
        <v/>
      </c>
      <c r="O998" s="371" t="str">
        <f t="shared" si="496"/>
        <v/>
      </c>
      <c r="P998" s="371" t="str">
        <f t="shared" si="502"/>
        <v/>
      </c>
      <c r="Q998" s="372" t="str">
        <f t="shared" ref="Q998:Q1007" si="517">IF($E998="","",P998*O998)</f>
        <v/>
      </c>
      <c r="R998" s="373" t="str">
        <f t="shared" si="503"/>
        <v/>
      </c>
      <c r="S998" s="372" t="str">
        <f t="shared" si="504"/>
        <v/>
      </c>
      <c r="T998" s="372" t="str">
        <f t="shared" si="497"/>
        <v/>
      </c>
      <c r="U998" s="374" t="str">
        <f t="shared" si="498"/>
        <v/>
      </c>
      <c r="V998" s="375" t="str">
        <f t="shared" si="505"/>
        <v/>
      </c>
      <c r="Y998" s="133"/>
    </row>
    <row r="999" spans="1:25" s="127" customFormat="1" ht="12" customHeight="1">
      <c r="A999" s="121">
        <v>927</v>
      </c>
      <c r="B999" s="122"/>
      <c r="C999" s="403"/>
      <c r="D999" s="123"/>
      <c r="E999" s="124"/>
      <c r="F999" s="124"/>
      <c r="G999" s="363" t="str">
        <f t="shared" si="514"/>
        <v/>
      </c>
      <c r="H999" s="376" t="str">
        <f t="shared" si="515"/>
        <v/>
      </c>
      <c r="I999" s="365" t="str">
        <f t="shared" si="516"/>
        <v/>
      </c>
      <c r="J999" s="366" t="str">
        <f t="shared" si="499"/>
        <v/>
      </c>
      <c r="K999" s="367" t="str">
        <f t="shared" si="500"/>
        <v/>
      </c>
      <c r="L999" s="368" t="str">
        <f t="shared" si="501"/>
        <v/>
      </c>
      <c r="M999" s="369"/>
      <c r="N999" s="370" t="str">
        <f t="shared" si="495"/>
        <v/>
      </c>
      <c r="O999" s="371" t="str">
        <f t="shared" si="496"/>
        <v/>
      </c>
      <c r="P999" s="371" t="str">
        <f t="shared" si="502"/>
        <v/>
      </c>
      <c r="Q999" s="372" t="str">
        <f t="shared" si="517"/>
        <v/>
      </c>
      <c r="R999" s="373" t="str">
        <f t="shared" si="503"/>
        <v/>
      </c>
      <c r="S999" s="372" t="str">
        <f t="shared" si="504"/>
        <v/>
      </c>
      <c r="T999" s="372" t="str">
        <f t="shared" si="497"/>
        <v/>
      </c>
      <c r="U999" s="374" t="str">
        <f t="shared" si="498"/>
        <v/>
      </c>
      <c r="V999" s="375" t="str">
        <f t="shared" si="505"/>
        <v/>
      </c>
      <c r="Y999" s="133"/>
    </row>
    <row r="1000" spans="1:25" s="127" customFormat="1" ht="12" customHeight="1">
      <c r="A1000" s="121">
        <v>928</v>
      </c>
      <c r="B1000" s="122"/>
      <c r="C1000" s="403"/>
      <c r="D1000" s="123"/>
      <c r="E1000" s="124"/>
      <c r="F1000" s="124"/>
      <c r="G1000" s="363" t="str">
        <f t="shared" si="514"/>
        <v/>
      </c>
      <c r="H1000" s="376" t="str">
        <f t="shared" si="515"/>
        <v/>
      </c>
      <c r="I1000" s="365" t="str">
        <f t="shared" si="516"/>
        <v/>
      </c>
      <c r="J1000" s="366" t="str">
        <f t="shared" si="499"/>
        <v/>
      </c>
      <c r="K1000" s="367" t="str">
        <f t="shared" si="500"/>
        <v/>
      </c>
      <c r="L1000" s="368" t="str">
        <f t="shared" si="501"/>
        <v/>
      </c>
      <c r="M1000" s="369"/>
      <c r="N1000" s="370" t="str">
        <f t="shared" si="495"/>
        <v/>
      </c>
      <c r="O1000" s="371" t="str">
        <f t="shared" si="496"/>
        <v/>
      </c>
      <c r="P1000" s="371" t="str">
        <f t="shared" si="502"/>
        <v/>
      </c>
      <c r="Q1000" s="372" t="str">
        <f t="shared" si="517"/>
        <v/>
      </c>
      <c r="R1000" s="373" t="str">
        <f t="shared" si="503"/>
        <v/>
      </c>
      <c r="S1000" s="372" t="str">
        <f t="shared" si="504"/>
        <v/>
      </c>
      <c r="T1000" s="372" t="str">
        <f t="shared" si="497"/>
        <v/>
      </c>
      <c r="U1000" s="374" t="str">
        <f t="shared" si="498"/>
        <v/>
      </c>
      <c r="V1000" s="375" t="str">
        <f t="shared" si="505"/>
        <v/>
      </c>
      <c r="Y1000" s="133"/>
    </row>
    <row r="1001" spans="1:25" s="127" customFormat="1" ht="12" customHeight="1">
      <c r="A1001" s="121">
        <v>929</v>
      </c>
      <c r="B1001" s="122"/>
      <c r="C1001" s="403"/>
      <c r="D1001" s="123"/>
      <c r="E1001" s="124"/>
      <c r="F1001" s="124"/>
      <c r="G1001" s="363" t="str">
        <f t="shared" si="514"/>
        <v/>
      </c>
      <c r="H1001" s="376" t="str">
        <f t="shared" si="515"/>
        <v/>
      </c>
      <c r="I1001" s="365" t="str">
        <f t="shared" si="516"/>
        <v/>
      </c>
      <c r="J1001" s="366" t="str">
        <f t="shared" si="499"/>
        <v/>
      </c>
      <c r="K1001" s="367" t="str">
        <f t="shared" si="500"/>
        <v/>
      </c>
      <c r="L1001" s="368" t="str">
        <f t="shared" si="501"/>
        <v/>
      </c>
      <c r="M1001" s="369"/>
      <c r="N1001" s="370" t="str">
        <f t="shared" si="495"/>
        <v/>
      </c>
      <c r="O1001" s="371" t="str">
        <f t="shared" si="496"/>
        <v/>
      </c>
      <c r="P1001" s="371" t="str">
        <f t="shared" si="502"/>
        <v/>
      </c>
      <c r="Q1001" s="372" t="str">
        <f t="shared" si="517"/>
        <v/>
      </c>
      <c r="R1001" s="373" t="str">
        <f t="shared" si="503"/>
        <v/>
      </c>
      <c r="S1001" s="372" t="str">
        <f t="shared" si="504"/>
        <v/>
      </c>
      <c r="T1001" s="372" t="str">
        <f t="shared" si="497"/>
        <v/>
      </c>
      <c r="U1001" s="374" t="str">
        <f t="shared" si="498"/>
        <v/>
      </c>
      <c r="V1001" s="375" t="str">
        <f t="shared" si="505"/>
        <v/>
      </c>
      <c r="Y1001" s="133"/>
    </row>
    <row r="1002" spans="1:25" s="127" customFormat="1" ht="12" customHeight="1">
      <c r="A1002" s="121">
        <v>930</v>
      </c>
      <c r="B1002" s="122"/>
      <c r="C1002" s="403"/>
      <c r="D1002" s="123"/>
      <c r="E1002" s="124"/>
      <c r="F1002" s="124"/>
      <c r="G1002" s="363" t="str">
        <f t="shared" si="514"/>
        <v/>
      </c>
      <c r="H1002" s="376" t="str">
        <f t="shared" si="515"/>
        <v/>
      </c>
      <c r="I1002" s="365" t="str">
        <f t="shared" si="516"/>
        <v/>
      </c>
      <c r="J1002" s="366" t="str">
        <f t="shared" si="499"/>
        <v/>
      </c>
      <c r="K1002" s="367" t="str">
        <f t="shared" si="500"/>
        <v/>
      </c>
      <c r="L1002" s="368" t="str">
        <f t="shared" si="501"/>
        <v/>
      </c>
      <c r="M1002" s="369"/>
      <c r="N1002" s="370" t="str">
        <f t="shared" si="495"/>
        <v/>
      </c>
      <c r="O1002" s="371" t="str">
        <f t="shared" si="496"/>
        <v/>
      </c>
      <c r="P1002" s="371" t="str">
        <f t="shared" si="502"/>
        <v/>
      </c>
      <c r="Q1002" s="372" t="str">
        <f t="shared" si="517"/>
        <v/>
      </c>
      <c r="R1002" s="373" t="str">
        <f t="shared" si="503"/>
        <v/>
      </c>
      <c r="S1002" s="372" t="str">
        <f t="shared" si="504"/>
        <v/>
      </c>
      <c r="T1002" s="372" t="str">
        <f t="shared" si="497"/>
        <v/>
      </c>
      <c r="U1002" s="374" t="str">
        <f t="shared" si="498"/>
        <v/>
      </c>
      <c r="V1002" s="375" t="str">
        <f t="shared" si="505"/>
        <v/>
      </c>
      <c r="Y1002" s="133"/>
    </row>
    <row r="1003" spans="1:25" s="127" customFormat="1" ht="12" customHeight="1">
      <c r="A1003" s="121">
        <v>931</v>
      </c>
      <c r="B1003" s="122"/>
      <c r="C1003" s="403"/>
      <c r="D1003" s="123"/>
      <c r="E1003" s="124"/>
      <c r="F1003" s="124"/>
      <c r="G1003" s="363" t="str">
        <f t="shared" si="514"/>
        <v/>
      </c>
      <c r="H1003" s="376" t="str">
        <f t="shared" si="515"/>
        <v/>
      </c>
      <c r="I1003" s="365" t="str">
        <f t="shared" si="516"/>
        <v/>
      </c>
      <c r="J1003" s="366" t="str">
        <f t="shared" si="499"/>
        <v/>
      </c>
      <c r="K1003" s="367" t="str">
        <f t="shared" si="500"/>
        <v/>
      </c>
      <c r="L1003" s="368" t="str">
        <f t="shared" si="501"/>
        <v/>
      </c>
      <c r="M1003" s="369"/>
      <c r="N1003" s="370" t="str">
        <f t="shared" si="495"/>
        <v/>
      </c>
      <c r="O1003" s="371" t="str">
        <f t="shared" si="496"/>
        <v/>
      </c>
      <c r="P1003" s="371" t="str">
        <f t="shared" si="502"/>
        <v/>
      </c>
      <c r="Q1003" s="372" t="str">
        <f t="shared" si="517"/>
        <v/>
      </c>
      <c r="R1003" s="373" t="str">
        <f t="shared" si="503"/>
        <v/>
      </c>
      <c r="S1003" s="372" t="str">
        <f t="shared" si="504"/>
        <v/>
      </c>
      <c r="T1003" s="372" t="str">
        <f t="shared" si="497"/>
        <v/>
      </c>
      <c r="U1003" s="374" t="str">
        <f t="shared" si="498"/>
        <v/>
      </c>
      <c r="V1003" s="375" t="str">
        <f t="shared" si="505"/>
        <v/>
      </c>
      <c r="Y1003" s="133"/>
    </row>
    <row r="1004" spans="1:25" s="127" customFormat="1" ht="12" customHeight="1">
      <c r="A1004" s="121">
        <v>932</v>
      </c>
      <c r="B1004" s="122"/>
      <c r="C1004" s="403"/>
      <c r="D1004" s="123"/>
      <c r="E1004" s="124"/>
      <c r="F1004" s="124"/>
      <c r="G1004" s="363" t="str">
        <f t="shared" si="514"/>
        <v/>
      </c>
      <c r="H1004" s="376" t="str">
        <f t="shared" si="515"/>
        <v/>
      </c>
      <c r="I1004" s="365" t="str">
        <f t="shared" si="516"/>
        <v/>
      </c>
      <c r="J1004" s="366" t="str">
        <f t="shared" si="499"/>
        <v/>
      </c>
      <c r="K1004" s="367" t="str">
        <f t="shared" si="500"/>
        <v/>
      </c>
      <c r="L1004" s="368" t="str">
        <f t="shared" si="501"/>
        <v/>
      </c>
      <c r="M1004" s="369"/>
      <c r="N1004" s="370" t="str">
        <f t="shared" si="495"/>
        <v/>
      </c>
      <c r="O1004" s="371" t="str">
        <f t="shared" si="496"/>
        <v/>
      </c>
      <c r="P1004" s="371" t="str">
        <f t="shared" si="502"/>
        <v/>
      </c>
      <c r="Q1004" s="372" t="str">
        <f t="shared" si="517"/>
        <v/>
      </c>
      <c r="R1004" s="373" t="str">
        <f t="shared" si="503"/>
        <v/>
      </c>
      <c r="S1004" s="372" t="str">
        <f t="shared" si="504"/>
        <v/>
      </c>
      <c r="T1004" s="372" t="str">
        <f t="shared" si="497"/>
        <v/>
      </c>
      <c r="U1004" s="374" t="str">
        <f t="shared" si="498"/>
        <v/>
      </c>
      <c r="V1004" s="375" t="str">
        <f t="shared" si="505"/>
        <v/>
      </c>
      <c r="Y1004" s="133"/>
    </row>
    <row r="1005" spans="1:25" s="127" customFormat="1" ht="12" customHeight="1">
      <c r="A1005" s="121">
        <v>933</v>
      </c>
      <c r="B1005" s="122"/>
      <c r="C1005" s="403"/>
      <c r="D1005" s="123"/>
      <c r="E1005" s="124"/>
      <c r="F1005" s="124"/>
      <c r="G1005" s="363" t="str">
        <f t="shared" si="514"/>
        <v/>
      </c>
      <c r="H1005" s="376" t="str">
        <f t="shared" si="515"/>
        <v/>
      </c>
      <c r="I1005" s="365" t="str">
        <f t="shared" si="516"/>
        <v/>
      </c>
      <c r="J1005" s="366" t="str">
        <f t="shared" si="499"/>
        <v/>
      </c>
      <c r="K1005" s="367" t="str">
        <f t="shared" si="500"/>
        <v/>
      </c>
      <c r="L1005" s="368" t="str">
        <f t="shared" si="501"/>
        <v/>
      </c>
      <c r="M1005" s="369"/>
      <c r="N1005" s="370" t="str">
        <f t="shared" si="495"/>
        <v/>
      </c>
      <c r="O1005" s="371" t="str">
        <f t="shared" si="496"/>
        <v/>
      </c>
      <c r="P1005" s="371" t="str">
        <f t="shared" si="502"/>
        <v/>
      </c>
      <c r="Q1005" s="372" t="str">
        <f t="shared" si="517"/>
        <v/>
      </c>
      <c r="R1005" s="373" t="str">
        <f t="shared" si="503"/>
        <v/>
      </c>
      <c r="S1005" s="372" t="str">
        <f t="shared" si="504"/>
        <v/>
      </c>
      <c r="T1005" s="372" t="str">
        <f t="shared" si="497"/>
        <v/>
      </c>
      <c r="U1005" s="374" t="str">
        <f t="shared" si="498"/>
        <v/>
      </c>
      <c r="V1005" s="375" t="str">
        <f t="shared" si="505"/>
        <v/>
      </c>
      <c r="Y1005" s="133"/>
    </row>
    <row r="1006" spans="1:25" s="127" customFormat="1" ht="12" customHeight="1">
      <c r="A1006" s="121">
        <v>934</v>
      </c>
      <c r="B1006" s="122"/>
      <c r="C1006" s="403"/>
      <c r="D1006" s="123"/>
      <c r="E1006" s="124"/>
      <c r="F1006" s="124"/>
      <c r="G1006" s="363" t="str">
        <f t="shared" si="514"/>
        <v/>
      </c>
      <c r="H1006" s="376" t="str">
        <f t="shared" si="515"/>
        <v/>
      </c>
      <c r="I1006" s="365" t="str">
        <f t="shared" si="516"/>
        <v/>
      </c>
      <c r="J1006" s="366" t="str">
        <f t="shared" si="499"/>
        <v/>
      </c>
      <c r="K1006" s="367" t="str">
        <f t="shared" si="500"/>
        <v/>
      </c>
      <c r="L1006" s="368" t="str">
        <f t="shared" si="501"/>
        <v/>
      </c>
      <c r="M1006" s="369"/>
      <c r="N1006" s="370" t="str">
        <f t="shared" si="495"/>
        <v/>
      </c>
      <c r="O1006" s="371" t="str">
        <f t="shared" si="496"/>
        <v/>
      </c>
      <c r="P1006" s="371" t="str">
        <f t="shared" si="502"/>
        <v/>
      </c>
      <c r="Q1006" s="372" t="str">
        <f t="shared" si="517"/>
        <v/>
      </c>
      <c r="R1006" s="373" t="str">
        <f t="shared" si="503"/>
        <v/>
      </c>
      <c r="S1006" s="372" t="str">
        <f t="shared" si="504"/>
        <v/>
      </c>
      <c r="T1006" s="372" t="str">
        <f t="shared" si="497"/>
        <v/>
      </c>
      <c r="U1006" s="374" t="str">
        <f t="shared" si="498"/>
        <v/>
      </c>
      <c r="V1006" s="375" t="str">
        <f t="shared" si="505"/>
        <v/>
      </c>
      <c r="Y1006" s="133"/>
    </row>
    <row r="1007" spans="1:25" s="127" customFormat="1" ht="12" customHeight="1">
      <c r="A1007" s="121">
        <v>935</v>
      </c>
      <c r="B1007" s="122"/>
      <c r="C1007" s="403"/>
      <c r="D1007" s="123"/>
      <c r="E1007" s="124"/>
      <c r="F1007" s="124"/>
      <c r="G1007" s="363" t="str">
        <f t="shared" si="514"/>
        <v/>
      </c>
      <c r="H1007" s="376" t="str">
        <f t="shared" si="515"/>
        <v/>
      </c>
      <c r="I1007" s="365" t="str">
        <f t="shared" si="516"/>
        <v/>
      </c>
      <c r="J1007" s="366" t="str">
        <f t="shared" si="499"/>
        <v/>
      </c>
      <c r="K1007" s="367" t="str">
        <f t="shared" si="500"/>
        <v/>
      </c>
      <c r="L1007" s="368" t="str">
        <f t="shared" si="501"/>
        <v/>
      </c>
      <c r="M1007" s="369"/>
      <c r="N1007" s="370" t="str">
        <f t="shared" si="495"/>
        <v/>
      </c>
      <c r="O1007" s="371" t="str">
        <f t="shared" si="496"/>
        <v/>
      </c>
      <c r="P1007" s="371" t="str">
        <f t="shared" si="502"/>
        <v/>
      </c>
      <c r="Q1007" s="372" t="str">
        <f t="shared" si="517"/>
        <v/>
      </c>
      <c r="R1007" s="373" t="str">
        <f t="shared" si="503"/>
        <v/>
      </c>
      <c r="S1007" s="372" t="str">
        <f t="shared" si="504"/>
        <v/>
      </c>
      <c r="T1007" s="372" t="str">
        <f t="shared" si="497"/>
        <v/>
      </c>
      <c r="U1007" s="374" t="str">
        <f t="shared" si="498"/>
        <v/>
      </c>
      <c r="V1007" s="375" t="str">
        <f t="shared" si="505"/>
        <v/>
      </c>
      <c r="Y1007" s="133"/>
    </row>
    <row r="1008" spans="1:25" s="127" customFormat="1" ht="12" customHeight="1">
      <c r="A1008" s="121">
        <v>936</v>
      </c>
      <c r="B1008" s="122"/>
      <c r="C1008" s="403"/>
      <c r="D1008" s="123"/>
      <c r="E1008" s="124"/>
      <c r="F1008" s="124"/>
      <c r="G1008" s="363" t="str">
        <f t="shared" ref="G1008:G1017" si="518">IF(OR(ISBLANK($C1008),ISBLANK($C$68)),"",IF($C1008&gt;$C$68,"",DATEDIF($C1008,$C$68,"Y")))</f>
        <v/>
      </c>
      <c r="H1008" s="376" t="str">
        <f t="shared" ref="H1008:H1017" si="519">IF(D1008=1,"男",IF(D1008=2,"女",""))</f>
        <v/>
      </c>
      <c r="I1008" s="365" t="str">
        <f t="shared" ref="I1008:I1017" si="520">G1008&amp;H1008</f>
        <v/>
      </c>
      <c r="J1008" s="366" t="str">
        <f t="shared" si="499"/>
        <v/>
      </c>
      <c r="K1008" s="367" t="str">
        <f t="shared" si="500"/>
        <v/>
      </c>
      <c r="L1008" s="368" t="str">
        <f t="shared" si="501"/>
        <v/>
      </c>
      <c r="M1008" s="369"/>
      <c r="N1008" s="370" t="str">
        <f t="shared" si="495"/>
        <v/>
      </c>
      <c r="O1008" s="371" t="str">
        <f t="shared" si="496"/>
        <v/>
      </c>
      <c r="P1008" s="371" t="str">
        <f t="shared" si="502"/>
        <v/>
      </c>
      <c r="Q1008" s="372" t="str">
        <f t="shared" ref="Q1008:Q1017" si="521">IF($E1008="","",P1008*O1008)</f>
        <v/>
      </c>
      <c r="R1008" s="373" t="str">
        <f t="shared" si="503"/>
        <v/>
      </c>
      <c r="S1008" s="372" t="str">
        <f t="shared" si="504"/>
        <v/>
      </c>
      <c r="T1008" s="372" t="str">
        <f t="shared" si="497"/>
        <v/>
      </c>
      <c r="U1008" s="374" t="str">
        <f t="shared" si="498"/>
        <v/>
      </c>
      <c r="V1008" s="375" t="str">
        <f t="shared" si="505"/>
        <v/>
      </c>
      <c r="Y1008" s="133"/>
    </row>
    <row r="1009" spans="1:25" s="127" customFormat="1" ht="12" customHeight="1">
      <c r="A1009" s="121">
        <v>937</v>
      </c>
      <c r="B1009" s="122"/>
      <c r="C1009" s="403"/>
      <c r="D1009" s="123"/>
      <c r="E1009" s="124"/>
      <c r="F1009" s="124"/>
      <c r="G1009" s="363" t="str">
        <f t="shared" si="518"/>
        <v/>
      </c>
      <c r="H1009" s="376" t="str">
        <f t="shared" si="519"/>
        <v/>
      </c>
      <c r="I1009" s="365" t="str">
        <f t="shared" si="520"/>
        <v/>
      </c>
      <c r="J1009" s="366" t="str">
        <f t="shared" si="499"/>
        <v/>
      </c>
      <c r="K1009" s="367" t="str">
        <f t="shared" si="500"/>
        <v/>
      </c>
      <c r="L1009" s="368" t="str">
        <f t="shared" si="501"/>
        <v/>
      </c>
      <c r="M1009" s="369"/>
      <c r="N1009" s="370" t="str">
        <f t="shared" si="495"/>
        <v/>
      </c>
      <c r="O1009" s="371" t="str">
        <f t="shared" si="496"/>
        <v/>
      </c>
      <c r="P1009" s="371" t="str">
        <f t="shared" si="502"/>
        <v/>
      </c>
      <c r="Q1009" s="372" t="str">
        <f t="shared" si="521"/>
        <v/>
      </c>
      <c r="R1009" s="373" t="str">
        <f t="shared" si="503"/>
        <v/>
      </c>
      <c r="S1009" s="372" t="str">
        <f t="shared" si="504"/>
        <v/>
      </c>
      <c r="T1009" s="372" t="str">
        <f t="shared" si="497"/>
        <v/>
      </c>
      <c r="U1009" s="374" t="str">
        <f t="shared" si="498"/>
        <v/>
      </c>
      <c r="V1009" s="375" t="str">
        <f t="shared" si="505"/>
        <v/>
      </c>
      <c r="Y1009" s="133"/>
    </row>
    <row r="1010" spans="1:25" s="127" customFormat="1" ht="12" customHeight="1">
      <c r="A1010" s="121">
        <v>938</v>
      </c>
      <c r="B1010" s="122"/>
      <c r="C1010" s="403"/>
      <c r="D1010" s="123"/>
      <c r="E1010" s="124"/>
      <c r="F1010" s="124"/>
      <c r="G1010" s="363" t="str">
        <f t="shared" si="518"/>
        <v/>
      </c>
      <c r="H1010" s="376" t="str">
        <f t="shared" si="519"/>
        <v/>
      </c>
      <c r="I1010" s="365" t="str">
        <f t="shared" si="520"/>
        <v/>
      </c>
      <c r="J1010" s="366" t="str">
        <f t="shared" si="499"/>
        <v/>
      </c>
      <c r="K1010" s="367" t="str">
        <f t="shared" si="500"/>
        <v/>
      </c>
      <c r="L1010" s="368" t="str">
        <f t="shared" si="501"/>
        <v/>
      </c>
      <c r="M1010" s="369"/>
      <c r="N1010" s="370" t="str">
        <f t="shared" si="495"/>
        <v/>
      </c>
      <c r="O1010" s="371" t="str">
        <f t="shared" si="496"/>
        <v/>
      </c>
      <c r="P1010" s="371" t="str">
        <f t="shared" si="502"/>
        <v/>
      </c>
      <c r="Q1010" s="372" t="str">
        <f t="shared" si="521"/>
        <v/>
      </c>
      <c r="R1010" s="373" t="str">
        <f t="shared" si="503"/>
        <v/>
      </c>
      <c r="S1010" s="372" t="str">
        <f t="shared" si="504"/>
        <v/>
      </c>
      <c r="T1010" s="372" t="str">
        <f t="shared" si="497"/>
        <v/>
      </c>
      <c r="U1010" s="374" t="str">
        <f t="shared" si="498"/>
        <v/>
      </c>
      <c r="V1010" s="375" t="str">
        <f t="shared" si="505"/>
        <v/>
      </c>
      <c r="Y1010" s="133"/>
    </row>
    <row r="1011" spans="1:25" s="127" customFormat="1" ht="12" customHeight="1">
      <c r="A1011" s="121">
        <v>939</v>
      </c>
      <c r="B1011" s="122"/>
      <c r="C1011" s="403"/>
      <c r="D1011" s="123"/>
      <c r="E1011" s="124"/>
      <c r="F1011" s="124"/>
      <c r="G1011" s="363" t="str">
        <f t="shared" si="518"/>
        <v/>
      </c>
      <c r="H1011" s="376" t="str">
        <f t="shared" si="519"/>
        <v/>
      </c>
      <c r="I1011" s="365" t="str">
        <f t="shared" si="520"/>
        <v/>
      </c>
      <c r="J1011" s="366" t="str">
        <f t="shared" si="499"/>
        <v/>
      </c>
      <c r="K1011" s="367" t="str">
        <f t="shared" si="500"/>
        <v/>
      </c>
      <c r="L1011" s="368" t="str">
        <f t="shared" si="501"/>
        <v/>
      </c>
      <c r="M1011" s="369"/>
      <c r="N1011" s="370" t="str">
        <f t="shared" si="495"/>
        <v/>
      </c>
      <c r="O1011" s="371" t="str">
        <f t="shared" si="496"/>
        <v/>
      </c>
      <c r="P1011" s="371" t="str">
        <f t="shared" si="502"/>
        <v/>
      </c>
      <c r="Q1011" s="372" t="str">
        <f t="shared" si="521"/>
        <v/>
      </c>
      <c r="R1011" s="373" t="str">
        <f t="shared" si="503"/>
        <v/>
      </c>
      <c r="S1011" s="372" t="str">
        <f t="shared" si="504"/>
        <v/>
      </c>
      <c r="T1011" s="372" t="str">
        <f t="shared" si="497"/>
        <v/>
      </c>
      <c r="U1011" s="374" t="str">
        <f t="shared" si="498"/>
        <v/>
      </c>
      <c r="V1011" s="375" t="str">
        <f t="shared" si="505"/>
        <v/>
      </c>
      <c r="Y1011" s="133"/>
    </row>
    <row r="1012" spans="1:25" s="127" customFormat="1" ht="12" customHeight="1">
      <c r="A1012" s="121">
        <v>940</v>
      </c>
      <c r="B1012" s="122"/>
      <c r="C1012" s="403"/>
      <c r="D1012" s="123"/>
      <c r="E1012" s="124"/>
      <c r="F1012" s="124"/>
      <c r="G1012" s="363" t="str">
        <f t="shared" si="518"/>
        <v/>
      </c>
      <c r="H1012" s="376" t="str">
        <f t="shared" si="519"/>
        <v/>
      </c>
      <c r="I1012" s="365" t="str">
        <f t="shared" si="520"/>
        <v/>
      </c>
      <c r="J1012" s="366" t="str">
        <f t="shared" si="499"/>
        <v/>
      </c>
      <c r="K1012" s="367" t="str">
        <f t="shared" si="500"/>
        <v/>
      </c>
      <c r="L1012" s="368" t="str">
        <f t="shared" si="501"/>
        <v/>
      </c>
      <c r="M1012" s="369"/>
      <c r="N1012" s="370" t="str">
        <f t="shared" si="495"/>
        <v/>
      </c>
      <c r="O1012" s="371" t="str">
        <f t="shared" si="496"/>
        <v/>
      </c>
      <c r="P1012" s="371" t="str">
        <f t="shared" si="502"/>
        <v/>
      </c>
      <c r="Q1012" s="372" t="str">
        <f t="shared" si="521"/>
        <v/>
      </c>
      <c r="R1012" s="373" t="str">
        <f t="shared" si="503"/>
        <v/>
      </c>
      <c r="S1012" s="372" t="str">
        <f t="shared" si="504"/>
        <v/>
      </c>
      <c r="T1012" s="372" t="str">
        <f t="shared" si="497"/>
        <v/>
      </c>
      <c r="U1012" s="374" t="str">
        <f t="shared" si="498"/>
        <v/>
      </c>
      <c r="V1012" s="375" t="str">
        <f t="shared" si="505"/>
        <v/>
      </c>
      <c r="Y1012" s="133"/>
    </row>
    <row r="1013" spans="1:25" s="127" customFormat="1" ht="12" customHeight="1">
      <c r="A1013" s="121">
        <v>941</v>
      </c>
      <c r="B1013" s="122"/>
      <c r="C1013" s="403"/>
      <c r="D1013" s="123"/>
      <c r="E1013" s="124"/>
      <c r="F1013" s="124"/>
      <c r="G1013" s="363" t="str">
        <f t="shared" si="518"/>
        <v/>
      </c>
      <c r="H1013" s="376" t="str">
        <f t="shared" si="519"/>
        <v/>
      </c>
      <c r="I1013" s="365" t="str">
        <f t="shared" si="520"/>
        <v/>
      </c>
      <c r="J1013" s="366" t="str">
        <f t="shared" si="499"/>
        <v/>
      </c>
      <c r="K1013" s="367" t="str">
        <f t="shared" si="500"/>
        <v/>
      </c>
      <c r="L1013" s="368" t="str">
        <f t="shared" si="501"/>
        <v/>
      </c>
      <c r="M1013" s="369"/>
      <c r="N1013" s="370" t="str">
        <f t="shared" si="495"/>
        <v/>
      </c>
      <c r="O1013" s="371" t="str">
        <f t="shared" si="496"/>
        <v/>
      </c>
      <c r="P1013" s="371" t="str">
        <f t="shared" si="502"/>
        <v/>
      </c>
      <c r="Q1013" s="372" t="str">
        <f t="shared" si="521"/>
        <v/>
      </c>
      <c r="R1013" s="373" t="str">
        <f t="shared" si="503"/>
        <v/>
      </c>
      <c r="S1013" s="372" t="str">
        <f t="shared" si="504"/>
        <v/>
      </c>
      <c r="T1013" s="372" t="str">
        <f t="shared" si="497"/>
        <v/>
      </c>
      <c r="U1013" s="374" t="str">
        <f t="shared" si="498"/>
        <v/>
      </c>
      <c r="V1013" s="375" t="str">
        <f t="shared" si="505"/>
        <v/>
      </c>
      <c r="Y1013" s="133"/>
    </row>
    <row r="1014" spans="1:25" s="127" customFormat="1" ht="12" customHeight="1">
      <c r="A1014" s="121">
        <v>942</v>
      </c>
      <c r="B1014" s="122"/>
      <c r="C1014" s="403"/>
      <c r="D1014" s="123"/>
      <c r="E1014" s="124"/>
      <c r="F1014" s="124"/>
      <c r="G1014" s="363" t="str">
        <f t="shared" si="518"/>
        <v/>
      </c>
      <c r="H1014" s="376" t="str">
        <f t="shared" si="519"/>
        <v/>
      </c>
      <c r="I1014" s="365" t="str">
        <f t="shared" si="520"/>
        <v/>
      </c>
      <c r="J1014" s="366" t="str">
        <f t="shared" si="499"/>
        <v/>
      </c>
      <c r="K1014" s="367" t="str">
        <f t="shared" si="500"/>
        <v/>
      </c>
      <c r="L1014" s="368" t="str">
        <f t="shared" si="501"/>
        <v/>
      </c>
      <c r="M1014" s="369"/>
      <c r="N1014" s="370" t="str">
        <f t="shared" si="495"/>
        <v/>
      </c>
      <c r="O1014" s="371" t="str">
        <f t="shared" si="496"/>
        <v/>
      </c>
      <c r="P1014" s="371" t="str">
        <f t="shared" si="502"/>
        <v/>
      </c>
      <c r="Q1014" s="372" t="str">
        <f t="shared" si="521"/>
        <v/>
      </c>
      <c r="R1014" s="373" t="str">
        <f t="shared" si="503"/>
        <v/>
      </c>
      <c r="S1014" s="372" t="str">
        <f t="shared" si="504"/>
        <v/>
      </c>
      <c r="T1014" s="372" t="str">
        <f t="shared" si="497"/>
        <v/>
      </c>
      <c r="U1014" s="374" t="str">
        <f t="shared" si="498"/>
        <v/>
      </c>
      <c r="V1014" s="375" t="str">
        <f t="shared" si="505"/>
        <v/>
      </c>
      <c r="Y1014" s="133"/>
    </row>
    <row r="1015" spans="1:25" s="127" customFormat="1" ht="12" customHeight="1">
      <c r="A1015" s="121">
        <v>943</v>
      </c>
      <c r="B1015" s="122"/>
      <c r="C1015" s="403"/>
      <c r="D1015" s="123"/>
      <c r="E1015" s="124"/>
      <c r="F1015" s="124"/>
      <c r="G1015" s="363" t="str">
        <f t="shared" si="518"/>
        <v/>
      </c>
      <c r="H1015" s="376" t="str">
        <f t="shared" si="519"/>
        <v/>
      </c>
      <c r="I1015" s="365" t="str">
        <f t="shared" si="520"/>
        <v/>
      </c>
      <c r="J1015" s="366" t="str">
        <f t="shared" si="499"/>
        <v/>
      </c>
      <c r="K1015" s="367" t="str">
        <f t="shared" si="500"/>
        <v/>
      </c>
      <c r="L1015" s="368" t="str">
        <f t="shared" si="501"/>
        <v/>
      </c>
      <c r="M1015" s="369"/>
      <c r="N1015" s="370" t="str">
        <f t="shared" si="495"/>
        <v/>
      </c>
      <c r="O1015" s="371" t="str">
        <f t="shared" si="496"/>
        <v/>
      </c>
      <c r="P1015" s="371" t="str">
        <f t="shared" si="502"/>
        <v/>
      </c>
      <c r="Q1015" s="372" t="str">
        <f t="shared" si="521"/>
        <v/>
      </c>
      <c r="R1015" s="373" t="str">
        <f t="shared" si="503"/>
        <v/>
      </c>
      <c r="S1015" s="372" t="str">
        <f t="shared" si="504"/>
        <v/>
      </c>
      <c r="T1015" s="372" t="str">
        <f t="shared" si="497"/>
        <v/>
      </c>
      <c r="U1015" s="374" t="str">
        <f t="shared" si="498"/>
        <v/>
      </c>
      <c r="V1015" s="375" t="str">
        <f t="shared" si="505"/>
        <v/>
      </c>
      <c r="Y1015" s="133"/>
    </row>
    <row r="1016" spans="1:25" s="127" customFormat="1" ht="12" customHeight="1">
      <c r="A1016" s="121">
        <v>944</v>
      </c>
      <c r="B1016" s="122"/>
      <c r="C1016" s="403"/>
      <c r="D1016" s="123"/>
      <c r="E1016" s="124"/>
      <c r="F1016" s="124"/>
      <c r="G1016" s="363" t="str">
        <f t="shared" si="518"/>
        <v/>
      </c>
      <c r="H1016" s="376" t="str">
        <f t="shared" si="519"/>
        <v/>
      </c>
      <c r="I1016" s="365" t="str">
        <f t="shared" si="520"/>
        <v/>
      </c>
      <c r="J1016" s="366" t="str">
        <f t="shared" si="499"/>
        <v/>
      </c>
      <c r="K1016" s="367" t="str">
        <f t="shared" si="500"/>
        <v/>
      </c>
      <c r="L1016" s="368" t="str">
        <f t="shared" si="501"/>
        <v/>
      </c>
      <c r="M1016" s="369"/>
      <c r="N1016" s="370" t="str">
        <f t="shared" si="495"/>
        <v/>
      </c>
      <c r="O1016" s="371" t="str">
        <f t="shared" si="496"/>
        <v/>
      </c>
      <c r="P1016" s="371" t="str">
        <f t="shared" si="502"/>
        <v/>
      </c>
      <c r="Q1016" s="372" t="str">
        <f t="shared" si="521"/>
        <v/>
      </c>
      <c r="R1016" s="373" t="str">
        <f t="shared" si="503"/>
        <v/>
      </c>
      <c r="S1016" s="372" t="str">
        <f t="shared" si="504"/>
        <v/>
      </c>
      <c r="T1016" s="372" t="str">
        <f t="shared" si="497"/>
        <v/>
      </c>
      <c r="U1016" s="374" t="str">
        <f t="shared" si="498"/>
        <v/>
      </c>
      <c r="V1016" s="375" t="str">
        <f t="shared" si="505"/>
        <v/>
      </c>
      <c r="Y1016" s="133"/>
    </row>
    <row r="1017" spans="1:25" s="127" customFormat="1" ht="12" customHeight="1">
      <c r="A1017" s="121">
        <v>945</v>
      </c>
      <c r="B1017" s="122"/>
      <c r="C1017" s="403"/>
      <c r="D1017" s="123"/>
      <c r="E1017" s="124"/>
      <c r="F1017" s="124"/>
      <c r="G1017" s="363" t="str">
        <f t="shared" si="518"/>
        <v/>
      </c>
      <c r="H1017" s="376" t="str">
        <f t="shared" si="519"/>
        <v/>
      </c>
      <c r="I1017" s="365" t="str">
        <f t="shared" si="520"/>
        <v/>
      </c>
      <c r="J1017" s="366" t="str">
        <f t="shared" si="499"/>
        <v/>
      </c>
      <c r="K1017" s="367" t="str">
        <f t="shared" si="500"/>
        <v/>
      </c>
      <c r="L1017" s="368" t="str">
        <f t="shared" si="501"/>
        <v/>
      </c>
      <c r="M1017" s="369"/>
      <c r="N1017" s="370" t="str">
        <f t="shared" si="495"/>
        <v/>
      </c>
      <c r="O1017" s="371" t="str">
        <f t="shared" si="496"/>
        <v/>
      </c>
      <c r="P1017" s="371" t="str">
        <f t="shared" si="502"/>
        <v/>
      </c>
      <c r="Q1017" s="372" t="str">
        <f t="shared" si="521"/>
        <v/>
      </c>
      <c r="R1017" s="373" t="str">
        <f t="shared" si="503"/>
        <v/>
      </c>
      <c r="S1017" s="372" t="str">
        <f t="shared" si="504"/>
        <v/>
      </c>
      <c r="T1017" s="372" t="str">
        <f t="shared" si="497"/>
        <v/>
      </c>
      <c r="U1017" s="374" t="str">
        <f t="shared" si="498"/>
        <v/>
      </c>
      <c r="V1017" s="375" t="str">
        <f t="shared" si="505"/>
        <v/>
      </c>
      <c r="Y1017" s="133"/>
    </row>
    <row r="1018" spans="1:25" s="127" customFormat="1" ht="12" customHeight="1">
      <c r="A1018" s="121">
        <v>946</v>
      </c>
      <c r="B1018" s="122"/>
      <c r="C1018" s="403"/>
      <c r="D1018" s="123"/>
      <c r="E1018" s="124"/>
      <c r="F1018" s="124"/>
      <c r="G1018" s="363" t="str">
        <f t="shared" ref="G1018:G1029" si="522">IF(OR(ISBLANK($C1018),ISBLANK($C$68)),"",IF($C1018&gt;$C$68,"",DATEDIF($C1018,$C$68,"Y")))</f>
        <v/>
      </c>
      <c r="H1018" s="376" t="str">
        <f t="shared" ref="H1018:H1029" si="523">IF(D1018=1,"男",IF(D1018=2,"女",""))</f>
        <v/>
      </c>
      <c r="I1018" s="365" t="str">
        <f t="shared" ref="I1018:I1029" si="524">G1018&amp;H1018</f>
        <v/>
      </c>
      <c r="J1018" s="366" t="str">
        <f t="shared" si="499"/>
        <v/>
      </c>
      <c r="K1018" s="367" t="str">
        <f t="shared" si="500"/>
        <v/>
      </c>
      <c r="L1018" s="368" t="str">
        <f t="shared" si="501"/>
        <v/>
      </c>
      <c r="M1018" s="369"/>
      <c r="N1018" s="370" t="str">
        <f t="shared" si="495"/>
        <v/>
      </c>
      <c r="O1018" s="371" t="str">
        <f t="shared" si="496"/>
        <v/>
      </c>
      <c r="P1018" s="371" t="str">
        <f t="shared" si="502"/>
        <v/>
      </c>
      <c r="Q1018" s="372" t="str">
        <f t="shared" ref="Q1018:Q1029" si="525">IF($E1018="","",P1018*O1018)</f>
        <v/>
      </c>
      <c r="R1018" s="373" t="str">
        <f t="shared" si="503"/>
        <v/>
      </c>
      <c r="S1018" s="372" t="str">
        <f t="shared" si="504"/>
        <v/>
      </c>
      <c r="T1018" s="372" t="str">
        <f t="shared" si="497"/>
        <v/>
      </c>
      <c r="U1018" s="374" t="str">
        <f t="shared" si="498"/>
        <v/>
      </c>
      <c r="V1018" s="375" t="str">
        <f t="shared" si="505"/>
        <v/>
      </c>
      <c r="Y1018" s="133"/>
    </row>
    <row r="1019" spans="1:25" s="127" customFormat="1" ht="12" customHeight="1">
      <c r="A1019" s="121">
        <v>947</v>
      </c>
      <c r="B1019" s="122"/>
      <c r="C1019" s="403"/>
      <c r="D1019" s="123"/>
      <c r="E1019" s="124"/>
      <c r="F1019" s="124"/>
      <c r="G1019" s="363" t="str">
        <f t="shared" si="522"/>
        <v/>
      </c>
      <c r="H1019" s="376" t="str">
        <f t="shared" si="523"/>
        <v/>
      </c>
      <c r="I1019" s="365" t="str">
        <f t="shared" si="524"/>
        <v/>
      </c>
      <c r="J1019" s="366" t="str">
        <f t="shared" si="499"/>
        <v/>
      </c>
      <c r="K1019" s="367" t="str">
        <f t="shared" si="500"/>
        <v/>
      </c>
      <c r="L1019" s="368" t="str">
        <f t="shared" si="501"/>
        <v/>
      </c>
      <c r="M1019" s="369"/>
      <c r="N1019" s="370" t="str">
        <f t="shared" si="495"/>
        <v/>
      </c>
      <c r="O1019" s="371" t="str">
        <f t="shared" si="496"/>
        <v/>
      </c>
      <c r="P1019" s="371" t="str">
        <f t="shared" si="502"/>
        <v/>
      </c>
      <c r="Q1019" s="372" t="str">
        <f t="shared" si="525"/>
        <v/>
      </c>
      <c r="R1019" s="373" t="str">
        <f t="shared" si="503"/>
        <v/>
      </c>
      <c r="S1019" s="372" t="str">
        <f t="shared" si="504"/>
        <v/>
      </c>
      <c r="T1019" s="372" t="str">
        <f t="shared" si="497"/>
        <v/>
      </c>
      <c r="U1019" s="374" t="str">
        <f t="shared" si="498"/>
        <v/>
      </c>
      <c r="V1019" s="375" t="str">
        <f t="shared" si="505"/>
        <v/>
      </c>
      <c r="Y1019" s="133"/>
    </row>
    <row r="1020" spans="1:25" s="127" customFormat="1" ht="12" customHeight="1">
      <c r="A1020" s="121">
        <v>948</v>
      </c>
      <c r="B1020" s="122"/>
      <c r="C1020" s="403"/>
      <c r="D1020" s="123"/>
      <c r="E1020" s="124"/>
      <c r="F1020" s="124"/>
      <c r="G1020" s="363" t="str">
        <f t="shared" si="522"/>
        <v/>
      </c>
      <c r="H1020" s="376" t="str">
        <f t="shared" si="523"/>
        <v/>
      </c>
      <c r="I1020" s="365" t="str">
        <f t="shared" si="524"/>
        <v/>
      </c>
      <c r="J1020" s="366" t="str">
        <f t="shared" si="499"/>
        <v/>
      </c>
      <c r="K1020" s="367" t="str">
        <f t="shared" si="500"/>
        <v/>
      </c>
      <c r="L1020" s="368" t="str">
        <f t="shared" si="501"/>
        <v/>
      </c>
      <c r="M1020" s="369"/>
      <c r="N1020" s="370" t="str">
        <f t="shared" si="495"/>
        <v/>
      </c>
      <c r="O1020" s="371" t="str">
        <f t="shared" si="496"/>
        <v/>
      </c>
      <c r="P1020" s="371" t="str">
        <f t="shared" si="502"/>
        <v/>
      </c>
      <c r="Q1020" s="372" t="str">
        <f t="shared" si="525"/>
        <v/>
      </c>
      <c r="R1020" s="373" t="str">
        <f t="shared" si="503"/>
        <v/>
      </c>
      <c r="S1020" s="372" t="str">
        <f t="shared" si="504"/>
        <v/>
      </c>
      <c r="T1020" s="372" t="str">
        <f t="shared" si="497"/>
        <v/>
      </c>
      <c r="U1020" s="374" t="str">
        <f t="shared" si="498"/>
        <v/>
      </c>
      <c r="V1020" s="375" t="str">
        <f t="shared" si="505"/>
        <v/>
      </c>
      <c r="Y1020" s="133"/>
    </row>
    <row r="1021" spans="1:25" s="127" customFormat="1" ht="12" customHeight="1">
      <c r="A1021" s="121">
        <v>949</v>
      </c>
      <c r="B1021" s="122"/>
      <c r="C1021" s="403"/>
      <c r="D1021" s="123"/>
      <c r="E1021" s="124"/>
      <c r="F1021" s="124"/>
      <c r="G1021" s="363" t="str">
        <f t="shared" si="522"/>
        <v/>
      </c>
      <c r="H1021" s="376" t="str">
        <f t="shared" si="523"/>
        <v/>
      </c>
      <c r="I1021" s="365" t="str">
        <f t="shared" si="524"/>
        <v/>
      </c>
      <c r="J1021" s="366" t="str">
        <f t="shared" si="499"/>
        <v/>
      </c>
      <c r="K1021" s="367" t="str">
        <f t="shared" si="500"/>
        <v/>
      </c>
      <c r="L1021" s="368" t="str">
        <f t="shared" si="501"/>
        <v/>
      </c>
      <c r="M1021" s="369"/>
      <c r="N1021" s="370" t="str">
        <f t="shared" si="495"/>
        <v/>
      </c>
      <c r="O1021" s="371" t="str">
        <f t="shared" si="496"/>
        <v/>
      </c>
      <c r="P1021" s="371" t="str">
        <f t="shared" si="502"/>
        <v/>
      </c>
      <c r="Q1021" s="372" t="str">
        <f t="shared" si="525"/>
        <v/>
      </c>
      <c r="R1021" s="373" t="str">
        <f t="shared" si="503"/>
        <v/>
      </c>
      <c r="S1021" s="372" t="str">
        <f t="shared" si="504"/>
        <v/>
      </c>
      <c r="T1021" s="372" t="str">
        <f t="shared" si="497"/>
        <v/>
      </c>
      <c r="U1021" s="374" t="str">
        <f t="shared" si="498"/>
        <v/>
      </c>
      <c r="V1021" s="375" t="str">
        <f t="shared" si="505"/>
        <v/>
      </c>
      <c r="Y1021" s="133"/>
    </row>
    <row r="1022" spans="1:25" s="127" customFormat="1" ht="12" customHeight="1">
      <c r="A1022" s="121">
        <v>950</v>
      </c>
      <c r="B1022" s="122"/>
      <c r="C1022" s="403"/>
      <c r="D1022" s="123"/>
      <c r="E1022" s="124"/>
      <c r="F1022" s="124"/>
      <c r="G1022" s="363" t="str">
        <f t="shared" si="522"/>
        <v/>
      </c>
      <c r="H1022" s="376" t="str">
        <f t="shared" si="523"/>
        <v/>
      </c>
      <c r="I1022" s="365" t="str">
        <f t="shared" si="524"/>
        <v/>
      </c>
      <c r="J1022" s="366" t="str">
        <f t="shared" si="499"/>
        <v/>
      </c>
      <c r="K1022" s="367" t="str">
        <f t="shared" si="500"/>
        <v/>
      </c>
      <c r="L1022" s="368" t="str">
        <f t="shared" si="501"/>
        <v/>
      </c>
      <c r="M1022" s="369"/>
      <c r="N1022" s="370" t="str">
        <f t="shared" si="495"/>
        <v/>
      </c>
      <c r="O1022" s="371" t="str">
        <f t="shared" si="496"/>
        <v/>
      </c>
      <c r="P1022" s="371" t="str">
        <f t="shared" si="502"/>
        <v/>
      </c>
      <c r="Q1022" s="372" t="str">
        <f t="shared" si="525"/>
        <v/>
      </c>
      <c r="R1022" s="373" t="str">
        <f t="shared" si="503"/>
        <v/>
      </c>
      <c r="S1022" s="372" t="str">
        <f t="shared" si="504"/>
        <v/>
      </c>
      <c r="T1022" s="372" t="str">
        <f t="shared" si="497"/>
        <v/>
      </c>
      <c r="U1022" s="374" t="str">
        <f t="shared" si="498"/>
        <v/>
      </c>
      <c r="V1022" s="375" t="str">
        <f t="shared" si="505"/>
        <v/>
      </c>
      <c r="Y1022" s="133"/>
    </row>
    <row r="1023" spans="1:25" s="127" customFormat="1" ht="12" customHeight="1">
      <c r="A1023" s="121">
        <v>951</v>
      </c>
      <c r="B1023" s="122"/>
      <c r="C1023" s="403"/>
      <c r="D1023" s="123"/>
      <c r="E1023" s="124"/>
      <c r="F1023" s="124"/>
      <c r="G1023" s="363" t="str">
        <f t="shared" si="522"/>
        <v/>
      </c>
      <c r="H1023" s="376" t="str">
        <f t="shared" si="523"/>
        <v/>
      </c>
      <c r="I1023" s="365" t="str">
        <f t="shared" si="524"/>
        <v/>
      </c>
      <c r="J1023" s="366" t="str">
        <f t="shared" si="499"/>
        <v/>
      </c>
      <c r="K1023" s="367" t="str">
        <f t="shared" si="500"/>
        <v/>
      </c>
      <c r="L1023" s="368" t="str">
        <f t="shared" si="501"/>
        <v/>
      </c>
      <c r="M1023" s="369"/>
      <c r="N1023" s="370" t="str">
        <f t="shared" si="495"/>
        <v/>
      </c>
      <c r="O1023" s="371" t="str">
        <f t="shared" si="496"/>
        <v/>
      </c>
      <c r="P1023" s="371" t="str">
        <f t="shared" si="502"/>
        <v/>
      </c>
      <c r="Q1023" s="372" t="str">
        <f t="shared" si="525"/>
        <v/>
      </c>
      <c r="R1023" s="373" t="str">
        <f t="shared" si="503"/>
        <v/>
      </c>
      <c r="S1023" s="372" t="str">
        <f t="shared" si="504"/>
        <v/>
      </c>
      <c r="T1023" s="372" t="str">
        <f t="shared" si="497"/>
        <v/>
      </c>
      <c r="U1023" s="374" t="str">
        <f t="shared" si="498"/>
        <v/>
      </c>
      <c r="V1023" s="375" t="str">
        <f t="shared" si="505"/>
        <v/>
      </c>
      <c r="Y1023" s="133"/>
    </row>
    <row r="1024" spans="1:25" s="127" customFormat="1" ht="12" customHeight="1">
      <c r="A1024" s="121">
        <v>952</v>
      </c>
      <c r="B1024" s="122"/>
      <c r="C1024" s="403"/>
      <c r="D1024" s="123"/>
      <c r="E1024" s="124"/>
      <c r="F1024" s="124"/>
      <c r="G1024" s="363" t="str">
        <f t="shared" si="522"/>
        <v/>
      </c>
      <c r="H1024" s="376" t="str">
        <f t="shared" si="523"/>
        <v/>
      </c>
      <c r="I1024" s="365" t="str">
        <f t="shared" si="524"/>
        <v/>
      </c>
      <c r="J1024" s="366" t="str">
        <f t="shared" si="499"/>
        <v/>
      </c>
      <c r="K1024" s="367" t="str">
        <f t="shared" si="500"/>
        <v/>
      </c>
      <c r="L1024" s="368" t="str">
        <f t="shared" si="501"/>
        <v/>
      </c>
      <c r="M1024" s="369"/>
      <c r="N1024" s="370" t="str">
        <f t="shared" si="495"/>
        <v/>
      </c>
      <c r="O1024" s="371" t="str">
        <f t="shared" si="496"/>
        <v/>
      </c>
      <c r="P1024" s="371" t="str">
        <f t="shared" si="502"/>
        <v/>
      </c>
      <c r="Q1024" s="372" t="str">
        <f t="shared" si="525"/>
        <v/>
      </c>
      <c r="R1024" s="373" t="str">
        <f t="shared" si="503"/>
        <v/>
      </c>
      <c r="S1024" s="372" t="str">
        <f t="shared" si="504"/>
        <v/>
      </c>
      <c r="T1024" s="372" t="str">
        <f t="shared" si="497"/>
        <v/>
      </c>
      <c r="U1024" s="374" t="str">
        <f t="shared" si="498"/>
        <v/>
      </c>
      <c r="V1024" s="375" t="str">
        <f t="shared" si="505"/>
        <v/>
      </c>
      <c r="Y1024" s="133"/>
    </row>
    <row r="1025" spans="1:25" s="127" customFormat="1" ht="12" customHeight="1">
      <c r="A1025" s="121">
        <v>953</v>
      </c>
      <c r="B1025" s="122"/>
      <c r="C1025" s="403"/>
      <c r="D1025" s="123"/>
      <c r="E1025" s="124"/>
      <c r="F1025" s="124"/>
      <c r="G1025" s="363" t="str">
        <f t="shared" si="522"/>
        <v/>
      </c>
      <c r="H1025" s="376" t="str">
        <f t="shared" si="523"/>
        <v/>
      </c>
      <c r="I1025" s="365" t="str">
        <f t="shared" si="524"/>
        <v/>
      </c>
      <c r="J1025" s="366" t="str">
        <f t="shared" si="499"/>
        <v/>
      </c>
      <c r="K1025" s="367" t="str">
        <f t="shared" si="500"/>
        <v/>
      </c>
      <c r="L1025" s="368" t="str">
        <f t="shared" si="501"/>
        <v/>
      </c>
      <c r="M1025" s="369"/>
      <c r="N1025" s="370" t="str">
        <f t="shared" si="495"/>
        <v/>
      </c>
      <c r="O1025" s="371" t="str">
        <f t="shared" si="496"/>
        <v/>
      </c>
      <c r="P1025" s="371" t="str">
        <f t="shared" si="502"/>
        <v/>
      </c>
      <c r="Q1025" s="372" t="str">
        <f t="shared" si="525"/>
        <v/>
      </c>
      <c r="R1025" s="373" t="str">
        <f t="shared" si="503"/>
        <v/>
      </c>
      <c r="S1025" s="372" t="str">
        <f t="shared" si="504"/>
        <v/>
      </c>
      <c r="T1025" s="372" t="str">
        <f t="shared" si="497"/>
        <v/>
      </c>
      <c r="U1025" s="374" t="str">
        <f t="shared" si="498"/>
        <v/>
      </c>
      <c r="V1025" s="375" t="str">
        <f t="shared" si="505"/>
        <v/>
      </c>
      <c r="Y1025" s="133"/>
    </row>
    <row r="1026" spans="1:25" s="127" customFormat="1" ht="12" customHeight="1">
      <c r="A1026" s="121">
        <v>954</v>
      </c>
      <c r="B1026" s="122"/>
      <c r="C1026" s="403"/>
      <c r="D1026" s="123"/>
      <c r="E1026" s="124"/>
      <c r="F1026" s="124"/>
      <c r="G1026" s="363" t="str">
        <f t="shared" si="522"/>
        <v/>
      </c>
      <c r="H1026" s="376" t="str">
        <f t="shared" si="523"/>
        <v/>
      </c>
      <c r="I1026" s="365" t="str">
        <f t="shared" si="524"/>
        <v/>
      </c>
      <c r="J1026" s="366" t="str">
        <f t="shared" si="499"/>
        <v/>
      </c>
      <c r="K1026" s="367" t="str">
        <f t="shared" si="500"/>
        <v/>
      </c>
      <c r="L1026" s="368" t="str">
        <f t="shared" si="501"/>
        <v/>
      </c>
      <c r="M1026" s="369"/>
      <c r="N1026" s="370" t="str">
        <f t="shared" si="495"/>
        <v/>
      </c>
      <c r="O1026" s="371" t="str">
        <f t="shared" si="496"/>
        <v/>
      </c>
      <c r="P1026" s="371" t="str">
        <f t="shared" si="502"/>
        <v/>
      </c>
      <c r="Q1026" s="372" t="str">
        <f t="shared" si="525"/>
        <v/>
      </c>
      <c r="R1026" s="373" t="str">
        <f t="shared" si="503"/>
        <v/>
      </c>
      <c r="S1026" s="372" t="str">
        <f t="shared" si="504"/>
        <v/>
      </c>
      <c r="T1026" s="372" t="str">
        <f t="shared" si="497"/>
        <v/>
      </c>
      <c r="U1026" s="374" t="str">
        <f t="shared" si="498"/>
        <v/>
      </c>
      <c r="V1026" s="375" t="str">
        <f t="shared" si="505"/>
        <v/>
      </c>
      <c r="Y1026" s="133"/>
    </row>
    <row r="1027" spans="1:25" s="127" customFormat="1" ht="12" customHeight="1">
      <c r="A1027" s="121">
        <v>955</v>
      </c>
      <c r="B1027" s="122"/>
      <c r="C1027" s="403"/>
      <c r="D1027" s="123"/>
      <c r="E1027" s="124"/>
      <c r="F1027" s="124"/>
      <c r="G1027" s="363" t="str">
        <f t="shared" si="522"/>
        <v/>
      </c>
      <c r="H1027" s="376" t="str">
        <f t="shared" si="523"/>
        <v/>
      </c>
      <c r="I1027" s="365" t="str">
        <f t="shared" si="524"/>
        <v/>
      </c>
      <c r="J1027" s="366" t="str">
        <f t="shared" si="499"/>
        <v/>
      </c>
      <c r="K1027" s="367" t="str">
        <f t="shared" si="500"/>
        <v/>
      </c>
      <c r="L1027" s="368" t="str">
        <f t="shared" si="501"/>
        <v/>
      </c>
      <c r="M1027" s="369"/>
      <c r="N1027" s="370" t="str">
        <f t="shared" si="495"/>
        <v/>
      </c>
      <c r="O1027" s="371" t="str">
        <f t="shared" si="496"/>
        <v/>
      </c>
      <c r="P1027" s="371" t="str">
        <f t="shared" si="502"/>
        <v/>
      </c>
      <c r="Q1027" s="372" t="str">
        <f t="shared" si="525"/>
        <v/>
      </c>
      <c r="R1027" s="373" t="str">
        <f t="shared" si="503"/>
        <v/>
      </c>
      <c r="S1027" s="372" t="str">
        <f t="shared" si="504"/>
        <v/>
      </c>
      <c r="T1027" s="372" t="str">
        <f t="shared" si="497"/>
        <v/>
      </c>
      <c r="U1027" s="374" t="str">
        <f t="shared" si="498"/>
        <v/>
      </c>
      <c r="V1027" s="375" t="str">
        <f t="shared" si="505"/>
        <v/>
      </c>
      <c r="Y1027" s="133"/>
    </row>
    <row r="1028" spans="1:25" s="127" customFormat="1" ht="12" customHeight="1">
      <c r="A1028" s="121">
        <v>956</v>
      </c>
      <c r="B1028" s="122"/>
      <c r="C1028" s="403"/>
      <c r="D1028" s="123"/>
      <c r="E1028" s="124"/>
      <c r="F1028" s="124"/>
      <c r="G1028" s="363" t="str">
        <f t="shared" si="522"/>
        <v/>
      </c>
      <c r="H1028" s="376" t="str">
        <f t="shared" si="523"/>
        <v/>
      </c>
      <c r="I1028" s="365" t="str">
        <f t="shared" si="524"/>
        <v/>
      </c>
      <c r="J1028" s="366" t="str">
        <f t="shared" si="499"/>
        <v/>
      </c>
      <c r="K1028" s="367" t="str">
        <f t="shared" si="500"/>
        <v/>
      </c>
      <c r="L1028" s="368" t="str">
        <f t="shared" si="501"/>
        <v/>
      </c>
      <c r="M1028" s="369"/>
      <c r="N1028" s="370" t="str">
        <f t="shared" si="495"/>
        <v/>
      </c>
      <c r="O1028" s="371" t="str">
        <f t="shared" si="496"/>
        <v/>
      </c>
      <c r="P1028" s="371" t="str">
        <f t="shared" si="502"/>
        <v/>
      </c>
      <c r="Q1028" s="372" t="str">
        <f t="shared" si="525"/>
        <v/>
      </c>
      <c r="R1028" s="373" t="str">
        <f t="shared" si="503"/>
        <v/>
      </c>
      <c r="S1028" s="372" t="str">
        <f t="shared" si="504"/>
        <v/>
      </c>
      <c r="T1028" s="372" t="str">
        <f t="shared" si="497"/>
        <v/>
      </c>
      <c r="U1028" s="374" t="str">
        <f t="shared" si="498"/>
        <v/>
      </c>
      <c r="V1028" s="375" t="str">
        <f t="shared" si="505"/>
        <v/>
      </c>
      <c r="Y1028" s="133"/>
    </row>
    <row r="1029" spans="1:25" s="127" customFormat="1" ht="12" customHeight="1">
      <c r="A1029" s="121">
        <v>957</v>
      </c>
      <c r="B1029" s="122"/>
      <c r="C1029" s="403"/>
      <c r="D1029" s="123"/>
      <c r="E1029" s="124"/>
      <c r="F1029" s="124"/>
      <c r="G1029" s="363" t="str">
        <f t="shared" si="522"/>
        <v/>
      </c>
      <c r="H1029" s="376" t="str">
        <f t="shared" si="523"/>
        <v/>
      </c>
      <c r="I1029" s="365" t="str">
        <f t="shared" si="524"/>
        <v/>
      </c>
      <c r="J1029" s="366" t="str">
        <f t="shared" si="499"/>
        <v/>
      </c>
      <c r="K1029" s="367" t="str">
        <f t="shared" si="500"/>
        <v/>
      </c>
      <c r="L1029" s="368" t="str">
        <f t="shared" si="501"/>
        <v/>
      </c>
      <c r="M1029" s="369"/>
      <c r="N1029" s="370" t="str">
        <f t="shared" si="495"/>
        <v/>
      </c>
      <c r="O1029" s="371" t="str">
        <f t="shared" si="496"/>
        <v/>
      </c>
      <c r="P1029" s="371" t="str">
        <f t="shared" si="502"/>
        <v/>
      </c>
      <c r="Q1029" s="372" t="str">
        <f t="shared" si="525"/>
        <v/>
      </c>
      <c r="R1029" s="373" t="str">
        <f t="shared" si="503"/>
        <v/>
      </c>
      <c r="S1029" s="372" t="str">
        <f t="shared" si="504"/>
        <v/>
      </c>
      <c r="T1029" s="372" t="str">
        <f t="shared" si="497"/>
        <v/>
      </c>
      <c r="U1029" s="374" t="str">
        <f t="shared" si="498"/>
        <v/>
      </c>
      <c r="V1029" s="375" t="str">
        <f t="shared" si="505"/>
        <v/>
      </c>
      <c r="Y1029" s="133"/>
    </row>
    <row r="1030" spans="1:25" s="127" customFormat="1" ht="12" customHeight="1">
      <c r="A1030" s="121">
        <v>958</v>
      </c>
      <c r="B1030" s="122"/>
      <c r="C1030" s="403"/>
      <c r="D1030" s="123"/>
      <c r="E1030" s="124"/>
      <c r="F1030" s="124"/>
      <c r="G1030" s="363" t="str">
        <f t="shared" ref="G1030:G1039" si="526">IF(OR(ISBLANK($C1030),ISBLANK($C$68)),"",IF($C1030&gt;$C$68,"",DATEDIF($C1030,$C$68,"Y")))</f>
        <v/>
      </c>
      <c r="H1030" s="376" t="str">
        <f t="shared" ref="H1030:H1039" si="527">IF(D1030=1,"男",IF(D1030=2,"女",""))</f>
        <v/>
      </c>
      <c r="I1030" s="365" t="str">
        <f t="shared" ref="I1030:I1039" si="528">G1030&amp;H1030</f>
        <v/>
      </c>
      <c r="J1030" s="366" t="str">
        <f t="shared" si="499"/>
        <v/>
      </c>
      <c r="K1030" s="367" t="str">
        <f t="shared" si="500"/>
        <v/>
      </c>
      <c r="L1030" s="368" t="str">
        <f t="shared" si="501"/>
        <v/>
      </c>
      <c r="M1030" s="369"/>
      <c r="N1030" s="370" t="str">
        <f t="shared" si="495"/>
        <v/>
      </c>
      <c r="O1030" s="371" t="str">
        <f t="shared" si="496"/>
        <v/>
      </c>
      <c r="P1030" s="371" t="str">
        <f t="shared" si="502"/>
        <v/>
      </c>
      <c r="Q1030" s="372" t="str">
        <f t="shared" ref="Q1030:Q1039" si="529">IF($E1030="","",P1030*O1030)</f>
        <v/>
      </c>
      <c r="R1030" s="373" t="str">
        <f t="shared" si="503"/>
        <v/>
      </c>
      <c r="S1030" s="372" t="str">
        <f t="shared" si="504"/>
        <v/>
      </c>
      <c r="T1030" s="372" t="str">
        <f t="shared" si="497"/>
        <v/>
      </c>
      <c r="U1030" s="374" t="str">
        <f t="shared" si="498"/>
        <v/>
      </c>
      <c r="V1030" s="375" t="str">
        <f t="shared" si="505"/>
        <v/>
      </c>
      <c r="Y1030" s="133"/>
    </row>
    <row r="1031" spans="1:25" s="127" customFormat="1" ht="12" customHeight="1">
      <c r="A1031" s="121">
        <v>959</v>
      </c>
      <c r="B1031" s="122"/>
      <c r="C1031" s="403"/>
      <c r="D1031" s="123"/>
      <c r="E1031" s="124"/>
      <c r="F1031" s="124"/>
      <c r="G1031" s="363" t="str">
        <f t="shared" si="526"/>
        <v/>
      </c>
      <c r="H1031" s="376" t="str">
        <f t="shared" si="527"/>
        <v/>
      </c>
      <c r="I1031" s="365" t="str">
        <f t="shared" si="528"/>
        <v/>
      </c>
      <c r="J1031" s="366" t="str">
        <f t="shared" si="499"/>
        <v/>
      </c>
      <c r="K1031" s="367" t="str">
        <f t="shared" si="500"/>
        <v/>
      </c>
      <c r="L1031" s="368" t="str">
        <f t="shared" si="501"/>
        <v/>
      </c>
      <c r="M1031" s="369"/>
      <c r="N1031" s="370" t="str">
        <f t="shared" si="495"/>
        <v/>
      </c>
      <c r="O1031" s="371" t="str">
        <f t="shared" si="496"/>
        <v/>
      </c>
      <c r="P1031" s="371" t="str">
        <f t="shared" si="502"/>
        <v/>
      </c>
      <c r="Q1031" s="372" t="str">
        <f t="shared" si="529"/>
        <v/>
      </c>
      <c r="R1031" s="373" t="str">
        <f t="shared" si="503"/>
        <v/>
      </c>
      <c r="S1031" s="372" t="str">
        <f t="shared" si="504"/>
        <v/>
      </c>
      <c r="T1031" s="372" t="str">
        <f t="shared" si="497"/>
        <v/>
      </c>
      <c r="U1031" s="374" t="str">
        <f t="shared" si="498"/>
        <v/>
      </c>
      <c r="V1031" s="375" t="str">
        <f t="shared" si="505"/>
        <v/>
      </c>
      <c r="Y1031" s="133"/>
    </row>
    <row r="1032" spans="1:25" s="127" customFormat="1" ht="12" customHeight="1">
      <c r="A1032" s="121">
        <v>960</v>
      </c>
      <c r="B1032" s="122"/>
      <c r="C1032" s="403"/>
      <c r="D1032" s="123"/>
      <c r="E1032" s="124"/>
      <c r="F1032" s="124"/>
      <c r="G1032" s="363" t="str">
        <f t="shared" si="526"/>
        <v/>
      </c>
      <c r="H1032" s="376" t="str">
        <f t="shared" si="527"/>
        <v/>
      </c>
      <c r="I1032" s="365" t="str">
        <f t="shared" si="528"/>
        <v/>
      </c>
      <c r="J1032" s="366" t="str">
        <f t="shared" si="499"/>
        <v/>
      </c>
      <c r="K1032" s="367" t="str">
        <f t="shared" si="500"/>
        <v/>
      </c>
      <c r="L1032" s="368" t="str">
        <f t="shared" si="501"/>
        <v/>
      </c>
      <c r="M1032" s="369"/>
      <c r="N1032" s="370" t="str">
        <f t="shared" si="495"/>
        <v/>
      </c>
      <c r="O1032" s="371" t="str">
        <f t="shared" si="496"/>
        <v/>
      </c>
      <c r="P1032" s="371" t="str">
        <f t="shared" si="502"/>
        <v/>
      </c>
      <c r="Q1032" s="372" t="str">
        <f t="shared" si="529"/>
        <v/>
      </c>
      <c r="R1032" s="373" t="str">
        <f t="shared" si="503"/>
        <v/>
      </c>
      <c r="S1032" s="372" t="str">
        <f t="shared" si="504"/>
        <v/>
      </c>
      <c r="T1032" s="372" t="str">
        <f t="shared" si="497"/>
        <v/>
      </c>
      <c r="U1032" s="374" t="str">
        <f t="shared" si="498"/>
        <v/>
      </c>
      <c r="V1032" s="375" t="str">
        <f t="shared" si="505"/>
        <v/>
      </c>
      <c r="Y1032" s="133"/>
    </row>
    <row r="1033" spans="1:25" s="127" customFormat="1" ht="12" customHeight="1">
      <c r="A1033" s="121">
        <v>961</v>
      </c>
      <c r="B1033" s="122"/>
      <c r="C1033" s="403"/>
      <c r="D1033" s="123"/>
      <c r="E1033" s="124"/>
      <c r="F1033" s="124"/>
      <c r="G1033" s="363" t="str">
        <f t="shared" si="526"/>
        <v/>
      </c>
      <c r="H1033" s="376" t="str">
        <f t="shared" si="527"/>
        <v/>
      </c>
      <c r="I1033" s="365" t="str">
        <f t="shared" si="528"/>
        <v/>
      </c>
      <c r="J1033" s="366" t="str">
        <f t="shared" si="499"/>
        <v/>
      </c>
      <c r="K1033" s="367" t="str">
        <f t="shared" si="500"/>
        <v/>
      </c>
      <c r="L1033" s="368" t="str">
        <f t="shared" si="501"/>
        <v/>
      </c>
      <c r="M1033" s="369"/>
      <c r="N1033" s="370" t="str">
        <f t="shared" ref="N1033:N1072" si="530">IF(F1033="","",(F1033-O1033)/O1033*100)</f>
        <v/>
      </c>
      <c r="O1033" s="371" t="str">
        <f t="shared" ref="O1033:O1072" si="531">IF(E1033="","",(J1033*E1033-K1033))</f>
        <v/>
      </c>
      <c r="P1033" s="371" t="str">
        <f t="shared" si="502"/>
        <v/>
      </c>
      <c r="Q1033" s="372" t="str">
        <f t="shared" si="529"/>
        <v/>
      </c>
      <c r="R1033" s="373" t="str">
        <f t="shared" si="503"/>
        <v/>
      </c>
      <c r="S1033" s="372" t="str">
        <f t="shared" si="504"/>
        <v/>
      </c>
      <c r="T1033" s="372" t="str">
        <f t="shared" ref="T1033:T1072" si="532">IF(E1033="","",(Q1033*R1033+S1033))</f>
        <v/>
      </c>
      <c r="U1033" s="374" t="str">
        <f t="shared" ref="U1033:U1072" si="533">IF(E1033="","",(T1033*33%))</f>
        <v/>
      </c>
      <c r="V1033" s="375" t="str">
        <f t="shared" si="505"/>
        <v/>
      </c>
      <c r="Y1033" s="133"/>
    </row>
    <row r="1034" spans="1:25" s="127" customFormat="1" ht="12" customHeight="1">
      <c r="A1034" s="121">
        <v>962</v>
      </c>
      <c r="B1034" s="122"/>
      <c r="C1034" s="403"/>
      <c r="D1034" s="123"/>
      <c r="E1034" s="124"/>
      <c r="F1034" s="124"/>
      <c r="G1034" s="363" t="str">
        <f t="shared" si="526"/>
        <v/>
      </c>
      <c r="H1034" s="376" t="str">
        <f t="shared" si="527"/>
        <v/>
      </c>
      <c r="I1034" s="365" t="str">
        <f t="shared" si="528"/>
        <v/>
      </c>
      <c r="J1034" s="366" t="str">
        <f t="shared" ref="J1034:J1072" si="534">IF(E1034="","",VLOOKUP(I1034,$W$28:$Y$53,2,FALSE))</f>
        <v/>
      </c>
      <c r="K1034" s="367" t="str">
        <f t="shared" ref="K1034:K1072" si="535">IF(E1034="","",VLOOKUP(I1034,$W$28:$Y$53,3,FALSE))</f>
        <v/>
      </c>
      <c r="L1034" s="368" t="str">
        <f t="shared" ref="L1034:L1072" si="536">IF(ISNUMBER(N1034),VLOOKUP(N1034,$M$57:$R$62,4,TRUE),"")</f>
        <v/>
      </c>
      <c r="M1034" s="369"/>
      <c r="N1034" s="370" t="str">
        <f t="shared" si="530"/>
        <v/>
      </c>
      <c r="O1034" s="371" t="str">
        <f t="shared" si="531"/>
        <v/>
      </c>
      <c r="P1034" s="371" t="str">
        <f t="shared" ref="P1034:P1072" si="537">IF($E1034="","",VLOOKUP($I1034,$N$27:$Q$53,2,FALSE))</f>
        <v/>
      </c>
      <c r="Q1034" s="372" t="str">
        <f t="shared" si="529"/>
        <v/>
      </c>
      <c r="R1034" s="373" t="str">
        <f t="shared" ref="R1034:R1072" si="538">IF(E1034="","",VLOOKUP(I1034,$N$27:$V$53,9,FALSE))</f>
        <v/>
      </c>
      <c r="S1034" s="372" t="str">
        <f t="shared" ref="S1034:S1072" si="539">IF($E1034="","",VLOOKUP($I1034,$N$27:$R$53,5,FALSE))</f>
        <v/>
      </c>
      <c r="T1034" s="372" t="str">
        <f t="shared" si="532"/>
        <v/>
      </c>
      <c r="U1034" s="374" t="str">
        <f t="shared" si="533"/>
        <v/>
      </c>
      <c r="V1034" s="375" t="str">
        <f t="shared" ref="V1034:V1072" si="540">IF(E1034="","",(IF(AND(U1034&lt;=$R$7,U1034&gt;=$T$7),U1034,IF(U1034="","　","個別対応"))))</f>
        <v/>
      </c>
      <c r="Y1034" s="133"/>
    </row>
    <row r="1035" spans="1:25" s="127" customFormat="1" ht="12" customHeight="1">
      <c r="A1035" s="121">
        <v>963</v>
      </c>
      <c r="B1035" s="122"/>
      <c r="C1035" s="403"/>
      <c r="D1035" s="123"/>
      <c r="E1035" s="124"/>
      <c r="F1035" s="124"/>
      <c r="G1035" s="363" t="str">
        <f t="shared" si="526"/>
        <v/>
      </c>
      <c r="H1035" s="376" t="str">
        <f t="shared" si="527"/>
        <v/>
      </c>
      <c r="I1035" s="365" t="str">
        <f t="shared" si="528"/>
        <v/>
      </c>
      <c r="J1035" s="366" t="str">
        <f t="shared" si="534"/>
        <v/>
      </c>
      <c r="K1035" s="367" t="str">
        <f t="shared" si="535"/>
        <v/>
      </c>
      <c r="L1035" s="368" t="str">
        <f t="shared" si="536"/>
        <v/>
      </c>
      <c r="M1035" s="369"/>
      <c r="N1035" s="370" t="str">
        <f t="shared" si="530"/>
        <v/>
      </c>
      <c r="O1035" s="371" t="str">
        <f t="shared" si="531"/>
        <v/>
      </c>
      <c r="P1035" s="371" t="str">
        <f t="shared" si="537"/>
        <v/>
      </c>
      <c r="Q1035" s="372" t="str">
        <f t="shared" si="529"/>
        <v/>
      </c>
      <c r="R1035" s="373" t="str">
        <f t="shared" si="538"/>
        <v/>
      </c>
      <c r="S1035" s="372" t="str">
        <f t="shared" si="539"/>
        <v/>
      </c>
      <c r="T1035" s="372" t="str">
        <f t="shared" si="532"/>
        <v/>
      </c>
      <c r="U1035" s="374" t="str">
        <f t="shared" si="533"/>
        <v/>
      </c>
      <c r="V1035" s="375" t="str">
        <f t="shared" si="540"/>
        <v/>
      </c>
      <c r="Y1035" s="133"/>
    </row>
    <row r="1036" spans="1:25" s="127" customFormat="1" ht="12" customHeight="1">
      <c r="A1036" s="121">
        <v>964</v>
      </c>
      <c r="B1036" s="122"/>
      <c r="C1036" s="403"/>
      <c r="D1036" s="123"/>
      <c r="E1036" s="124"/>
      <c r="F1036" s="124"/>
      <c r="G1036" s="363" t="str">
        <f t="shared" si="526"/>
        <v/>
      </c>
      <c r="H1036" s="376" t="str">
        <f t="shared" si="527"/>
        <v/>
      </c>
      <c r="I1036" s="365" t="str">
        <f t="shared" si="528"/>
        <v/>
      </c>
      <c r="J1036" s="366" t="str">
        <f t="shared" si="534"/>
        <v/>
      </c>
      <c r="K1036" s="367" t="str">
        <f t="shared" si="535"/>
        <v/>
      </c>
      <c r="L1036" s="368" t="str">
        <f t="shared" si="536"/>
        <v/>
      </c>
      <c r="M1036" s="369"/>
      <c r="N1036" s="370" t="str">
        <f t="shared" si="530"/>
        <v/>
      </c>
      <c r="O1036" s="371" t="str">
        <f t="shared" si="531"/>
        <v/>
      </c>
      <c r="P1036" s="371" t="str">
        <f t="shared" si="537"/>
        <v/>
      </c>
      <c r="Q1036" s="372" t="str">
        <f t="shared" si="529"/>
        <v/>
      </c>
      <c r="R1036" s="373" t="str">
        <f t="shared" si="538"/>
        <v/>
      </c>
      <c r="S1036" s="372" t="str">
        <f t="shared" si="539"/>
        <v/>
      </c>
      <c r="T1036" s="372" t="str">
        <f t="shared" si="532"/>
        <v/>
      </c>
      <c r="U1036" s="374" t="str">
        <f t="shared" si="533"/>
        <v/>
      </c>
      <c r="V1036" s="375" t="str">
        <f t="shared" si="540"/>
        <v/>
      </c>
      <c r="Y1036" s="133"/>
    </row>
    <row r="1037" spans="1:25" s="127" customFormat="1" ht="12" customHeight="1">
      <c r="A1037" s="121">
        <v>965</v>
      </c>
      <c r="B1037" s="122"/>
      <c r="C1037" s="403"/>
      <c r="D1037" s="123"/>
      <c r="E1037" s="124"/>
      <c r="F1037" s="124"/>
      <c r="G1037" s="363" t="str">
        <f t="shared" si="526"/>
        <v/>
      </c>
      <c r="H1037" s="376" t="str">
        <f t="shared" si="527"/>
        <v/>
      </c>
      <c r="I1037" s="365" t="str">
        <f t="shared" si="528"/>
        <v/>
      </c>
      <c r="J1037" s="366" t="str">
        <f t="shared" si="534"/>
        <v/>
      </c>
      <c r="K1037" s="367" t="str">
        <f t="shared" si="535"/>
        <v/>
      </c>
      <c r="L1037" s="368" t="str">
        <f t="shared" si="536"/>
        <v/>
      </c>
      <c r="M1037" s="369"/>
      <c r="N1037" s="370" t="str">
        <f t="shared" si="530"/>
        <v/>
      </c>
      <c r="O1037" s="371" t="str">
        <f t="shared" si="531"/>
        <v/>
      </c>
      <c r="P1037" s="371" t="str">
        <f t="shared" si="537"/>
        <v/>
      </c>
      <c r="Q1037" s="372" t="str">
        <f t="shared" si="529"/>
        <v/>
      </c>
      <c r="R1037" s="373" t="str">
        <f t="shared" si="538"/>
        <v/>
      </c>
      <c r="S1037" s="372" t="str">
        <f t="shared" si="539"/>
        <v/>
      </c>
      <c r="T1037" s="372" t="str">
        <f t="shared" si="532"/>
        <v/>
      </c>
      <c r="U1037" s="374" t="str">
        <f t="shared" si="533"/>
        <v/>
      </c>
      <c r="V1037" s="375" t="str">
        <f t="shared" si="540"/>
        <v/>
      </c>
      <c r="Y1037" s="133"/>
    </row>
    <row r="1038" spans="1:25" s="127" customFormat="1" ht="12" customHeight="1">
      <c r="A1038" s="121">
        <v>966</v>
      </c>
      <c r="B1038" s="122"/>
      <c r="C1038" s="403"/>
      <c r="D1038" s="123"/>
      <c r="E1038" s="124"/>
      <c r="F1038" s="124"/>
      <c r="G1038" s="363" t="str">
        <f t="shared" si="526"/>
        <v/>
      </c>
      <c r="H1038" s="376" t="str">
        <f t="shared" si="527"/>
        <v/>
      </c>
      <c r="I1038" s="365" t="str">
        <f t="shared" si="528"/>
        <v/>
      </c>
      <c r="J1038" s="366" t="str">
        <f t="shared" si="534"/>
        <v/>
      </c>
      <c r="K1038" s="367" t="str">
        <f t="shared" si="535"/>
        <v/>
      </c>
      <c r="L1038" s="368" t="str">
        <f t="shared" si="536"/>
        <v/>
      </c>
      <c r="M1038" s="369"/>
      <c r="N1038" s="370" t="str">
        <f t="shared" si="530"/>
        <v/>
      </c>
      <c r="O1038" s="371" t="str">
        <f t="shared" si="531"/>
        <v/>
      </c>
      <c r="P1038" s="371" t="str">
        <f t="shared" si="537"/>
        <v/>
      </c>
      <c r="Q1038" s="372" t="str">
        <f t="shared" si="529"/>
        <v/>
      </c>
      <c r="R1038" s="373" t="str">
        <f t="shared" si="538"/>
        <v/>
      </c>
      <c r="S1038" s="372" t="str">
        <f t="shared" si="539"/>
        <v/>
      </c>
      <c r="T1038" s="372" t="str">
        <f t="shared" si="532"/>
        <v/>
      </c>
      <c r="U1038" s="374" t="str">
        <f t="shared" si="533"/>
        <v/>
      </c>
      <c r="V1038" s="375" t="str">
        <f t="shared" si="540"/>
        <v/>
      </c>
      <c r="Y1038" s="133"/>
    </row>
    <row r="1039" spans="1:25" s="127" customFormat="1" ht="12" customHeight="1">
      <c r="A1039" s="121">
        <v>967</v>
      </c>
      <c r="B1039" s="122"/>
      <c r="C1039" s="403"/>
      <c r="D1039" s="123"/>
      <c r="E1039" s="124"/>
      <c r="F1039" s="124"/>
      <c r="G1039" s="363" t="str">
        <f t="shared" si="526"/>
        <v/>
      </c>
      <c r="H1039" s="376" t="str">
        <f t="shared" si="527"/>
        <v/>
      </c>
      <c r="I1039" s="365" t="str">
        <f t="shared" si="528"/>
        <v/>
      </c>
      <c r="J1039" s="366" t="str">
        <f t="shared" si="534"/>
        <v/>
      </c>
      <c r="K1039" s="367" t="str">
        <f t="shared" si="535"/>
        <v/>
      </c>
      <c r="L1039" s="368" t="str">
        <f t="shared" si="536"/>
        <v/>
      </c>
      <c r="M1039" s="369"/>
      <c r="N1039" s="370" t="str">
        <f t="shared" si="530"/>
        <v/>
      </c>
      <c r="O1039" s="371" t="str">
        <f t="shared" si="531"/>
        <v/>
      </c>
      <c r="P1039" s="371" t="str">
        <f t="shared" si="537"/>
        <v/>
      </c>
      <c r="Q1039" s="372" t="str">
        <f t="shared" si="529"/>
        <v/>
      </c>
      <c r="R1039" s="373" t="str">
        <f t="shared" si="538"/>
        <v/>
      </c>
      <c r="S1039" s="372" t="str">
        <f t="shared" si="539"/>
        <v/>
      </c>
      <c r="T1039" s="372" t="str">
        <f t="shared" si="532"/>
        <v/>
      </c>
      <c r="U1039" s="374" t="str">
        <f t="shared" si="533"/>
        <v/>
      </c>
      <c r="V1039" s="375" t="str">
        <f t="shared" si="540"/>
        <v/>
      </c>
      <c r="Y1039" s="133"/>
    </row>
    <row r="1040" spans="1:25" s="127" customFormat="1" ht="12" customHeight="1">
      <c r="A1040" s="121">
        <v>968</v>
      </c>
      <c r="B1040" s="122"/>
      <c r="C1040" s="403"/>
      <c r="D1040" s="123"/>
      <c r="E1040" s="124"/>
      <c r="F1040" s="124"/>
      <c r="G1040" s="363" t="str">
        <f t="shared" ref="G1040:G1049" si="541">IF(OR(ISBLANK($C1040),ISBLANK($C$68)),"",IF($C1040&gt;$C$68,"",DATEDIF($C1040,$C$68,"Y")))</f>
        <v/>
      </c>
      <c r="H1040" s="376" t="str">
        <f t="shared" ref="H1040:H1049" si="542">IF(D1040=1,"男",IF(D1040=2,"女",""))</f>
        <v/>
      </c>
      <c r="I1040" s="365" t="str">
        <f t="shared" ref="I1040:I1049" si="543">G1040&amp;H1040</f>
        <v/>
      </c>
      <c r="J1040" s="366" t="str">
        <f t="shared" si="534"/>
        <v/>
      </c>
      <c r="K1040" s="367" t="str">
        <f t="shared" si="535"/>
        <v/>
      </c>
      <c r="L1040" s="368" t="str">
        <f t="shared" si="536"/>
        <v/>
      </c>
      <c r="M1040" s="369"/>
      <c r="N1040" s="370" t="str">
        <f t="shared" si="530"/>
        <v/>
      </c>
      <c r="O1040" s="371" t="str">
        <f t="shared" si="531"/>
        <v/>
      </c>
      <c r="P1040" s="371" t="str">
        <f t="shared" si="537"/>
        <v/>
      </c>
      <c r="Q1040" s="372" t="str">
        <f t="shared" ref="Q1040:Q1049" si="544">IF($E1040="","",P1040*O1040)</f>
        <v/>
      </c>
      <c r="R1040" s="373" t="str">
        <f t="shared" si="538"/>
        <v/>
      </c>
      <c r="S1040" s="372" t="str">
        <f t="shared" si="539"/>
        <v/>
      </c>
      <c r="T1040" s="372" t="str">
        <f t="shared" si="532"/>
        <v/>
      </c>
      <c r="U1040" s="374" t="str">
        <f t="shared" si="533"/>
        <v/>
      </c>
      <c r="V1040" s="375" t="str">
        <f t="shared" si="540"/>
        <v/>
      </c>
      <c r="Y1040" s="133"/>
    </row>
    <row r="1041" spans="1:25" s="127" customFormat="1" ht="12" customHeight="1">
      <c r="A1041" s="121">
        <v>969</v>
      </c>
      <c r="B1041" s="122"/>
      <c r="C1041" s="403"/>
      <c r="D1041" s="123"/>
      <c r="E1041" s="124"/>
      <c r="F1041" s="124"/>
      <c r="G1041" s="363" t="str">
        <f t="shared" si="541"/>
        <v/>
      </c>
      <c r="H1041" s="376" t="str">
        <f t="shared" si="542"/>
        <v/>
      </c>
      <c r="I1041" s="365" t="str">
        <f t="shared" si="543"/>
        <v/>
      </c>
      <c r="J1041" s="366" t="str">
        <f t="shared" si="534"/>
        <v/>
      </c>
      <c r="K1041" s="367" t="str">
        <f t="shared" si="535"/>
        <v/>
      </c>
      <c r="L1041" s="368" t="str">
        <f t="shared" si="536"/>
        <v/>
      </c>
      <c r="M1041" s="369"/>
      <c r="N1041" s="370" t="str">
        <f t="shared" si="530"/>
        <v/>
      </c>
      <c r="O1041" s="371" t="str">
        <f t="shared" si="531"/>
        <v/>
      </c>
      <c r="P1041" s="371" t="str">
        <f t="shared" si="537"/>
        <v/>
      </c>
      <c r="Q1041" s="372" t="str">
        <f t="shared" si="544"/>
        <v/>
      </c>
      <c r="R1041" s="373" t="str">
        <f t="shared" si="538"/>
        <v/>
      </c>
      <c r="S1041" s="372" t="str">
        <f t="shared" si="539"/>
        <v/>
      </c>
      <c r="T1041" s="372" t="str">
        <f t="shared" si="532"/>
        <v/>
      </c>
      <c r="U1041" s="374" t="str">
        <f t="shared" si="533"/>
        <v/>
      </c>
      <c r="V1041" s="375" t="str">
        <f t="shared" si="540"/>
        <v/>
      </c>
      <c r="Y1041" s="133"/>
    </row>
    <row r="1042" spans="1:25" s="127" customFormat="1" ht="12" customHeight="1">
      <c r="A1042" s="121">
        <v>970</v>
      </c>
      <c r="B1042" s="122"/>
      <c r="C1042" s="403"/>
      <c r="D1042" s="123"/>
      <c r="E1042" s="124"/>
      <c r="F1042" s="124"/>
      <c r="G1042" s="363" t="str">
        <f t="shared" si="541"/>
        <v/>
      </c>
      <c r="H1042" s="376" t="str">
        <f t="shared" si="542"/>
        <v/>
      </c>
      <c r="I1042" s="365" t="str">
        <f t="shared" si="543"/>
        <v/>
      </c>
      <c r="J1042" s="366" t="str">
        <f t="shared" si="534"/>
        <v/>
      </c>
      <c r="K1042" s="367" t="str">
        <f t="shared" si="535"/>
        <v/>
      </c>
      <c r="L1042" s="368" t="str">
        <f t="shared" si="536"/>
        <v/>
      </c>
      <c r="M1042" s="369"/>
      <c r="N1042" s="370" t="str">
        <f t="shared" si="530"/>
        <v/>
      </c>
      <c r="O1042" s="371" t="str">
        <f t="shared" si="531"/>
        <v/>
      </c>
      <c r="P1042" s="371" t="str">
        <f t="shared" si="537"/>
        <v/>
      </c>
      <c r="Q1042" s="372" t="str">
        <f t="shared" si="544"/>
        <v/>
      </c>
      <c r="R1042" s="373" t="str">
        <f t="shared" si="538"/>
        <v/>
      </c>
      <c r="S1042" s="372" t="str">
        <f t="shared" si="539"/>
        <v/>
      </c>
      <c r="T1042" s="372" t="str">
        <f t="shared" si="532"/>
        <v/>
      </c>
      <c r="U1042" s="374" t="str">
        <f t="shared" si="533"/>
        <v/>
      </c>
      <c r="V1042" s="375" t="str">
        <f t="shared" si="540"/>
        <v/>
      </c>
      <c r="Y1042" s="133"/>
    </row>
    <row r="1043" spans="1:25" s="127" customFormat="1" ht="12" customHeight="1">
      <c r="A1043" s="121">
        <v>971</v>
      </c>
      <c r="B1043" s="122"/>
      <c r="C1043" s="403"/>
      <c r="D1043" s="123"/>
      <c r="E1043" s="124"/>
      <c r="F1043" s="124"/>
      <c r="G1043" s="363" t="str">
        <f t="shared" si="541"/>
        <v/>
      </c>
      <c r="H1043" s="376" t="str">
        <f t="shared" si="542"/>
        <v/>
      </c>
      <c r="I1043" s="365" t="str">
        <f t="shared" si="543"/>
        <v/>
      </c>
      <c r="J1043" s="366" t="str">
        <f t="shared" si="534"/>
        <v/>
      </c>
      <c r="K1043" s="367" t="str">
        <f t="shared" si="535"/>
        <v/>
      </c>
      <c r="L1043" s="368" t="str">
        <f t="shared" si="536"/>
        <v/>
      </c>
      <c r="M1043" s="369"/>
      <c r="N1043" s="370" t="str">
        <f t="shared" si="530"/>
        <v/>
      </c>
      <c r="O1043" s="371" t="str">
        <f t="shared" si="531"/>
        <v/>
      </c>
      <c r="P1043" s="371" t="str">
        <f t="shared" si="537"/>
        <v/>
      </c>
      <c r="Q1043" s="372" t="str">
        <f t="shared" si="544"/>
        <v/>
      </c>
      <c r="R1043" s="373" t="str">
        <f t="shared" si="538"/>
        <v/>
      </c>
      <c r="S1043" s="372" t="str">
        <f t="shared" si="539"/>
        <v/>
      </c>
      <c r="T1043" s="372" t="str">
        <f t="shared" si="532"/>
        <v/>
      </c>
      <c r="U1043" s="374" t="str">
        <f t="shared" si="533"/>
        <v/>
      </c>
      <c r="V1043" s="375" t="str">
        <f t="shared" si="540"/>
        <v/>
      </c>
      <c r="Y1043" s="133"/>
    </row>
    <row r="1044" spans="1:25" s="127" customFormat="1" ht="12" customHeight="1">
      <c r="A1044" s="121">
        <v>972</v>
      </c>
      <c r="B1044" s="122"/>
      <c r="C1044" s="403"/>
      <c r="D1044" s="123"/>
      <c r="E1044" s="124"/>
      <c r="F1044" s="124"/>
      <c r="G1044" s="363" t="str">
        <f t="shared" si="541"/>
        <v/>
      </c>
      <c r="H1044" s="376" t="str">
        <f t="shared" si="542"/>
        <v/>
      </c>
      <c r="I1044" s="365" t="str">
        <f t="shared" si="543"/>
        <v/>
      </c>
      <c r="J1044" s="366" t="str">
        <f t="shared" si="534"/>
        <v/>
      </c>
      <c r="K1044" s="367" t="str">
        <f t="shared" si="535"/>
        <v/>
      </c>
      <c r="L1044" s="368" t="str">
        <f t="shared" si="536"/>
        <v/>
      </c>
      <c r="M1044" s="369"/>
      <c r="N1044" s="370" t="str">
        <f t="shared" si="530"/>
        <v/>
      </c>
      <c r="O1044" s="371" t="str">
        <f t="shared" si="531"/>
        <v/>
      </c>
      <c r="P1044" s="371" t="str">
        <f t="shared" si="537"/>
        <v/>
      </c>
      <c r="Q1044" s="372" t="str">
        <f t="shared" si="544"/>
        <v/>
      </c>
      <c r="R1044" s="373" t="str">
        <f t="shared" si="538"/>
        <v/>
      </c>
      <c r="S1044" s="372" t="str">
        <f t="shared" si="539"/>
        <v/>
      </c>
      <c r="T1044" s="372" t="str">
        <f t="shared" si="532"/>
        <v/>
      </c>
      <c r="U1044" s="374" t="str">
        <f t="shared" si="533"/>
        <v/>
      </c>
      <c r="V1044" s="375" t="str">
        <f t="shared" si="540"/>
        <v/>
      </c>
      <c r="Y1044" s="133"/>
    </row>
    <row r="1045" spans="1:25" s="127" customFormat="1" ht="12" customHeight="1">
      <c r="A1045" s="121">
        <v>973</v>
      </c>
      <c r="B1045" s="122"/>
      <c r="C1045" s="403"/>
      <c r="D1045" s="123"/>
      <c r="E1045" s="124"/>
      <c r="F1045" s="124"/>
      <c r="G1045" s="363" t="str">
        <f t="shared" si="541"/>
        <v/>
      </c>
      <c r="H1045" s="376" t="str">
        <f t="shared" si="542"/>
        <v/>
      </c>
      <c r="I1045" s="365" t="str">
        <f t="shared" si="543"/>
        <v/>
      </c>
      <c r="J1045" s="366" t="str">
        <f t="shared" si="534"/>
        <v/>
      </c>
      <c r="K1045" s="367" t="str">
        <f t="shared" si="535"/>
        <v/>
      </c>
      <c r="L1045" s="368" t="str">
        <f t="shared" si="536"/>
        <v/>
      </c>
      <c r="M1045" s="369"/>
      <c r="N1045" s="370" t="str">
        <f t="shared" si="530"/>
        <v/>
      </c>
      <c r="O1045" s="371" t="str">
        <f t="shared" si="531"/>
        <v/>
      </c>
      <c r="P1045" s="371" t="str">
        <f t="shared" si="537"/>
        <v/>
      </c>
      <c r="Q1045" s="372" t="str">
        <f t="shared" si="544"/>
        <v/>
      </c>
      <c r="R1045" s="373" t="str">
        <f t="shared" si="538"/>
        <v/>
      </c>
      <c r="S1045" s="372" t="str">
        <f t="shared" si="539"/>
        <v/>
      </c>
      <c r="T1045" s="372" t="str">
        <f t="shared" si="532"/>
        <v/>
      </c>
      <c r="U1045" s="374" t="str">
        <f t="shared" si="533"/>
        <v/>
      </c>
      <c r="V1045" s="375" t="str">
        <f t="shared" si="540"/>
        <v/>
      </c>
      <c r="Y1045" s="133"/>
    </row>
    <row r="1046" spans="1:25" s="127" customFormat="1" ht="12" customHeight="1">
      <c r="A1046" s="121">
        <v>974</v>
      </c>
      <c r="B1046" s="122"/>
      <c r="C1046" s="403"/>
      <c r="D1046" s="123"/>
      <c r="E1046" s="124"/>
      <c r="F1046" s="124"/>
      <c r="G1046" s="363" t="str">
        <f t="shared" si="541"/>
        <v/>
      </c>
      <c r="H1046" s="376" t="str">
        <f t="shared" si="542"/>
        <v/>
      </c>
      <c r="I1046" s="365" t="str">
        <f t="shared" si="543"/>
        <v/>
      </c>
      <c r="J1046" s="366" t="str">
        <f t="shared" si="534"/>
        <v/>
      </c>
      <c r="K1046" s="367" t="str">
        <f t="shared" si="535"/>
        <v/>
      </c>
      <c r="L1046" s="368" t="str">
        <f t="shared" si="536"/>
        <v/>
      </c>
      <c r="M1046" s="369"/>
      <c r="N1046" s="370" t="str">
        <f t="shared" si="530"/>
        <v/>
      </c>
      <c r="O1046" s="371" t="str">
        <f t="shared" si="531"/>
        <v/>
      </c>
      <c r="P1046" s="371" t="str">
        <f t="shared" si="537"/>
        <v/>
      </c>
      <c r="Q1046" s="372" t="str">
        <f t="shared" si="544"/>
        <v/>
      </c>
      <c r="R1046" s="373" t="str">
        <f t="shared" si="538"/>
        <v/>
      </c>
      <c r="S1046" s="372" t="str">
        <f t="shared" si="539"/>
        <v/>
      </c>
      <c r="T1046" s="372" t="str">
        <f t="shared" si="532"/>
        <v/>
      </c>
      <c r="U1046" s="374" t="str">
        <f t="shared" si="533"/>
        <v/>
      </c>
      <c r="V1046" s="375" t="str">
        <f t="shared" si="540"/>
        <v/>
      </c>
      <c r="Y1046" s="133"/>
    </row>
    <row r="1047" spans="1:25" s="127" customFormat="1" ht="12" customHeight="1">
      <c r="A1047" s="121">
        <v>975</v>
      </c>
      <c r="B1047" s="122"/>
      <c r="C1047" s="403"/>
      <c r="D1047" s="123"/>
      <c r="E1047" s="124"/>
      <c r="F1047" s="124"/>
      <c r="G1047" s="363" t="str">
        <f t="shared" si="541"/>
        <v/>
      </c>
      <c r="H1047" s="376" t="str">
        <f t="shared" si="542"/>
        <v/>
      </c>
      <c r="I1047" s="365" t="str">
        <f t="shared" si="543"/>
        <v/>
      </c>
      <c r="J1047" s="366" t="str">
        <f t="shared" si="534"/>
        <v/>
      </c>
      <c r="K1047" s="367" t="str">
        <f t="shared" si="535"/>
        <v/>
      </c>
      <c r="L1047" s="368" t="str">
        <f t="shared" si="536"/>
        <v/>
      </c>
      <c r="M1047" s="369"/>
      <c r="N1047" s="370" t="str">
        <f t="shared" si="530"/>
        <v/>
      </c>
      <c r="O1047" s="371" t="str">
        <f t="shared" si="531"/>
        <v/>
      </c>
      <c r="P1047" s="371" t="str">
        <f t="shared" si="537"/>
        <v/>
      </c>
      <c r="Q1047" s="372" t="str">
        <f t="shared" si="544"/>
        <v/>
      </c>
      <c r="R1047" s="373" t="str">
        <f t="shared" si="538"/>
        <v/>
      </c>
      <c r="S1047" s="372" t="str">
        <f t="shared" si="539"/>
        <v/>
      </c>
      <c r="T1047" s="372" t="str">
        <f t="shared" si="532"/>
        <v/>
      </c>
      <c r="U1047" s="374" t="str">
        <f t="shared" si="533"/>
        <v/>
      </c>
      <c r="V1047" s="375" t="str">
        <f t="shared" si="540"/>
        <v/>
      </c>
      <c r="Y1047" s="133"/>
    </row>
    <row r="1048" spans="1:25" s="127" customFormat="1" ht="12" customHeight="1">
      <c r="A1048" s="121">
        <v>976</v>
      </c>
      <c r="B1048" s="122"/>
      <c r="C1048" s="403"/>
      <c r="D1048" s="123"/>
      <c r="E1048" s="124"/>
      <c r="F1048" s="124"/>
      <c r="G1048" s="363" t="str">
        <f t="shared" si="541"/>
        <v/>
      </c>
      <c r="H1048" s="376" t="str">
        <f t="shared" si="542"/>
        <v/>
      </c>
      <c r="I1048" s="365" t="str">
        <f t="shared" si="543"/>
        <v/>
      </c>
      <c r="J1048" s="366" t="str">
        <f t="shared" si="534"/>
        <v/>
      </c>
      <c r="K1048" s="367" t="str">
        <f t="shared" si="535"/>
        <v/>
      </c>
      <c r="L1048" s="368" t="str">
        <f t="shared" si="536"/>
        <v/>
      </c>
      <c r="M1048" s="369"/>
      <c r="N1048" s="370" t="str">
        <f t="shared" si="530"/>
        <v/>
      </c>
      <c r="O1048" s="371" t="str">
        <f t="shared" si="531"/>
        <v/>
      </c>
      <c r="P1048" s="371" t="str">
        <f t="shared" si="537"/>
        <v/>
      </c>
      <c r="Q1048" s="372" t="str">
        <f t="shared" si="544"/>
        <v/>
      </c>
      <c r="R1048" s="373" t="str">
        <f t="shared" si="538"/>
        <v/>
      </c>
      <c r="S1048" s="372" t="str">
        <f t="shared" si="539"/>
        <v/>
      </c>
      <c r="T1048" s="372" t="str">
        <f t="shared" si="532"/>
        <v/>
      </c>
      <c r="U1048" s="374" t="str">
        <f t="shared" si="533"/>
        <v/>
      </c>
      <c r="V1048" s="375" t="str">
        <f t="shared" si="540"/>
        <v/>
      </c>
      <c r="Y1048" s="133"/>
    </row>
    <row r="1049" spans="1:25" s="127" customFormat="1" ht="12" customHeight="1">
      <c r="A1049" s="121">
        <v>977</v>
      </c>
      <c r="B1049" s="122"/>
      <c r="C1049" s="403"/>
      <c r="D1049" s="123"/>
      <c r="E1049" s="124"/>
      <c r="F1049" s="124"/>
      <c r="G1049" s="363" t="str">
        <f t="shared" si="541"/>
        <v/>
      </c>
      <c r="H1049" s="376" t="str">
        <f t="shared" si="542"/>
        <v/>
      </c>
      <c r="I1049" s="365" t="str">
        <f t="shared" si="543"/>
        <v/>
      </c>
      <c r="J1049" s="366" t="str">
        <f t="shared" si="534"/>
        <v/>
      </c>
      <c r="K1049" s="367" t="str">
        <f t="shared" si="535"/>
        <v/>
      </c>
      <c r="L1049" s="368" t="str">
        <f t="shared" si="536"/>
        <v/>
      </c>
      <c r="M1049" s="369"/>
      <c r="N1049" s="370" t="str">
        <f t="shared" si="530"/>
        <v/>
      </c>
      <c r="O1049" s="371" t="str">
        <f t="shared" si="531"/>
        <v/>
      </c>
      <c r="P1049" s="371" t="str">
        <f t="shared" si="537"/>
        <v/>
      </c>
      <c r="Q1049" s="372" t="str">
        <f t="shared" si="544"/>
        <v/>
      </c>
      <c r="R1049" s="373" t="str">
        <f t="shared" si="538"/>
        <v/>
      </c>
      <c r="S1049" s="372" t="str">
        <f t="shared" si="539"/>
        <v/>
      </c>
      <c r="T1049" s="372" t="str">
        <f t="shared" si="532"/>
        <v/>
      </c>
      <c r="U1049" s="374" t="str">
        <f t="shared" si="533"/>
        <v/>
      </c>
      <c r="V1049" s="375" t="str">
        <f t="shared" si="540"/>
        <v/>
      </c>
      <c r="Y1049" s="133"/>
    </row>
    <row r="1050" spans="1:25" s="127" customFormat="1" ht="12" customHeight="1">
      <c r="A1050" s="121">
        <v>978</v>
      </c>
      <c r="B1050" s="122"/>
      <c r="C1050" s="403"/>
      <c r="D1050" s="123"/>
      <c r="E1050" s="124"/>
      <c r="F1050" s="124"/>
      <c r="G1050" s="363" t="str">
        <f t="shared" ref="G1050:G1061" si="545">IF(OR(ISBLANK($C1050),ISBLANK($C$68)),"",IF($C1050&gt;$C$68,"",DATEDIF($C1050,$C$68,"Y")))</f>
        <v/>
      </c>
      <c r="H1050" s="376" t="str">
        <f t="shared" ref="H1050:H1061" si="546">IF(D1050=1,"男",IF(D1050=2,"女",""))</f>
        <v/>
      </c>
      <c r="I1050" s="365" t="str">
        <f t="shared" ref="I1050:I1061" si="547">G1050&amp;H1050</f>
        <v/>
      </c>
      <c r="J1050" s="366" t="str">
        <f t="shared" si="534"/>
        <v/>
      </c>
      <c r="K1050" s="367" t="str">
        <f t="shared" si="535"/>
        <v/>
      </c>
      <c r="L1050" s="368" t="str">
        <f t="shared" si="536"/>
        <v/>
      </c>
      <c r="M1050" s="369"/>
      <c r="N1050" s="370" t="str">
        <f t="shared" si="530"/>
        <v/>
      </c>
      <c r="O1050" s="371" t="str">
        <f t="shared" si="531"/>
        <v/>
      </c>
      <c r="P1050" s="371" t="str">
        <f t="shared" si="537"/>
        <v/>
      </c>
      <c r="Q1050" s="372" t="str">
        <f t="shared" ref="Q1050:Q1061" si="548">IF($E1050="","",P1050*O1050)</f>
        <v/>
      </c>
      <c r="R1050" s="373" t="str">
        <f t="shared" si="538"/>
        <v/>
      </c>
      <c r="S1050" s="372" t="str">
        <f t="shared" si="539"/>
        <v/>
      </c>
      <c r="T1050" s="372" t="str">
        <f t="shared" si="532"/>
        <v/>
      </c>
      <c r="U1050" s="374" t="str">
        <f t="shared" si="533"/>
        <v/>
      </c>
      <c r="V1050" s="375" t="str">
        <f t="shared" si="540"/>
        <v/>
      </c>
      <c r="Y1050" s="133"/>
    </row>
    <row r="1051" spans="1:25" s="127" customFormat="1" ht="12" customHeight="1">
      <c r="A1051" s="121">
        <v>979</v>
      </c>
      <c r="B1051" s="122"/>
      <c r="C1051" s="403"/>
      <c r="D1051" s="123"/>
      <c r="E1051" s="124"/>
      <c r="F1051" s="124"/>
      <c r="G1051" s="363" t="str">
        <f t="shared" si="545"/>
        <v/>
      </c>
      <c r="H1051" s="376" t="str">
        <f t="shared" si="546"/>
        <v/>
      </c>
      <c r="I1051" s="365" t="str">
        <f t="shared" si="547"/>
        <v/>
      </c>
      <c r="J1051" s="366" t="str">
        <f t="shared" si="534"/>
        <v/>
      </c>
      <c r="K1051" s="367" t="str">
        <f t="shared" si="535"/>
        <v/>
      </c>
      <c r="L1051" s="368" t="str">
        <f t="shared" si="536"/>
        <v/>
      </c>
      <c r="M1051" s="369"/>
      <c r="N1051" s="370" t="str">
        <f t="shared" si="530"/>
        <v/>
      </c>
      <c r="O1051" s="371" t="str">
        <f t="shared" si="531"/>
        <v/>
      </c>
      <c r="P1051" s="371" t="str">
        <f t="shared" si="537"/>
        <v/>
      </c>
      <c r="Q1051" s="372" t="str">
        <f t="shared" si="548"/>
        <v/>
      </c>
      <c r="R1051" s="373" t="str">
        <f t="shared" si="538"/>
        <v/>
      </c>
      <c r="S1051" s="372" t="str">
        <f t="shared" si="539"/>
        <v/>
      </c>
      <c r="T1051" s="372" t="str">
        <f t="shared" si="532"/>
        <v/>
      </c>
      <c r="U1051" s="374" t="str">
        <f t="shared" si="533"/>
        <v/>
      </c>
      <c r="V1051" s="375" t="str">
        <f t="shared" si="540"/>
        <v/>
      </c>
      <c r="Y1051" s="133"/>
    </row>
    <row r="1052" spans="1:25" s="127" customFormat="1" ht="12" customHeight="1">
      <c r="A1052" s="121">
        <v>980</v>
      </c>
      <c r="B1052" s="122"/>
      <c r="C1052" s="403"/>
      <c r="D1052" s="123"/>
      <c r="E1052" s="124"/>
      <c r="F1052" s="124"/>
      <c r="G1052" s="363" t="str">
        <f t="shared" si="545"/>
        <v/>
      </c>
      <c r="H1052" s="376" t="str">
        <f t="shared" si="546"/>
        <v/>
      </c>
      <c r="I1052" s="365" t="str">
        <f t="shared" si="547"/>
        <v/>
      </c>
      <c r="J1052" s="366" t="str">
        <f t="shared" si="534"/>
        <v/>
      </c>
      <c r="K1052" s="367" t="str">
        <f t="shared" si="535"/>
        <v/>
      </c>
      <c r="L1052" s="368" t="str">
        <f t="shared" si="536"/>
        <v/>
      </c>
      <c r="M1052" s="369"/>
      <c r="N1052" s="370" t="str">
        <f t="shared" si="530"/>
        <v/>
      </c>
      <c r="O1052" s="371" t="str">
        <f t="shared" si="531"/>
        <v/>
      </c>
      <c r="P1052" s="371" t="str">
        <f t="shared" si="537"/>
        <v/>
      </c>
      <c r="Q1052" s="372" t="str">
        <f t="shared" si="548"/>
        <v/>
      </c>
      <c r="R1052" s="373" t="str">
        <f t="shared" si="538"/>
        <v/>
      </c>
      <c r="S1052" s="372" t="str">
        <f t="shared" si="539"/>
        <v/>
      </c>
      <c r="T1052" s="372" t="str">
        <f t="shared" si="532"/>
        <v/>
      </c>
      <c r="U1052" s="374" t="str">
        <f t="shared" si="533"/>
        <v/>
      </c>
      <c r="V1052" s="375" t="str">
        <f t="shared" si="540"/>
        <v/>
      </c>
      <c r="Y1052" s="133"/>
    </row>
    <row r="1053" spans="1:25" s="127" customFormat="1" ht="12" customHeight="1">
      <c r="A1053" s="121">
        <v>981</v>
      </c>
      <c r="B1053" s="122"/>
      <c r="C1053" s="403"/>
      <c r="D1053" s="123"/>
      <c r="E1053" s="124"/>
      <c r="F1053" s="124"/>
      <c r="G1053" s="363" t="str">
        <f t="shared" si="545"/>
        <v/>
      </c>
      <c r="H1053" s="376" t="str">
        <f t="shared" si="546"/>
        <v/>
      </c>
      <c r="I1053" s="365" t="str">
        <f t="shared" si="547"/>
        <v/>
      </c>
      <c r="J1053" s="366" t="str">
        <f t="shared" si="534"/>
        <v/>
      </c>
      <c r="K1053" s="367" t="str">
        <f t="shared" si="535"/>
        <v/>
      </c>
      <c r="L1053" s="368" t="str">
        <f t="shared" si="536"/>
        <v/>
      </c>
      <c r="M1053" s="369"/>
      <c r="N1053" s="370" t="str">
        <f t="shared" si="530"/>
        <v/>
      </c>
      <c r="O1053" s="371" t="str">
        <f t="shared" si="531"/>
        <v/>
      </c>
      <c r="P1053" s="371" t="str">
        <f t="shared" si="537"/>
        <v/>
      </c>
      <c r="Q1053" s="372" t="str">
        <f t="shared" si="548"/>
        <v/>
      </c>
      <c r="R1053" s="373" t="str">
        <f t="shared" si="538"/>
        <v/>
      </c>
      <c r="S1053" s="372" t="str">
        <f t="shared" si="539"/>
        <v/>
      </c>
      <c r="T1053" s="372" t="str">
        <f t="shared" si="532"/>
        <v/>
      </c>
      <c r="U1053" s="374" t="str">
        <f t="shared" si="533"/>
        <v/>
      </c>
      <c r="V1053" s="375" t="str">
        <f t="shared" si="540"/>
        <v/>
      </c>
      <c r="Y1053" s="133"/>
    </row>
    <row r="1054" spans="1:25" s="127" customFormat="1" ht="12" customHeight="1">
      <c r="A1054" s="121">
        <v>982</v>
      </c>
      <c r="B1054" s="122"/>
      <c r="C1054" s="403"/>
      <c r="D1054" s="123"/>
      <c r="E1054" s="124"/>
      <c r="F1054" s="124"/>
      <c r="G1054" s="363" t="str">
        <f t="shared" si="545"/>
        <v/>
      </c>
      <c r="H1054" s="376" t="str">
        <f t="shared" si="546"/>
        <v/>
      </c>
      <c r="I1054" s="365" t="str">
        <f t="shared" si="547"/>
        <v/>
      </c>
      <c r="J1054" s="366" t="str">
        <f t="shared" si="534"/>
        <v/>
      </c>
      <c r="K1054" s="367" t="str">
        <f t="shared" si="535"/>
        <v/>
      </c>
      <c r="L1054" s="368" t="str">
        <f t="shared" si="536"/>
        <v/>
      </c>
      <c r="M1054" s="369"/>
      <c r="N1054" s="370" t="str">
        <f t="shared" si="530"/>
        <v/>
      </c>
      <c r="O1054" s="371" t="str">
        <f t="shared" si="531"/>
        <v/>
      </c>
      <c r="P1054" s="371" t="str">
        <f t="shared" si="537"/>
        <v/>
      </c>
      <c r="Q1054" s="372" t="str">
        <f t="shared" si="548"/>
        <v/>
      </c>
      <c r="R1054" s="373" t="str">
        <f t="shared" si="538"/>
        <v/>
      </c>
      <c r="S1054" s="372" t="str">
        <f t="shared" si="539"/>
        <v/>
      </c>
      <c r="T1054" s="372" t="str">
        <f t="shared" si="532"/>
        <v/>
      </c>
      <c r="U1054" s="374" t="str">
        <f t="shared" si="533"/>
        <v/>
      </c>
      <c r="V1054" s="375" t="str">
        <f t="shared" si="540"/>
        <v/>
      </c>
      <c r="Y1054" s="133"/>
    </row>
    <row r="1055" spans="1:25" s="127" customFormat="1" ht="12" customHeight="1">
      <c r="A1055" s="121">
        <v>983</v>
      </c>
      <c r="B1055" s="122"/>
      <c r="C1055" s="403"/>
      <c r="D1055" s="123"/>
      <c r="E1055" s="124"/>
      <c r="F1055" s="124"/>
      <c r="G1055" s="363" t="str">
        <f t="shared" si="545"/>
        <v/>
      </c>
      <c r="H1055" s="376" t="str">
        <f t="shared" si="546"/>
        <v/>
      </c>
      <c r="I1055" s="365" t="str">
        <f t="shared" si="547"/>
        <v/>
      </c>
      <c r="J1055" s="366" t="str">
        <f t="shared" si="534"/>
        <v/>
      </c>
      <c r="K1055" s="367" t="str">
        <f t="shared" si="535"/>
        <v/>
      </c>
      <c r="L1055" s="368" t="str">
        <f t="shared" si="536"/>
        <v/>
      </c>
      <c r="M1055" s="369"/>
      <c r="N1055" s="370" t="str">
        <f t="shared" si="530"/>
        <v/>
      </c>
      <c r="O1055" s="371" t="str">
        <f t="shared" si="531"/>
        <v/>
      </c>
      <c r="P1055" s="371" t="str">
        <f t="shared" si="537"/>
        <v/>
      </c>
      <c r="Q1055" s="372" t="str">
        <f t="shared" si="548"/>
        <v/>
      </c>
      <c r="R1055" s="373" t="str">
        <f t="shared" si="538"/>
        <v/>
      </c>
      <c r="S1055" s="372" t="str">
        <f t="shared" si="539"/>
        <v/>
      </c>
      <c r="T1055" s="372" t="str">
        <f t="shared" si="532"/>
        <v/>
      </c>
      <c r="U1055" s="374" t="str">
        <f t="shared" si="533"/>
        <v/>
      </c>
      <c r="V1055" s="375" t="str">
        <f t="shared" si="540"/>
        <v/>
      </c>
      <c r="Y1055" s="133"/>
    </row>
    <row r="1056" spans="1:25" s="127" customFormat="1" ht="12" customHeight="1">
      <c r="A1056" s="121">
        <v>984</v>
      </c>
      <c r="B1056" s="122"/>
      <c r="C1056" s="403"/>
      <c r="D1056" s="123"/>
      <c r="E1056" s="124"/>
      <c r="F1056" s="124"/>
      <c r="G1056" s="363" t="str">
        <f t="shared" si="545"/>
        <v/>
      </c>
      <c r="H1056" s="376" t="str">
        <f t="shared" si="546"/>
        <v/>
      </c>
      <c r="I1056" s="365" t="str">
        <f t="shared" si="547"/>
        <v/>
      </c>
      <c r="J1056" s="366" t="str">
        <f t="shared" si="534"/>
        <v/>
      </c>
      <c r="K1056" s="367" t="str">
        <f t="shared" si="535"/>
        <v/>
      </c>
      <c r="L1056" s="368" t="str">
        <f t="shared" si="536"/>
        <v/>
      </c>
      <c r="M1056" s="369"/>
      <c r="N1056" s="370" t="str">
        <f t="shared" si="530"/>
        <v/>
      </c>
      <c r="O1056" s="371" t="str">
        <f t="shared" si="531"/>
        <v/>
      </c>
      <c r="P1056" s="371" t="str">
        <f t="shared" si="537"/>
        <v/>
      </c>
      <c r="Q1056" s="372" t="str">
        <f t="shared" si="548"/>
        <v/>
      </c>
      <c r="R1056" s="373" t="str">
        <f t="shared" si="538"/>
        <v/>
      </c>
      <c r="S1056" s="372" t="str">
        <f t="shared" si="539"/>
        <v/>
      </c>
      <c r="T1056" s="372" t="str">
        <f t="shared" si="532"/>
        <v/>
      </c>
      <c r="U1056" s="374" t="str">
        <f t="shared" si="533"/>
        <v/>
      </c>
      <c r="V1056" s="375" t="str">
        <f t="shared" si="540"/>
        <v/>
      </c>
      <c r="Y1056" s="133"/>
    </row>
    <row r="1057" spans="1:25" s="127" customFormat="1" ht="12" customHeight="1">
      <c r="A1057" s="121">
        <v>985</v>
      </c>
      <c r="B1057" s="122"/>
      <c r="C1057" s="403"/>
      <c r="D1057" s="123"/>
      <c r="E1057" s="124"/>
      <c r="F1057" s="124"/>
      <c r="G1057" s="363" t="str">
        <f t="shared" si="545"/>
        <v/>
      </c>
      <c r="H1057" s="376" t="str">
        <f t="shared" si="546"/>
        <v/>
      </c>
      <c r="I1057" s="365" t="str">
        <f t="shared" si="547"/>
        <v/>
      </c>
      <c r="J1057" s="366" t="str">
        <f t="shared" si="534"/>
        <v/>
      </c>
      <c r="K1057" s="367" t="str">
        <f t="shared" si="535"/>
        <v/>
      </c>
      <c r="L1057" s="368" t="str">
        <f t="shared" si="536"/>
        <v/>
      </c>
      <c r="M1057" s="369"/>
      <c r="N1057" s="370" t="str">
        <f t="shared" si="530"/>
        <v/>
      </c>
      <c r="O1057" s="371" t="str">
        <f t="shared" si="531"/>
        <v/>
      </c>
      <c r="P1057" s="371" t="str">
        <f t="shared" si="537"/>
        <v/>
      </c>
      <c r="Q1057" s="372" t="str">
        <f t="shared" si="548"/>
        <v/>
      </c>
      <c r="R1057" s="373" t="str">
        <f t="shared" si="538"/>
        <v/>
      </c>
      <c r="S1057" s="372" t="str">
        <f t="shared" si="539"/>
        <v/>
      </c>
      <c r="T1057" s="372" t="str">
        <f t="shared" si="532"/>
        <v/>
      </c>
      <c r="U1057" s="374" t="str">
        <f t="shared" si="533"/>
        <v/>
      </c>
      <c r="V1057" s="375" t="str">
        <f t="shared" si="540"/>
        <v/>
      </c>
      <c r="Y1057" s="133"/>
    </row>
    <row r="1058" spans="1:25" s="127" customFormat="1" ht="12" customHeight="1">
      <c r="A1058" s="121">
        <v>986</v>
      </c>
      <c r="B1058" s="122"/>
      <c r="C1058" s="403"/>
      <c r="D1058" s="123"/>
      <c r="E1058" s="124"/>
      <c r="F1058" s="124"/>
      <c r="G1058" s="363" t="str">
        <f t="shared" si="545"/>
        <v/>
      </c>
      <c r="H1058" s="376" t="str">
        <f t="shared" si="546"/>
        <v/>
      </c>
      <c r="I1058" s="365" t="str">
        <f t="shared" si="547"/>
        <v/>
      </c>
      <c r="J1058" s="366" t="str">
        <f t="shared" si="534"/>
        <v/>
      </c>
      <c r="K1058" s="367" t="str">
        <f t="shared" si="535"/>
        <v/>
      </c>
      <c r="L1058" s="368" t="str">
        <f t="shared" si="536"/>
        <v/>
      </c>
      <c r="M1058" s="369"/>
      <c r="N1058" s="370" t="str">
        <f t="shared" si="530"/>
        <v/>
      </c>
      <c r="O1058" s="371" t="str">
        <f t="shared" si="531"/>
        <v/>
      </c>
      <c r="P1058" s="371" t="str">
        <f t="shared" si="537"/>
        <v/>
      </c>
      <c r="Q1058" s="372" t="str">
        <f t="shared" si="548"/>
        <v/>
      </c>
      <c r="R1058" s="373" t="str">
        <f t="shared" si="538"/>
        <v/>
      </c>
      <c r="S1058" s="372" t="str">
        <f t="shared" si="539"/>
        <v/>
      </c>
      <c r="T1058" s="372" t="str">
        <f t="shared" si="532"/>
        <v/>
      </c>
      <c r="U1058" s="374" t="str">
        <f t="shared" si="533"/>
        <v/>
      </c>
      <c r="V1058" s="375" t="str">
        <f t="shared" si="540"/>
        <v/>
      </c>
      <c r="Y1058" s="133"/>
    </row>
    <row r="1059" spans="1:25" s="127" customFormat="1" ht="12" customHeight="1">
      <c r="A1059" s="121">
        <v>987</v>
      </c>
      <c r="B1059" s="122"/>
      <c r="C1059" s="403"/>
      <c r="D1059" s="123"/>
      <c r="E1059" s="124"/>
      <c r="F1059" s="124"/>
      <c r="G1059" s="363" t="str">
        <f t="shared" si="545"/>
        <v/>
      </c>
      <c r="H1059" s="376" t="str">
        <f t="shared" si="546"/>
        <v/>
      </c>
      <c r="I1059" s="365" t="str">
        <f t="shared" si="547"/>
        <v/>
      </c>
      <c r="J1059" s="366" t="str">
        <f t="shared" si="534"/>
        <v/>
      </c>
      <c r="K1059" s="367" t="str">
        <f t="shared" si="535"/>
        <v/>
      </c>
      <c r="L1059" s="368" t="str">
        <f t="shared" si="536"/>
        <v/>
      </c>
      <c r="M1059" s="369"/>
      <c r="N1059" s="370" t="str">
        <f t="shared" si="530"/>
        <v/>
      </c>
      <c r="O1059" s="371" t="str">
        <f t="shared" si="531"/>
        <v/>
      </c>
      <c r="P1059" s="371" t="str">
        <f t="shared" si="537"/>
        <v/>
      </c>
      <c r="Q1059" s="372" t="str">
        <f t="shared" si="548"/>
        <v/>
      </c>
      <c r="R1059" s="373" t="str">
        <f t="shared" si="538"/>
        <v/>
      </c>
      <c r="S1059" s="372" t="str">
        <f t="shared" si="539"/>
        <v/>
      </c>
      <c r="T1059" s="372" t="str">
        <f t="shared" si="532"/>
        <v/>
      </c>
      <c r="U1059" s="374" t="str">
        <f t="shared" si="533"/>
        <v/>
      </c>
      <c r="V1059" s="375" t="str">
        <f t="shared" si="540"/>
        <v/>
      </c>
      <c r="Y1059" s="133"/>
    </row>
    <row r="1060" spans="1:25" s="127" customFormat="1" ht="12" customHeight="1">
      <c r="A1060" s="121">
        <v>988</v>
      </c>
      <c r="B1060" s="122"/>
      <c r="C1060" s="403"/>
      <c r="D1060" s="123"/>
      <c r="E1060" s="124"/>
      <c r="F1060" s="124"/>
      <c r="G1060" s="363" t="str">
        <f t="shared" si="545"/>
        <v/>
      </c>
      <c r="H1060" s="376" t="str">
        <f t="shared" si="546"/>
        <v/>
      </c>
      <c r="I1060" s="365" t="str">
        <f t="shared" si="547"/>
        <v/>
      </c>
      <c r="J1060" s="366" t="str">
        <f t="shared" si="534"/>
        <v/>
      </c>
      <c r="K1060" s="367" t="str">
        <f t="shared" si="535"/>
        <v/>
      </c>
      <c r="L1060" s="368" t="str">
        <f t="shared" si="536"/>
        <v/>
      </c>
      <c r="M1060" s="369"/>
      <c r="N1060" s="370" t="str">
        <f t="shared" si="530"/>
        <v/>
      </c>
      <c r="O1060" s="371" t="str">
        <f t="shared" si="531"/>
        <v/>
      </c>
      <c r="P1060" s="371" t="str">
        <f t="shared" si="537"/>
        <v/>
      </c>
      <c r="Q1060" s="372" t="str">
        <f t="shared" si="548"/>
        <v/>
      </c>
      <c r="R1060" s="373" t="str">
        <f t="shared" si="538"/>
        <v/>
      </c>
      <c r="S1060" s="372" t="str">
        <f t="shared" si="539"/>
        <v/>
      </c>
      <c r="T1060" s="372" t="str">
        <f t="shared" si="532"/>
        <v/>
      </c>
      <c r="U1060" s="374" t="str">
        <f t="shared" si="533"/>
        <v/>
      </c>
      <c r="V1060" s="375" t="str">
        <f t="shared" si="540"/>
        <v/>
      </c>
      <c r="Y1060" s="133"/>
    </row>
    <row r="1061" spans="1:25" s="127" customFormat="1" ht="12" customHeight="1">
      <c r="A1061" s="121">
        <v>989</v>
      </c>
      <c r="B1061" s="122"/>
      <c r="C1061" s="403"/>
      <c r="D1061" s="123"/>
      <c r="E1061" s="124"/>
      <c r="F1061" s="124"/>
      <c r="G1061" s="363" t="str">
        <f t="shared" si="545"/>
        <v/>
      </c>
      <c r="H1061" s="376" t="str">
        <f t="shared" si="546"/>
        <v/>
      </c>
      <c r="I1061" s="365" t="str">
        <f t="shared" si="547"/>
        <v/>
      </c>
      <c r="J1061" s="366" t="str">
        <f t="shared" si="534"/>
        <v/>
      </c>
      <c r="K1061" s="367" t="str">
        <f t="shared" si="535"/>
        <v/>
      </c>
      <c r="L1061" s="368" t="str">
        <f t="shared" si="536"/>
        <v/>
      </c>
      <c r="M1061" s="369"/>
      <c r="N1061" s="370" t="str">
        <f t="shared" si="530"/>
        <v/>
      </c>
      <c r="O1061" s="371" t="str">
        <f t="shared" si="531"/>
        <v/>
      </c>
      <c r="P1061" s="371" t="str">
        <f t="shared" si="537"/>
        <v/>
      </c>
      <c r="Q1061" s="372" t="str">
        <f t="shared" si="548"/>
        <v/>
      </c>
      <c r="R1061" s="373" t="str">
        <f t="shared" si="538"/>
        <v/>
      </c>
      <c r="S1061" s="372" t="str">
        <f t="shared" si="539"/>
        <v/>
      </c>
      <c r="T1061" s="372" t="str">
        <f t="shared" si="532"/>
        <v/>
      </c>
      <c r="U1061" s="374" t="str">
        <f t="shared" si="533"/>
        <v/>
      </c>
      <c r="V1061" s="375" t="str">
        <f t="shared" si="540"/>
        <v/>
      </c>
      <c r="Y1061" s="133"/>
    </row>
    <row r="1062" spans="1:25" s="127" customFormat="1" ht="12" customHeight="1">
      <c r="A1062" s="121">
        <v>990</v>
      </c>
      <c r="B1062" s="122"/>
      <c r="C1062" s="403"/>
      <c r="D1062" s="123"/>
      <c r="E1062" s="124"/>
      <c r="F1062" s="124"/>
      <c r="G1062" s="363" t="str">
        <f t="shared" ref="G1062:G1072" si="549">IF(OR(ISBLANK($C1062),ISBLANK($C$68)),"",IF($C1062&gt;$C$68,"",DATEDIF($C1062,$C$68,"Y")))</f>
        <v/>
      </c>
      <c r="H1062" s="376" t="str">
        <f t="shared" ref="H1062:H1072" si="550">IF(D1062=1,"男",IF(D1062=2,"女",""))</f>
        <v/>
      </c>
      <c r="I1062" s="365" t="str">
        <f t="shared" ref="I1062:I1072" si="551">G1062&amp;H1062</f>
        <v/>
      </c>
      <c r="J1062" s="366" t="str">
        <f t="shared" si="534"/>
        <v/>
      </c>
      <c r="K1062" s="367" t="str">
        <f t="shared" si="535"/>
        <v/>
      </c>
      <c r="L1062" s="368" t="str">
        <f t="shared" si="536"/>
        <v/>
      </c>
      <c r="M1062" s="369"/>
      <c r="N1062" s="370" t="str">
        <f t="shared" si="530"/>
        <v/>
      </c>
      <c r="O1062" s="371" t="str">
        <f t="shared" si="531"/>
        <v/>
      </c>
      <c r="P1062" s="371" t="str">
        <f t="shared" si="537"/>
        <v/>
      </c>
      <c r="Q1062" s="372" t="str">
        <f t="shared" ref="Q1062:Q1072" si="552">IF($E1062="","",P1062*O1062)</f>
        <v/>
      </c>
      <c r="R1062" s="373" t="str">
        <f t="shared" si="538"/>
        <v/>
      </c>
      <c r="S1062" s="372" t="str">
        <f t="shared" si="539"/>
        <v/>
      </c>
      <c r="T1062" s="372" t="str">
        <f t="shared" si="532"/>
        <v/>
      </c>
      <c r="U1062" s="374" t="str">
        <f t="shared" si="533"/>
        <v/>
      </c>
      <c r="V1062" s="375" t="str">
        <f t="shared" si="540"/>
        <v/>
      </c>
      <c r="Y1062" s="133"/>
    </row>
    <row r="1063" spans="1:25" s="127" customFormat="1" ht="12" customHeight="1">
      <c r="A1063" s="121">
        <v>991</v>
      </c>
      <c r="B1063" s="122"/>
      <c r="C1063" s="403"/>
      <c r="D1063" s="123"/>
      <c r="E1063" s="124"/>
      <c r="F1063" s="124"/>
      <c r="G1063" s="363" t="str">
        <f t="shared" si="549"/>
        <v/>
      </c>
      <c r="H1063" s="376" t="str">
        <f t="shared" si="550"/>
        <v/>
      </c>
      <c r="I1063" s="365" t="str">
        <f t="shared" si="551"/>
        <v/>
      </c>
      <c r="J1063" s="366" t="str">
        <f t="shared" si="534"/>
        <v/>
      </c>
      <c r="K1063" s="367" t="str">
        <f t="shared" si="535"/>
        <v/>
      </c>
      <c r="L1063" s="368" t="str">
        <f t="shared" si="536"/>
        <v/>
      </c>
      <c r="M1063" s="369"/>
      <c r="N1063" s="370" t="str">
        <f t="shared" si="530"/>
        <v/>
      </c>
      <c r="O1063" s="371" t="str">
        <f t="shared" si="531"/>
        <v/>
      </c>
      <c r="P1063" s="371" t="str">
        <f t="shared" si="537"/>
        <v/>
      </c>
      <c r="Q1063" s="372" t="str">
        <f t="shared" si="552"/>
        <v/>
      </c>
      <c r="R1063" s="373" t="str">
        <f t="shared" si="538"/>
        <v/>
      </c>
      <c r="S1063" s="372" t="str">
        <f t="shared" si="539"/>
        <v/>
      </c>
      <c r="T1063" s="372" t="str">
        <f t="shared" si="532"/>
        <v/>
      </c>
      <c r="U1063" s="374" t="str">
        <f t="shared" si="533"/>
        <v/>
      </c>
      <c r="V1063" s="375" t="str">
        <f t="shared" si="540"/>
        <v/>
      </c>
      <c r="Y1063" s="133"/>
    </row>
    <row r="1064" spans="1:25" s="127" customFormat="1" ht="12" customHeight="1">
      <c r="A1064" s="121">
        <v>992</v>
      </c>
      <c r="B1064" s="122"/>
      <c r="C1064" s="403"/>
      <c r="D1064" s="123"/>
      <c r="E1064" s="124"/>
      <c r="F1064" s="124"/>
      <c r="G1064" s="363" t="str">
        <f t="shared" si="549"/>
        <v/>
      </c>
      <c r="H1064" s="376" t="str">
        <f t="shared" si="550"/>
        <v/>
      </c>
      <c r="I1064" s="365" t="str">
        <f t="shared" si="551"/>
        <v/>
      </c>
      <c r="J1064" s="366" t="str">
        <f t="shared" si="534"/>
        <v/>
      </c>
      <c r="K1064" s="367" t="str">
        <f t="shared" si="535"/>
        <v/>
      </c>
      <c r="L1064" s="368" t="str">
        <f t="shared" si="536"/>
        <v/>
      </c>
      <c r="M1064" s="369"/>
      <c r="N1064" s="370" t="str">
        <f t="shared" si="530"/>
        <v/>
      </c>
      <c r="O1064" s="371" t="str">
        <f t="shared" si="531"/>
        <v/>
      </c>
      <c r="P1064" s="371" t="str">
        <f t="shared" si="537"/>
        <v/>
      </c>
      <c r="Q1064" s="372" t="str">
        <f t="shared" si="552"/>
        <v/>
      </c>
      <c r="R1064" s="373" t="str">
        <f t="shared" si="538"/>
        <v/>
      </c>
      <c r="S1064" s="372" t="str">
        <f t="shared" si="539"/>
        <v/>
      </c>
      <c r="T1064" s="372" t="str">
        <f t="shared" si="532"/>
        <v/>
      </c>
      <c r="U1064" s="374" t="str">
        <f t="shared" si="533"/>
        <v/>
      </c>
      <c r="V1064" s="375" t="str">
        <f t="shared" si="540"/>
        <v/>
      </c>
      <c r="Y1064" s="133"/>
    </row>
    <row r="1065" spans="1:25" s="127" customFormat="1" ht="12" customHeight="1">
      <c r="A1065" s="121">
        <v>993</v>
      </c>
      <c r="B1065" s="122"/>
      <c r="C1065" s="403"/>
      <c r="D1065" s="123"/>
      <c r="E1065" s="124"/>
      <c r="F1065" s="124"/>
      <c r="G1065" s="363" t="str">
        <f t="shared" si="549"/>
        <v/>
      </c>
      <c r="H1065" s="376" t="str">
        <f t="shared" si="550"/>
        <v/>
      </c>
      <c r="I1065" s="365" t="str">
        <f t="shared" si="551"/>
        <v/>
      </c>
      <c r="J1065" s="366" t="str">
        <f t="shared" si="534"/>
        <v/>
      </c>
      <c r="K1065" s="367" t="str">
        <f t="shared" si="535"/>
        <v/>
      </c>
      <c r="L1065" s="368" t="str">
        <f t="shared" si="536"/>
        <v/>
      </c>
      <c r="M1065" s="369"/>
      <c r="N1065" s="370" t="str">
        <f t="shared" si="530"/>
        <v/>
      </c>
      <c r="O1065" s="371" t="str">
        <f t="shared" si="531"/>
        <v/>
      </c>
      <c r="P1065" s="371" t="str">
        <f t="shared" si="537"/>
        <v/>
      </c>
      <c r="Q1065" s="372" t="str">
        <f t="shared" si="552"/>
        <v/>
      </c>
      <c r="R1065" s="373" t="str">
        <f t="shared" si="538"/>
        <v/>
      </c>
      <c r="S1065" s="372" t="str">
        <f t="shared" si="539"/>
        <v/>
      </c>
      <c r="T1065" s="372" t="str">
        <f t="shared" si="532"/>
        <v/>
      </c>
      <c r="U1065" s="374" t="str">
        <f t="shared" si="533"/>
        <v/>
      </c>
      <c r="V1065" s="375" t="str">
        <f t="shared" si="540"/>
        <v/>
      </c>
      <c r="Y1065" s="133"/>
    </row>
    <row r="1066" spans="1:25" s="127" customFormat="1" ht="12" customHeight="1">
      <c r="A1066" s="121">
        <v>994</v>
      </c>
      <c r="B1066" s="122"/>
      <c r="C1066" s="403"/>
      <c r="D1066" s="123"/>
      <c r="E1066" s="124"/>
      <c r="F1066" s="124"/>
      <c r="G1066" s="363" t="str">
        <f t="shared" si="549"/>
        <v/>
      </c>
      <c r="H1066" s="376" t="str">
        <f t="shared" si="550"/>
        <v/>
      </c>
      <c r="I1066" s="365" t="str">
        <f t="shared" si="551"/>
        <v/>
      </c>
      <c r="J1066" s="366" t="str">
        <f t="shared" si="534"/>
        <v/>
      </c>
      <c r="K1066" s="367" t="str">
        <f t="shared" si="535"/>
        <v/>
      </c>
      <c r="L1066" s="368" t="str">
        <f t="shared" si="536"/>
        <v/>
      </c>
      <c r="M1066" s="369"/>
      <c r="N1066" s="370" t="str">
        <f t="shared" si="530"/>
        <v/>
      </c>
      <c r="O1066" s="371" t="str">
        <f t="shared" si="531"/>
        <v/>
      </c>
      <c r="P1066" s="371" t="str">
        <f t="shared" si="537"/>
        <v/>
      </c>
      <c r="Q1066" s="372" t="str">
        <f t="shared" si="552"/>
        <v/>
      </c>
      <c r="R1066" s="373" t="str">
        <f t="shared" si="538"/>
        <v/>
      </c>
      <c r="S1066" s="372" t="str">
        <f t="shared" si="539"/>
        <v/>
      </c>
      <c r="T1066" s="372" t="str">
        <f t="shared" si="532"/>
        <v/>
      </c>
      <c r="U1066" s="374" t="str">
        <f t="shared" si="533"/>
        <v/>
      </c>
      <c r="V1066" s="375" t="str">
        <f t="shared" si="540"/>
        <v/>
      </c>
      <c r="Y1066" s="133"/>
    </row>
    <row r="1067" spans="1:25" s="127" customFormat="1" ht="12" customHeight="1">
      <c r="A1067" s="121">
        <v>995</v>
      </c>
      <c r="B1067" s="122"/>
      <c r="C1067" s="403"/>
      <c r="D1067" s="123"/>
      <c r="E1067" s="124"/>
      <c r="F1067" s="124"/>
      <c r="G1067" s="363" t="str">
        <f t="shared" si="549"/>
        <v/>
      </c>
      <c r="H1067" s="376" t="str">
        <f t="shared" si="550"/>
        <v/>
      </c>
      <c r="I1067" s="365" t="str">
        <f t="shared" si="551"/>
        <v/>
      </c>
      <c r="J1067" s="366" t="str">
        <f t="shared" si="534"/>
        <v/>
      </c>
      <c r="K1067" s="367" t="str">
        <f t="shared" si="535"/>
        <v/>
      </c>
      <c r="L1067" s="368" t="str">
        <f t="shared" si="536"/>
        <v/>
      </c>
      <c r="M1067" s="369"/>
      <c r="N1067" s="370" t="str">
        <f t="shared" si="530"/>
        <v/>
      </c>
      <c r="O1067" s="371" t="str">
        <f t="shared" si="531"/>
        <v/>
      </c>
      <c r="P1067" s="371" t="str">
        <f t="shared" si="537"/>
        <v/>
      </c>
      <c r="Q1067" s="372" t="str">
        <f t="shared" si="552"/>
        <v/>
      </c>
      <c r="R1067" s="373" t="str">
        <f t="shared" si="538"/>
        <v/>
      </c>
      <c r="S1067" s="372" t="str">
        <f t="shared" si="539"/>
        <v/>
      </c>
      <c r="T1067" s="372" t="str">
        <f t="shared" si="532"/>
        <v/>
      </c>
      <c r="U1067" s="374" t="str">
        <f t="shared" si="533"/>
        <v/>
      </c>
      <c r="V1067" s="375" t="str">
        <f t="shared" si="540"/>
        <v/>
      </c>
      <c r="Y1067" s="133"/>
    </row>
    <row r="1068" spans="1:25" s="127" customFormat="1" ht="12" customHeight="1">
      <c r="A1068" s="121">
        <v>996</v>
      </c>
      <c r="B1068" s="122"/>
      <c r="C1068" s="403"/>
      <c r="D1068" s="123"/>
      <c r="E1068" s="124"/>
      <c r="F1068" s="124"/>
      <c r="G1068" s="363" t="str">
        <f t="shared" si="549"/>
        <v/>
      </c>
      <c r="H1068" s="376" t="str">
        <f t="shared" si="550"/>
        <v/>
      </c>
      <c r="I1068" s="365" t="str">
        <f t="shared" si="551"/>
        <v/>
      </c>
      <c r="J1068" s="366" t="str">
        <f t="shared" si="534"/>
        <v/>
      </c>
      <c r="K1068" s="367" t="str">
        <f t="shared" si="535"/>
        <v/>
      </c>
      <c r="L1068" s="368" t="str">
        <f t="shared" si="536"/>
        <v/>
      </c>
      <c r="M1068" s="369"/>
      <c r="N1068" s="370" t="str">
        <f t="shared" si="530"/>
        <v/>
      </c>
      <c r="O1068" s="371" t="str">
        <f t="shared" si="531"/>
        <v/>
      </c>
      <c r="P1068" s="371" t="str">
        <f t="shared" si="537"/>
        <v/>
      </c>
      <c r="Q1068" s="372" t="str">
        <f t="shared" si="552"/>
        <v/>
      </c>
      <c r="R1068" s="373" t="str">
        <f t="shared" si="538"/>
        <v/>
      </c>
      <c r="S1068" s="372" t="str">
        <f t="shared" si="539"/>
        <v/>
      </c>
      <c r="T1068" s="372" t="str">
        <f t="shared" si="532"/>
        <v/>
      </c>
      <c r="U1068" s="374" t="str">
        <f t="shared" si="533"/>
        <v/>
      </c>
      <c r="V1068" s="375" t="str">
        <f t="shared" si="540"/>
        <v/>
      </c>
      <c r="Y1068" s="133"/>
    </row>
    <row r="1069" spans="1:25" s="127" customFormat="1" ht="12" customHeight="1">
      <c r="A1069" s="121">
        <v>997</v>
      </c>
      <c r="B1069" s="122"/>
      <c r="C1069" s="403"/>
      <c r="D1069" s="123"/>
      <c r="E1069" s="124"/>
      <c r="F1069" s="124"/>
      <c r="G1069" s="363" t="str">
        <f t="shared" si="549"/>
        <v/>
      </c>
      <c r="H1069" s="376" t="str">
        <f t="shared" si="550"/>
        <v/>
      </c>
      <c r="I1069" s="365" t="str">
        <f t="shared" si="551"/>
        <v/>
      </c>
      <c r="J1069" s="366" t="str">
        <f t="shared" si="534"/>
        <v/>
      </c>
      <c r="K1069" s="367" t="str">
        <f t="shared" si="535"/>
        <v/>
      </c>
      <c r="L1069" s="368" t="str">
        <f t="shared" si="536"/>
        <v/>
      </c>
      <c r="M1069" s="369"/>
      <c r="N1069" s="370" t="str">
        <f t="shared" si="530"/>
        <v/>
      </c>
      <c r="O1069" s="371" t="str">
        <f t="shared" si="531"/>
        <v/>
      </c>
      <c r="P1069" s="371" t="str">
        <f t="shared" si="537"/>
        <v/>
      </c>
      <c r="Q1069" s="372" t="str">
        <f t="shared" si="552"/>
        <v/>
      </c>
      <c r="R1069" s="373" t="str">
        <f t="shared" si="538"/>
        <v/>
      </c>
      <c r="S1069" s="372" t="str">
        <f t="shared" si="539"/>
        <v/>
      </c>
      <c r="T1069" s="372" t="str">
        <f t="shared" si="532"/>
        <v/>
      </c>
      <c r="U1069" s="374" t="str">
        <f t="shared" si="533"/>
        <v/>
      </c>
      <c r="V1069" s="375" t="str">
        <f t="shared" si="540"/>
        <v/>
      </c>
      <c r="Y1069" s="133"/>
    </row>
    <row r="1070" spans="1:25" s="127" customFormat="1" ht="12" customHeight="1">
      <c r="A1070" s="121">
        <v>998</v>
      </c>
      <c r="B1070" s="122"/>
      <c r="C1070" s="403"/>
      <c r="D1070" s="123"/>
      <c r="E1070" s="124"/>
      <c r="F1070" s="124"/>
      <c r="G1070" s="363" t="str">
        <f t="shared" si="549"/>
        <v/>
      </c>
      <c r="H1070" s="376" t="str">
        <f t="shared" si="550"/>
        <v/>
      </c>
      <c r="I1070" s="365" t="str">
        <f t="shared" si="551"/>
        <v/>
      </c>
      <c r="J1070" s="366" t="str">
        <f t="shared" si="534"/>
        <v/>
      </c>
      <c r="K1070" s="367" t="str">
        <f t="shared" si="535"/>
        <v/>
      </c>
      <c r="L1070" s="368" t="str">
        <f t="shared" si="536"/>
        <v/>
      </c>
      <c r="M1070" s="369"/>
      <c r="N1070" s="370" t="str">
        <f t="shared" si="530"/>
        <v/>
      </c>
      <c r="O1070" s="371" t="str">
        <f t="shared" si="531"/>
        <v/>
      </c>
      <c r="P1070" s="371" t="str">
        <f t="shared" si="537"/>
        <v/>
      </c>
      <c r="Q1070" s="372" t="str">
        <f t="shared" si="552"/>
        <v/>
      </c>
      <c r="R1070" s="373" t="str">
        <f t="shared" si="538"/>
        <v/>
      </c>
      <c r="S1070" s="372" t="str">
        <f t="shared" si="539"/>
        <v/>
      </c>
      <c r="T1070" s="372" t="str">
        <f t="shared" si="532"/>
        <v/>
      </c>
      <c r="U1070" s="374" t="str">
        <f t="shared" si="533"/>
        <v/>
      </c>
      <c r="V1070" s="375" t="str">
        <f t="shared" si="540"/>
        <v/>
      </c>
      <c r="Y1070" s="133"/>
    </row>
    <row r="1071" spans="1:25" s="127" customFormat="1" ht="12" customHeight="1">
      <c r="A1071" s="121">
        <v>999</v>
      </c>
      <c r="B1071" s="122"/>
      <c r="C1071" s="403"/>
      <c r="D1071" s="123"/>
      <c r="E1071" s="124"/>
      <c r="F1071" s="124"/>
      <c r="G1071" s="363" t="str">
        <f t="shared" si="549"/>
        <v/>
      </c>
      <c r="H1071" s="376" t="str">
        <f t="shared" si="550"/>
        <v/>
      </c>
      <c r="I1071" s="365" t="str">
        <f t="shared" si="551"/>
        <v/>
      </c>
      <c r="J1071" s="366" t="str">
        <f t="shared" si="534"/>
        <v/>
      </c>
      <c r="K1071" s="367" t="str">
        <f t="shared" si="535"/>
        <v/>
      </c>
      <c r="L1071" s="368" t="str">
        <f t="shared" si="536"/>
        <v/>
      </c>
      <c r="M1071" s="369"/>
      <c r="N1071" s="370" t="str">
        <f t="shared" si="530"/>
        <v/>
      </c>
      <c r="O1071" s="371" t="str">
        <f t="shared" si="531"/>
        <v/>
      </c>
      <c r="P1071" s="371" t="str">
        <f t="shared" si="537"/>
        <v/>
      </c>
      <c r="Q1071" s="372" t="str">
        <f t="shared" si="552"/>
        <v/>
      </c>
      <c r="R1071" s="373" t="str">
        <f t="shared" si="538"/>
        <v/>
      </c>
      <c r="S1071" s="372" t="str">
        <f t="shared" si="539"/>
        <v/>
      </c>
      <c r="T1071" s="372" t="str">
        <f t="shared" si="532"/>
        <v/>
      </c>
      <c r="U1071" s="374" t="str">
        <f t="shared" si="533"/>
        <v/>
      </c>
      <c r="V1071" s="375" t="str">
        <f t="shared" si="540"/>
        <v/>
      </c>
      <c r="Y1071" s="133"/>
    </row>
    <row r="1072" spans="1:25" s="127" customFormat="1" ht="12" customHeight="1">
      <c r="A1072" s="121">
        <v>1000</v>
      </c>
      <c r="B1072" s="122"/>
      <c r="C1072" s="403"/>
      <c r="D1072" s="123"/>
      <c r="E1072" s="124"/>
      <c r="F1072" s="124"/>
      <c r="G1072" s="363" t="str">
        <f t="shared" si="549"/>
        <v/>
      </c>
      <c r="H1072" s="376" t="str">
        <f t="shared" si="550"/>
        <v/>
      </c>
      <c r="I1072" s="365" t="str">
        <f t="shared" si="551"/>
        <v/>
      </c>
      <c r="J1072" s="366" t="str">
        <f t="shared" si="534"/>
        <v/>
      </c>
      <c r="K1072" s="367" t="str">
        <f t="shared" si="535"/>
        <v/>
      </c>
      <c r="L1072" s="368" t="str">
        <f t="shared" si="536"/>
        <v/>
      </c>
      <c r="M1072" s="369"/>
      <c r="N1072" s="370" t="str">
        <f t="shared" si="530"/>
        <v/>
      </c>
      <c r="O1072" s="371" t="str">
        <f t="shared" si="531"/>
        <v/>
      </c>
      <c r="P1072" s="371" t="str">
        <f t="shared" si="537"/>
        <v/>
      </c>
      <c r="Q1072" s="372" t="str">
        <f t="shared" si="552"/>
        <v/>
      </c>
      <c r="R1072" s="373" t="str">
        <f t="shared" si="538"/>
        <v/>
      </c>
      <c r="S1072" s="372" t="str">
        <f t="shared" si="539"/>
        <v/>
      </c>
      <c r="T1072" s="372" t="str">
        <f t="shared" si="532"/>
        <v/>
      </c>
      <c r="U1072" s="374" t="str">
        <f t="shared" si="533"/>
        <v/>
      </c>
      <c r="V1072" s="375" t="str">
        <f t="shared" si="540"/>
        <v/>
      </c>
      <c r="Y1072" s="133"/>
    </row>
    <row r="1073" spans="23:25">
      <c r="W1073" s="127"/>
      <c r="X1073" s="127"/>
      <c r="Y1073" s="133"/>
    </row>
  </sheetData>
  <sheetProtection selectLockedCells="1" selectUnlockedCells="1"/>
  <phoneticPr fontId="45" type="Hiragana"/>
  <printOptions horizontalCentered="1"/>
  <pageMargins left="0.23622047244094491" right="0.23622047244094491" top="0.74803149606299213" bottom="0.74803149606299213" header="0.31496062992125984" footer="0.31496062992125984"/>
  <pageSetup paperSize="9" scale="62" firstPageNumber="0" orientation="portrait" blackAndWhite="1" r:id="rId1"/>
  <headerFooter>
    <oddHeader>&amp;R&amp;D</oddHeader>
    <oddFooter xml:space="preserve">&amp;C&amp;P </oddFooter>
  </headerFooter>
  <rowBreaks count="7" manualBreakCount="7">
    <brk id="63" max="21" man="1"/>
    <brk id="162" max="21" man="1"/>
    <brk id="252" max="21" man="1"/>
    <brk id="342" max="21" man="1"/>
    <brk id="432" max="21" man="1"/>
    <brk id="522" max="21" man="1"/>
    <brk id="612" max="21" man="1"/>
  </rowBreaks>
  <colBreaks count="1" manualBreakCount="1">
    <brk id="22" max="1071"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sheetPr>
  <dimension ref="A1:Z1073"/>
  <sheetViews>
    <sheetView view="pageBreakPreview" zoomScaleNormal="100" zoomScaleSheetLayoutView="100" workbookViewId="0">
      <selection activeCell="A5" sqref="A5:XFD7"/>
    </sheetView>
  </sheetViews>
  <sheetFormatPr defaultColWidth="8.875" defaultRowHeight="13.5"/>
  <cols>
    <col min="1" max="1" width="4.125" style="8" customWidth="1"/>
    <col min="2" max="2" width="10.875" style="7" customWidth="1"/>
    <col min="3" max="3" width="11.25" style="8" customWidth="1"/>
    <col min="4" max="4" width="6" style="7" customWidth="1"/>
    <col min="5" max="5" width="7.75" style="8" customWidth="1"/>
    <col min="6" max="6" width="5.75" style="8" customWidth="1"/>
    <col min="7" max="7" width="6.125" style="8" customWidth="1"/>
    <col min="8" max="8" width="2.25" style="9" customWidth="1"/>
    <col min="9" max="9" width="9.375" style="9" customWidth="1"/>
    <col min="10" max="10" width="9.75" style="8" customWidth="1"/>
    <col min="11" max="11" width="6.375" style="8" customWidth="1"/>
    <col min="12" max="12" width="12.125" style="8" customWidth="1"/>
    <col min="13" max="13" width="1.375" style="8" customWidth="1"/>
    <col min="14" max="14" width="7.375" style="8" customWidth="1"/>
    <col min="15" max="15" width="6" style="8" customWidth="1"/>
    <col min="16" max="16" width="6.625" style="8" customWidth="1"/>
    <col min="17" max="17" width="8.125" style="10" customWidth="1"/>
    <col min="18" max="18" width="7.5" style="8" customWidth="1"/>
    <col min="19" max="21" width="6.25" style="8" customWidth="1"/>
    <col min="22" max="22" width="11.5" style="77" customWidth="1"/>
    <col min="23" max="24" width="8.875" style="8"/>
    <col min="25" max="25" width="8.875" style="12"/>
    <col min="26" max="26" width="6.125" style="8" customWidth="1"/>
    <col min="27" max="16384" width="8.875" style="8"/>
  </cols>
  <sheetData>
    <row r="1" spans="1:26" ht="5.25" customHeight="1" thickBot="1">
      <c r="A1" s="311"/>
      <c r="B1" s="312"/>
      <c r="C1" s="311"/>
      <c r="D1" s="312"/>
      <c r="E1" s="311"/>
      <c r="F1" s="311"/>
      <c r="G1" s="311"/>
      <c r="H1" s="313"/>
      <c r="I1" s="313"/>
      <c r="J1" s="311"/>
      <c r="K1" s="311"/>
      <c r="L1" s="311"/>
      <c r="M1" s="311"/>
      <c r="N1" s="311"/>
      <c r="O1" s="311"/>
      <c r="P1" s="311"/>
      <c r="Q1" s="314"/>
      <c r="R1" s="311"/>
      <c r="S1" s="311"/>
      <c r="T1" s="311"/>
      <c r="U1" s="311"/>
    </row>
    <row r="2" spans="1:26" ht="37.15" customHeight="1" thickBot="1">
      <c r="A2" s="315"/>
      <c r="B2" s="316" t="s">
        <v>6</v>
      </c>
      <c r="C2" s="311"/>
      <c r="D2" s="312"/>
      <c r="E2" s="311"/>
      <c r="F2" s="311"/>
      <c r="G2" s="311"/>
      <c r="H2" s="313"/>
      <c r="I2" s="313"/>
      <c r="J2" s="311"/>
      <c r="K2" s="311"/>
      <c r="L2" s="311"/>
      <c r="M2" s="312"/>
      <c r="N2" s="317" t="s">
        <v>17</v>
      </c>
      <c r="O2" s="318"/>
      <c r="P2" s="17"/>
      <c r="Q2" s="319"/>
      <c r="R2" s="319"/>
      <c r="S2" s="320"/>
      <c r="T2" s="389"/>
      <c r="U2" s="377"/>
      <c r="V2" s="309" t="s">
        <v>238</v>
      </c>
      <c r="W2" s="309"/>
      <c r="X2" s="310"/>
      <c r="Y2" s="8"/>
    </row>
    <row r="3" spans="1:26" ht="4.5" customHeight="1">
      <c r="A3" s="321"/>
      <c r="B3" s="322"/>
      <c r="C3" s="311"/>
      <c r="D3" s="312"/>
      <c r="E3" s="311"/>
      <c r="F3" s="311"/>
      <c r="G3" s="311"/>
      <c r="H3" s="313"/>
      <c r="I3" s="313"/>
      <c r="J3" s="311"/>
      <c r="K3" s="311"/>
      <c r="L3" s="311"/>
      <c r="M3" s="311"/>
      <c r="N3" s="311"/>
      <c r="O3" s="311"/>
      <c r="P3" s="311"/>
      <c r="Q3" s="314"/>
      <c r="R3" s="311"/>
      <c r="S3" s="311"/>
      <c r="T3" s="311"/>
      <c r="U3" s="311"/>
    </row>
    <row r="4" spans="1:26" s="13" customFormat="1" ht="29.45" customHeight="1">
      <c r="A4" s="323" t="s">
        <v>18</v>
      </c>
      <c r="B4" s="324"/>
      <c r="C4" s="325"/>
      <c r="D4" s="325"/>
      <c r="E4" s="325"/>
      <c r="F4" s="325"/>
      <c r="G4" s="312"/>
      <c r="H4" s="324"/>
      <c r="I4" s="312"/>
      <c r="J4" s="324"/>
      <c r="K4" s="326"/>
      <c r="L4" s="324"/>
      <c r="M4" s="324"/>
      <c r="N4" s="324"/>
      <c r="O4" s="324"/>
      <c r="P4" s="324"/>
      <c r="Q4" s="327"/>
      <c r="R4" s="324"/>
      <c r="S4" s="324"/>
      <c r="T4" s="324"/>
      <c r="U4" s="324"/>
      <c r="V4" s="81"/>
      <c r="W4" s="8"/>
      <c r="X4" s="8"/>
      <c r="Y4" s="12"/>
      <c r="Z4" s="8"/>
    </row>
    <row r="5" spans="1:26" s="13" customFormat="1" ht="22.15" customHeight="1">
      <c r="C5" s="293" t="s">
        <v>21</v>
      </c>
      <c r="D5" s="294">
        <f>COUNTIF($U$73:$U$1072,"&gt;=0")</f>
        <v>0</v>
      </c>
      <c r="E5" s="295"/>
      <c r="F5" s="293" t="s">
        <v>22</v>
      </c>
      <c r="G5" s="409" t="e">
        <f>AVERAGE($U$73:$U$1072)</f>
        <v>#DIV/0!</v>
      </c>
      <c r="H5" s="295"/>
      <c r="I5" s="295"/>
      <c r="J5" s="293" t="s">
        <v>24</v>
      </c>
      <c r="K5" s="409" t="e">
        <f>MEDIAN($U$73:$U$1072)</f>
        <v>#NUM!</v>
      </c>
      <c r="L5" s="297" t="s">
        <v>26</v>
      </c>
      <c r="M5" s="293"/>
      <c r="N5" s="409" t="e">
        <f>STDEVP($U$73:$U$1072)</f>
        <v>#DIV/0!</v>
      </c>
      <c r="O5" s="295"/>
      <c r="P5" s="293" t="s">
        <v>28</v>
      </c>
      <c r="Q5" s="294">
        <f>MAX($U$73:$U$1072)</f>
        <v>0</v>
      </c>
      <c r="R5" s="295"/>
      <c r="S5" s="295" t="s">
        <v>4</v>
      </c>
      <c r="T5" s="296">
        <f>MIN($U$73:$U$1072)</f>
        <v>0</v>
      </c>
      <c r="U5" s="298"/>
      <c r="V5" s="299"/>
      <c r="W5" s="8"/>
      <c r="X5" s="8"/>
      <c r="Y5" s="12"/>
      <c r="Z5" s="8"/>
    </row>
    <row r="6" spans="1:26" ht="6" customHeight="1">
      <c r="B6" s="8"/>
      <c r="C6" s="28"/>
      <c r="D6" s="118"/>
      <c r="E6" s="29"/>
      <c r="F6" s="28"/>
      <c r="G6" s="410"/>
      <c r="H6" s="29"/>
      <c r="I6" s="29"/>
      <c r="J6" s="28"/>
      <c r="K6" s="410"/>
      <c r="L6" s="106"/>
      <c r="M6" s="28"/>
      <c r="N6" s="410"/>
      <c r="O6" s="29"/>
      <c r="P6" s="28"/>
      <c r="Q6" s="29"/>
      <c r="R6" s="29"/>
      <c r="S6" s="29"/>
      <c r="T6" s="29"/>
      <c r="U6" s="30"/>
      <c r="V6" s="82"/>
    </row>
    <row r="7" spans="1:26" s="13" customFormat="1" ht="23.45" customHeight="1">
      <c r="B7" s="83" t="s">
        <v>32</v>
      </c>
      <c r="C7" s="84" t="s">
        <v>19</v>
      </c>
      <c r="D7" s="119">
        <f>COUNTIF($V$73:$V$1072,"&gt;0")</f>
        <v>0</v>
      </c>
      <c r="E7" s="85"/>
      <c r="F7" s="84" t="s">
        <v>22</v>
      </c>
      <c r="G7" s="411" t="e">
        <f>AVERAGE($V$73:$V$1072)</f>
        <v>#DIV/0!</v>
      </c>
      <c r="H7" s="85"/>
      <c r="I7" s="85"/>
      <c r="J7" s="84" t="s">
        <v>24</v>
      </c>
      <c r="K7" s="411" t="e">
        <f>MEDIAN($V$73:$V$1072)</f>
        <v>#NUM!</v>
      </c>
      <c r="L7" s="107" t="s">
        <v>26</v>
      </c>
      <c r="M7" s="84"/>
      <c r="N7" s="411" t="e">
        <f>STDEVP($V$73:$V$1072)</f>
        <v>#DIV/0!</v>
      </c>
      <c r="O7" s="85"/>
      <c r="P7" s="84" t="s">
        <v>33</v>
      </c>
      <c r="Q7" s="86"/>
      <c r="R7" s="412" t="e">
        <f>$K$5+($N$5*2)</f>
        <v>#NUM!</v>
      </c>
      <c r="S7" s="85" t="s">
        <v>34</v>
      </c>
      <c r="T7" s="411" t="e">
        <f>$K$5-($N$5*2)</f>
        <v>#NUM!</v>
      </c>
      <c r="U7" s="85" t="s">
        <v>36</v>
      </c>
      <c r="V7" s="87"/>
      <c r="W7" s="8"/>
      <c r="X7" s="8"/>
      <c r="Y7" s="12"/>
      <c r="Z7" s="8"/>
    </row>
    <row r="8" spans="1:26" ht="10.9" customHeight="1">
      <c r="B8" s="32"/>
      <c r="C8" s="29"/>
      <c r="D8" s="29"/>
      <c r="E8" s="29"/>
      <c r="F8" s="29"/>
      <c r="G8" s="29"/>
      <c r="H8" s="29"/>
      <c r="I8" s="29"/>
      <c r="J8" s="29"/>
      <c r="K8" s="29"/>
      <c r="L8" s="29"/>
      <c r="M8" s="29"/>
      <c r="N8" s="29"/>
      <c r="O8" s="29"/>
      <c r="P8" s="29"/>
      <c r="Q8" s="29"/>
      <c r="R8" s="29"/>
      <c r="S8" s="29"/>
      <c r="U8" s="33"/>
    </row>
    <row r="9" spans="1:26" ht="19.899999999999999" customHeight="1">
      <c r="A9" s="80"/>
      <c r="B9" s="32"/>
      <c r="C9" s="29"/>
      <c r="D9" s="29"/>
      <c r="E9" s="29"/>
      <c r="F9" s="29"/>
      <c r="G9" s="29"/>
      <c r="H9" s="29"/>
      <c r="I9" s="29"/>
      <c r="J9" s="29"/>
      <c r="K9" s="29"/>
      <c r="L9" s="29"/>
      <c r="M9" s="29"/>
      <c r="N9" s="29"/>
      <c r="O9" s="29"/>
      <c r="P9" s="29"/>
      <c r="Q9" s="29"/>
      <c r="R9" s="29"/>
      <c r="S9" s="29"/>
      <c r="U9" s="33"/>
      <c r="V9" s="98"/>
    </row>
    <row r="10" spans="1:26" ht="19.899999999999999" customHeight="1">
      <c r="B10" s="32"/>
      <c r="C10" s="99"/>
      <c r="D10" s="100"/>
      <c r="E10" s="101"/>
      <c r="F10" s="100"/>
      <c r="G10" s="101"/>
      <c r="H10" s="101"/>
      <c r="I10" s="101"/>
      <c r="J10" s="100"/>
      <c r="K10" s="101"/>
      <c r="L10" s="99"/>
      <c r="M10" s="100"/>
      <c r="N10" s="102"/>
      <c r="O10" s="101"/>
      <c r="P10" s="100"/>
      <c r="Q10" s="101"/>
      <c r="R10" s="101"/>
      <c r="S10" s="100"/>
      <c r="T10" s="103"/>
      <c r="U10" s="101"/>
      <c r="V10" s="100"/>
      <c r="X10" s="12"/>
      <c r="Y10" s="8"/>
    </row>
    <row r="11" spans="1:26" ht="19.899999999999999" customHeight="1">
      <c r="B11" s="32"/>
      <c r="C11" s="99"/>
      <c r="D11" s="100"/>
      <c r="E11" s="99"/>
      <c r="F11" s="104"/>
      <c r="G11" s="99"/>
      <c r="H11" s="99"/>
      <c r="I11" s="99"/>
      <c r="J11" s="104"/>
      <c r="K11" s="99"/>
      <c r="L11" s="99"/>
      <c r="M11" s="104"/>
      <c r="N11" s="99"/>
      <c r="O11" s="99"/>
      <c r="P11" s="104"/>
      <c r="Q11" s="99"/>
      <c r="R11" s="99"/>
      <c r="S11" s="104"/>
      <c r="T11" s="105"/>
      <c r="U11" s="99"/>
      <c r="V11" s="104"/>
      <c r="X11" s="12"/>
      <c r="Y11" s="8"/>
    </row>
    <row r="12" spans="1:26" ht="19.899999999999999" customHeight="1">
      <c r="B12" s="8"/>
      <c r="C12" s="29"/>
      <c r="D12" s="29"/>
      <c r="E12" s="29"/>
      <c r="F12" s="29"/>
      <c r="G12" s="29"/>
      <c r="H12" s="29"/>
      <c r="I12" s="88" t="s">
        <v>188</v>
      </c>
      <c r="J12" s="29"/>
      <c r="K12" s="29"/>
      <c r="L12" s="29"/>
      <c r="M12" s="34"/>
      <c r="N12" s="328" t="s">
        <v>42</v>
      </c>
      <c r="O12" s="329"/>
      <c r="P12" s="329"/>
      <c r="Q12" s="329"/>
      <c r="R12" s="329"/>
      <c r="S12" s="329"/>
      <c r="T12" s="311"/>
      <c r="U12" s="330"/>
      <c r="V12" s="331"/>
    </row>
    <row r="13" spans="1:26" s="13" customFormat="1" ht="19.899999999999999" customHeight="1">
      <c r="A13" s="8"/>
      <c r="B13" s="29"/>
      <c r="C13" s="29"/>
      <c r="D13" s="29"/>
      <c r="E13" s="29"/>
      <c r="F13" s="29"/>
      <c r="G13" s="29"/>
      <c r="H13" s="29"/>
      <c r="I13" s="88"/>
      <c r="J13" s="88"/>
      <c r="K13" s="74"/>
      <c r="L13" s="74"/>
      <c r="M13" s="34"/>
      <c r="N13" s="332" t="s">
        <v>35</v>
      </c>
      <c r="O13" s="333"/>
      <c r="P13" s="333"/>
      <c r="Q13" s="333"/>
      <c r="R13" s="333"/>
      <c r="S13" s="333"/>
      <c r="T13" s="334"/>
      <c r="U13" s="335"/>
      <c r="V13" s="336"/>
      <c r="W13" s="8"/>
      <c r="X13" s="8"/>
      <c r="Y13" s="12"/>
      <c r="Z13" s="8"/>
    </row>
    <row r="14" spans="1:26" ht="19.899999999999999" customHeight="1">
      <c r="B14" s="29"/>
      <c r="C14" s="29"/>
      <c r="D14" s="29"/>
      <c r="E14" s="29"/>
      <c r="F14" s="29"/>
      <c r="G14" s="29"/>
      <c r="H14" s="29"/>
      <c r="I14" s="244" t="s">
        <v>256</v>
      </c>
      <c r="J14" s="245"/>
      <c r="K14" s="246" t="s">
        <v>175</v>
      </c>
      <c r="L14" s="247" t="s">
        <v>176</v>
      </c>
      <c r="M14" s="94" t="s">
        <v>40</v>
      </c>
      <c r="N14" s="332" t="s">
        <v>7</v>
      </c>
      <c r="O14" s="337"/>
      <c r="P14" s="337"/>
      <c r="Q14" s="338" t="e">
        <f>$K$5</f>
        <v>#NUM!</v>
      </c>
      <c r="R14" s="337" t="s">
        <v>43</v>
      </c>
      <c r="S14" s="337"/>
      <c r="T14" s="338" t="e">
        <f>N5</f>
        <v>#DIV/0!</v>
      </c>
      <c r="U14" s="337" t="s">
        <v>241</v>
      </c>
      <c r="V14" s="337"/>
    </row>
    <row r="15" spans="1:26" ht="19.899999999999999" customHeight="1">
      <c r="B15" s="29"/>
      <c r="C15" s="29"/>
      <c r="D15" s="29"/>
      <c r="E15" s="29"/>
      <c r="F15" s="29"/>
      <c r="G15" s="29"/>
      <c r="H15" s="29"/>
      <c r="I15" s="244" t="s">
        <v>113</v>
      </c>
      <c r="J15" s="249"/>
      <c r="K15" s="250">
        <f>COUNTIFS($U$73:$U$1072,"&gt;=1",$U$73:$U$1072,"&lt;325")</f>
        <v>0</v>
      </c>
      <c r="L15" s="120" t="e">
        <f>K15/$K$45</f>
        <v>#DIV/0!</v>
      </c>
      <c r="M15" s="95"/>
      <c r="N15" s="332" t="s">
        <v>242</v>
      </c>
      <c r="O15" s="338" t="e">
        <f>R7</f>
        <v>#NUM!</v>
      </c>
      <c r="P15" s="337" t="s">
        <v>0</v>
      </c>
      <c r="Q15" s="339"/>
      <c r="R15" s="338" t="e">
        <f>T7</f>
        <v>#NUM!</v>
      </c>
      <c r="S15" s="337" t="s">
        <v>9</v>
      </c>
      <c r="T15" s="337"/>
      <c r="U15" s="338">
        <f>D5-D7</f>
        <v>0</v>
      </c>
      <c r="V15" s="337" t="s">
        <v>243</v>
      </c>
    </row>
    <row r="16" spans="1:26" ht="19.899999999999999" customHeight="1">
      <c r="B16" s="29"/>
      <c r="C16" s="29"/>
      <c r="D16" s="29"/>
      <c r="E16" s="29"/>
      <c r="F16" s="29"/>
      <c r="G16" s="29"/>
      <c r="H16" s="29"/>
      <c r="I16" s="251" t="s">
        <v>75</v>
      </c>
      <c r="J16" s="248"/>
      <c r="K16" s="250">
        <f>COUNTIFS($N$73:$N$1072,"&gt;=325",$N$73:$N$1072,"&lt;350")</f>
        <v>0</v>
      </c>
      <c r="L16" s="120" t="e">
        <f t="shared" ref="L16:L44" si="0">K16/$K$45</f>
        <v>#DIV/0!</v>
      </c>
      <c r="N16" s="332" t="s">
        <v>244</v>
      </c>
      <c r="O16" s="337"/>
      <c r="P16" s="337"/>
      <c r="Q16" s="337"/>
      <c r="R16" s="337"/>
      <c r="S16" s="337"/>
      <c r="T16" s="337"/>
      <c r="U16" s="337"/>
      <c r="V16" s="340"/>
    </row>
    <row r="17" spans="1:26" ht="19.899999999999999" customHeight="1">
      <c r="B17" s="29"/>
      <c r="C17" s="29"/>
      <c r="D17" s="29"/>
      <c r="E17" s="29"/>
      <c r="F17" s="29"/>
      <c r="G17" s="29"/>
      <c r="H17" s="29"/>
      <c r="I17" s="251" t="s">
        <v>116</v>
      </c>
      <c r="J17" s="248"/>
      <c r="K17" s="250">
        <f>COUNTIFS($U$73:$U$1072,"&gt;=350",$U$73:$U$1072,"&lt;375")</f>
        <v>0</v>
      </c>
      <c r="L17" s="120" t="e">
        <f t="shared" si="0"/>
        <v>#DIV/0!</v>
      </c>
      <c r="M17" s="34"/>
      <c r="N17" s="332" t="s">
        <v>44</v>
      </c>
      <c r="O17" s="337"/>
      <c r="P17" s="337"/>
      <c r="Q17" s="337"/>
      <c r="R17" s="337"/>
      <c r="S17" s="338" t="e">
        <f>K7</f>
        <v>#NUM!</v>
      </c>
      <c r="T17" s="337" t="s">
        <v>41</v>
      </c>
      <c r="U17" s="337"/>
      <c r="V17" s="340"/>
    </row>
    <row r="18" spans="1:26" ht="19.899999999999999" customHeight="1">
      <c r="B18" s="29"/>
      <c r="C18" s="29"/>
      <c r="D18" s="29"/>
      <c r="E18" s="29"/>
      <c r="F18" s="29"/>
      <c r="G18" s="29"/>
      <c r="H18" s="29"/>
      <c r="I18" s="251" t="s">
        <v>54</v>
      </c>
      <c r="J18" s="248"/>
      <c r="K18" s="250">
        <f>COUNTIFS($U$73:$U$1072,"&gt;=375",$U$73:$U$1072,"&lt;400")</f>
        <v>0</v>
      </c>
      <c r="L18" s="120" t="e">
        <f t="shared" si="0"/>
        <v>#DIV/0!</v>
      </c>
      <c r="M18" s="108"/>
      <c r="N18" s="341" t="s">
        <v>38</v>
      </c>
      <c r="O18" s="342"/>
      <c r="P18" s="342"/>
      <c r="Q18" s="343"/>
      <c r="R18" s="344"/>
      <c r="S18" s="338" t="e">
        <f>K7</f>
        <v>#NUM!</v>
      </c>
      <c r="T18" s="343" t="s">
        <v>13</v>
      </c>
      <c r="U18" s="342"/>
      <c r="V18" s="340"/>
      <c r="W18" s="36"/>
      <c r="X18" s="13"/>
      <c r="Y18" s="13"/>
      <c r="Z18" s="12"/>
    </row>
    <row r="19" spans="1:26" ht="19.899999999999999" customHeight="1">
      <c r="B19" s="29"/>
      <c r="C19" s="29"/>
      <c r="D19" s="29"/>
      <c r="E19" s="29"/>
      <c r="F19" s="29"/>
      <c r="G19" s="29"/>
      <c r="H19" s="29"/>
      <c r="I19" s="251" t="s">
        <v>117</v>
      </c>
      <c r="J19" s="248"/>
      <c r="K19" s="250">
        <f>COUNTIFS($U$73:$U$1072,"&gt;=400",$U$73:$U$1072,"&lt;425")</f>
        <v>0</v>
      </c>
      <c r="L19" s="120" t="e">
        <f t="shared" si="0"/>
        <v>#DIV/0!</v>
      </c>
      <c r="M19" s="108"/>
      <c r="N19" s="345"/>
      <c r="O19" s="346"/>
      <c r="P19" s="346"/>
      <c r="Q19" s="347"/>
      <c r="R19" s="348"/>
      <c r="S19" s="349"/>
      <c r="T19" s="347"/>
      <c r="U19" s="346"/>
      <c r="V19" s="350"/>
      <c r="W19" s="36"/>
      <c r="X19" s="13"/>
      <c r="Y19" s="13"/>
      <c r="Z19" s="13"/>
    </row>
    <row r="20" spans="1:26" ht="19.899999999999999" customHeight="1">
      <c r="B20" s="29"/>
      <c r="C20" s="29"/>
      <c r="D20" s="29"/>
      <c r="E20" s="29"/>
      <c r="F20" s="29"/>
      <c r="G20" s="29"/>
      <c r="H20" s="29"/>
      <c r="I20" s="251" t="s">
        <v>118</v>
      </c>
      <c r="J20" s="248"/>
      <c r="K20" s="250">
        <f>COUNTIFS($U$73:$U$1072,"&gt;=425",$U$73:$U$1072,"&lt;450")</f>
        <v>0</v>
      </c>
      <c r="L20" s="120" t="e">
        <f t="shared" si="0"/>
        <v>#DIV/0!</v>
      </c>
      <c r="M20" s="108"/>
      <c r="N20" s="351"/>
      <c r="O20" s="352"/>
      <c r="P20" s="352"/>
      <c r="Q20" s="349"/>
      <c r="R20" s="352"/>
      <c r="S20" s="352"/>
      <c r="T20" s="349"/>
      <c r="U20" s="352"/>
      <c r="V20" s="352"/>
      <c r="W20" s="35"/>
      <c r="Y20" s="8"/>
    </row>
    <row r="21" spans="1:26" ht="19.899999999999999" customHeight="1">
      <c r="B21" s="29"/>
      <c r="C21" s="29"/>
      <c r="D21" s="29"/>
      <c r="E21" s="29"/>
      <c r="F21" s="29"/>
      <c r="G21" s="29"/>
      <c r="H21" s="29"/>
      <c r="I21" s="251" t="s">
        <v>15</v>
      </c>
      <c r="J21" s="248"/>
      <c r="K21" s="250">
        <f>COUNTIFS($U$73:$U$1072,"&gt;=450",$U$73:$U$1072,"&lt;475")</f>
        <v>0</v>
      </c>
      <c r="L21" s="120" t="e">
        <f t="shared" si="0"/>
        <v>#DIV/0!</v>
      </c>
      <c r="M21" s="108"/>
      <c r="N21" s="329"/>
      <c r="O21" s="349"/>
      <c r="P21" s="352"/>
      <c r="Q21" s="353"/>
      <c r="R21" s="349"/>
      <c r="S21" s="352"/>
      <c r="T21" s="352"/>
      <c r="U21" s="349"/>
      <c r="V21" s="352"/>
      <c r="W21" s="35"/>
      <c r="Y21" s="8"/>
    </row>
    <row r="22" spans="1:26" s="13" customFormat="1" ht="19.899999999999999" customHeight="1">
      <c r="A22" s="8"/>
      <c r="B22" s="29"/>
      <c r="C22" s="29"/>
      <c r="D22" s="29"/>
      <c r="E22" s="29"/>
      <c r="F22" s="29"/>
      <c r="G22" s="29"/>
      <c r="H22" s="29"/>
      <c r="I22" s="251" t="s">
        <v>119</v>
      </c>
      <c r="J22" s="248"/>
      <c r="K22" s="250">
        <f>COUNTIFS($U$73:$U$1072,"&gt;=475",$U$73:$U$1072,"&lt;500")</f>
        <v>0</v>
      </c>
      <c r="L22" s="120" t="e">
        <f t="shared" si="0"/>
        <v>#DIV/0!</v>
      </c>
      <c r="M22" s="108"/>
      <c r="N22" s="351"/>
      <c r="O22" s="352"/>
      <c r="P22" s="352"/>
      <c r="Q22" s="352"/>
      <c r="R22" s="352"/>
      <c r="S22" s="352"/>
      <c r="T22" s="352"/>
      <c r="U22" s="352"/>
      <c r="V22" s="350"/>
      <c r="W22" s="36"/>
      <c r="X22" s="34"/>
      <c r="Y22" s="8"/>
      <c r="Z22" s="8"/>
    </row>
    <row r="23" spans="1:26" s="7" customFormat="1" ht="19.899999999999999" customHeight="1">
      <c r="A23" s="8"/>
      <c r="B23" s="29"/>
      <c r="C23" s="29"/>
      <c r="D23" s="29"/>
      <c r="E23" s="29"/>
      <c r="F23" s="29"/>
      <c r="G23" s="29"/>
      <c r="H23" s="29"/>
      <c r="I23" s="251" t="s">
        <v>61</v>
      </c>
      <c r="J23" s="248"/>
      <c r="K23" s="250">
        <f>COUNTIFS($U$73:$U$1072,"&gt;=500",$U$73:$U$1072,"&lt;525")</f>
        <v>0</v>
      </c>
      <c r="L23" s="120" t="e">
        <f t="shared" si="0"/>
        <v>#DIV/0!</v>
      </c>
      <c r="M23" s="108"/>
      <c r="N23" s="351"/>
      <c r="O23" s="352"/>
      <c r="P23" s="352"/>
      <c r="Q23" s="352"/>
      <c r="R23" s="352"/>
      <c r="S23" s="349"/>
      <c r="T23" s="352"/>
      <c r="U23" s="352"/>
      <c r="V23" s="350"/>
      <c r="W23" s="36"/>
      <c r="X23" s="34"/>
      <c r="Y23" s="8"/>
      <c r="Z23" s="8"/>
    </row>
    <row r="24" spans="1:26" ht="19.899999999999999" customHeight="1">
      <c r="B24" s="29"/>
      <c r="C24" s="29"/>
      <c r="D24" s="29"/>
      <c r="E24" s="29"/>
      <c r="F24" s="29"/>
      <c r="G24" s="29"/>
      <c r="H24" s="29"/>
      <c r="I24" s="251" t="s">
        <v>120</v>
      </c>
      <c r="J24" s="248"/>
      <c r="K24" s="250">
        <f>COUNTIFS($U$73:$U$1072,"&gt;=525",$U$73:$U$1072,"&lt;550")</f>
        <v>0</v>
      </c>
      <c r="L24" s="120" t="e">
        <f t="shared" si="0"/>
        <v>#DIV/0!</v>
      </c>
      <c r="M24" s="108"/>
      <c r="N24" s="351"/>
      <c r="O24" s="352"/>
      <c r="P24" s="352"/>
      <c r="Q24" s="352"/>
      <c r="R24" s="354"/>
      <c r="S24" s="354"/>
      <c r="T24" s="354"/>
      <c r="U24" s="352"/>
      <c r="V24" s="350"/>
      <c r="W24" s="36"/>
      <c r="Y24" s="8"/>
    </row>
    <row r="25" spans="1:26" ht="19.899999999999999" customHeight="1">
      <c r="B25" s="29"/>
      <c r="C25" s="29"/>
      <c r="D25" s="29"/>
      <c r="E25" s="29"/>
      <c r="F25" s="29"/>
      <c r="G25" s="29"/>
      <c r="H25" s="29"/>
      <c r="I25" s="251" t="s">
        <v>121</v>
      </c>
      <c r="J25" s="248"/>
      <c r="K25" s="250">
        <f>COUNTIFS($U$73:$U$1072,"&gt;=550",$U$73:$U$1072,"&lt;575")</f>
        <v>0</v>
      </c>
      <c r="L25" s="120" t="e">
        <f t="shared" si="0"/>
        <v>#DIV/0!</v>
      </c>
      <c r="M25" s="108"/>
      <c r="N25" s="398" t="s">
        <v>249</v>
      </c>
      <c r="O25" s="392"/>
      <c r="P25" s="393"/>
      <c r="Q25" s="393"/>
      <c r="R25" s="393"/>
      <c r="S25" s="394"/>
      <c r="T25" s="394"/>
      <c r="U25" s="395"/>
      <c r="V25" s="400"/>
      <c r="W25" s="36"/>
      <c r="Y25" s="8"/>
      <c r="Z25" s="13"/>
    </row>
    <row r="26" spans="1:26" ht="19.899999999999999" customHeight="1">
      <c r="B26" s="29"/>
      <c r="C26" s="29"/>
      <c r="D26" s="29"/>
      <c r="E26" s="29"/>
      <c r="F26" s="29"/>
      <c r="G26" s="29"/>
      <c r="H26" s="29"/>
      <c r="I26" s="251" t="s">
        <v>122</v>
      </c>
      <c r="J26" s="248"/>
      <c r="K26" s="250">
        <f>COUNTIFS($U$73:$U$1072,"&gt;=575",$U$73:$U$1072,"&lt;600")</f>
        <v>0</v>
      </c>
      <c r="L26" s="120" t="e">
        <f t="shared" si="0"/>
        <v>#DIV/0!</v>
      </c>
      <c r="M26" s="108"/>
      <c r="N26" s="397" t="s">
        <v>216</v>
      </c>
      <c r="O26" s="302" t="s">
        <v>218</v>
      </c>
      <c r="P26" s="302" t="s">
        <v>220</v>
      </c>
      <c r="Q26" s="303" t="s">
        <v>221</v>
      </c>
      <c r="R26" s="304" t="s">
        <v>222</v>
      </c>
      <c r="S26" s="303" t="s">
        <v>223</v>
      </c>
      <c r="T26" s="303" t="s">
        <v>224</v>
      </c>
      <c r="U26" s="303" t="s">
        <v>225</v>
      </c>
      <c r="V26" s="301" t="s">
        <v>246</v>
      </c>
      <c r="W26" s="307" t="s">
        <v>240</v>
      </c>
      <c r="X26" s="93"/>
      <c r="Y26" s="93"/>
      <c r="Z26" s="13"/>
    </row>
    <row r="27" spans="1:26" ht="19.899999999999999" customHeight="1">
      <c r="B27" s="29"/>
      <c r="C27" s="29"/>
      <c r="D27" s="29"/>
      <c r="E27" s="29"/>
      <c r="F27" s="29"/>
      <c r="G27" s="29"/>
      <c r="H27" s="29"/>
      <c r="I27" s="251" t="s">
        <v>72</v>
      </c>
      <c r="J27" s="248"/>
      <c r="K27" s="250">
        <f>COUNTIFS($U$73:$U$1072,"&gt;=600",$U$73:$U$1072,"&lt;625")</f>
        <v>0</v>
      </c>
      <c r="L27" s="120" t="e">
        <f t="shared" si="0"/>
        <v>#DIV/0!</v>
      </c>
      <c r="M27" s="37"/>
      <c r="N27" s="396" t="s">
        <v>217</v>
      </c>
      <c r="O27" s="305" t="s">
        <v>219</v>
      </c>
      <c r="P27" s="306" t="s">
        <v>226</v>
      </c>
      <c r="Q27" s="306" t="s">
        <v>227</v>
      </c>
      <c r="R27" s="306" t="s">
        <v>227</v>
      </c>
      <c r="S27" s="306" t="s">
        <v>228</v>
      </c>
      <c r="T27" s="306" t="s">
        <v>168</v>
      </c>
      <c r="U27" s="306" t="s">
        <v>229</v>
      </c>
      <c r="V27" s="399" t="s">
        <v>247</v>
      </c>
      <c r="W27" s="242" t="s">
        <v>73</v>
      </c>
      <c r="X27" s="125" t="s">
        <v>68</v>
      </c>
      <c r="Y27" s="125" t="s">
        <v>69</v>
      </c>
      <c r="Z27" s="13"/>
    </row>
    <row r="28" spans="1:26" ht="19.899999999999999" customHeight="1">
      <c r="B28" s="29"/>
      <c r="C28" s="29"/>
      <c r="D28" s="29"/>
      <c r="E28" s="29"/>
      <c r="F28" s="29"/>
      <c r="G28" s="29"/>
      <c r="H28" s="29"/>
      <c r="I28" s="251" t="s">
        <v>124</v>
      </c>
      <c r="J28" s="248"/>
      <c r="K28" s="250">
        <f>COUNTIFS($U$73:$U$1072,"&gt;=625",$U$73:$U$1072,"&lt;650")</f>
        <v>0</v>
      </c>
      <c r="L28" s="120" t="e">
        <f t="shared" si="0"/>
        <v>#DIV/0!</v>
      </c>
      <c r="M28" s="37"/>
      <c r="N28" s="300" t="s">
        <v>83</v>
      </c>
      <c r="O28" s="283">
        <v>54.8</v>
      </c>
      <c r="P28" s="283">
        <v>16.5</v>
      </c>
      <c r="Q28" s="284">
        <v>900</v>
      </c>
      <c r="R28" s="285">
        <v>10</v>
      </c>
      <c r="S28" s="286" t="s">
        <v>85</v>
      </c>
      <c r="T28" s="286">
        <v>1.45</v>
      </c>
      <c r="U28" s="286" t="s">
        <v>85</v>
      </c>
      <c r="V28" s="287">
        <v>1.45</v>
      </c>
      <c r="W28" s="243" t="s">
        <v>83</v>
      </c>
      <c r="X28" s="128">
        <v>0.38600000000000001</v>
      </c>
      <c r="Y28" s="128">
        <v>23.699000000000002</v>
      </c>
      <c r="Z28" s="13"/>
    </row>
    <row r="29" spans="1:26" ht="19.899999999999999" customHeight="1">
      <c r="B29" s="29"/>
      <c r="C29" s="29"/>
      <c r="D29" s="29"/>
      <c r="E29" s="29"/>
      <c r="F29" s="29"/>
      <c r="G29" s="29"/>
      <c r="H29" s="29"/>
      <c r="I29" s="251" t="s">
        <v>96</v>
      </c>
      <c r="J29" s="248"/>
      <c r="K29" s="250">
        <f>COUNTIFS($U$73:$U$1072,"&gt;=650",$U$73:$U$1072,"&lt;675")</f>
        <v>0</v>
      </c>
      <c r="L29" s="120" t="e">
        <f t="shared" si="0"/>
        <v>#DIV/0!</v>
      </c>
      <c r="M29" s="37"/>
      <c r="N29" s="300" t="s">
        <v>86</v>
      </c>
      <c r="O29" s="283">
        <v>44.3</v>
      </c>
      <c r="P29" s="283">
        <v>22.2</v>
      </c>
      <c r="Q29" s="284">
        <v>980</v>
      </c>
      <c r="R29" s="285">
        <v>15</v>
      </c>
      <c r="S29" s="286">
        <v>1.35</v>
      </c>
      <c r="T29" s="286">
        <v>1.55</v>
      </c>
      <c r="U29" s="286">
        <v>1.75</v>
      </c>
      <c r="V29" s="287">
        <v>1.55</v>
      </c>
      <c r="W29" s="243" t="s">
        <v>86</v>
      </c>
      <c r="X29" s="128">
        <v>0.46100000000000002</v>
      </c>
      <c r="Y29" s="128">
        <v>32.381999999999998</v>
      </c>
      <c r="Z29" s="13"/>
    </row>
    <row r="30" spans="1:26" ht="19.899999999999999" customHeight="1">
      <c r="B30" s="29"/>
      <c r="C30" s="29"/>
      <c r="D30" s="29"/>
      <c r="E30" s="29"/>
      <c r="F30" s="29"/>
      <c r="G30" s="29"/>
      <c r="H30" s="29"/>
      <c r="I30" s="251" t="s">
        <v>126</v>
      </c>
      <c r="J30" s="248"/>
      <c r="K30" s="250">
        <f>COUNTIFS($U$73:$U$1072,"&gt;=675",$U$73:$U$1072,"&lt;700")</f>
        <v>0</v>
      </c>
      <c r="L30" s="120" t="e">
        <f t="shared" si="0"/>
        <v>#DIV/0!</v>
      </c>
      <c r="M30" s="37"/>
      <c r="N30" s="300" t="s">
        <v>62</v>
      </c>
      <c r="O30" s="283">
        <v>44.3</v>
      </c>
      <c r="P30" s="283">
        <v>22.2</v>
      </c>
      <c r="Q30" s="284">
        <v>980</v>
      </c>
      <c r="R30" s="285">
        <v>15</v>
      </c>
      <c r="S30" s="286">
        <v>1.35</v>
      </c>
      <c r="T30" s="286">
        <v>1.55</v>
      </c>
      <c r="U30" s="286">
        <v>1.75</v>
      </c>
      <c r="V30" s="287">
        <v>1.55</v>
      </c>
      <c r="W30" s="243" t="s">
        <v>62</v>
      </c>
      <c r="X30" s="128">
        <v>0.51300000000000001</v>
      </c>
      <c r="Y30" s="128">
        <v>38.878</v>
      </c>
      <c r="Z30" s="13"/>
    </row>
    <row r="31" spans="1:26" ht="19.899999999999999" customHeight="1">
      <c r="B31" s="29"/>
      <c r="C31" s="29"/>
      <c r="D31" s="29"/>
      <c r="E31" s="29"/>
      <c r="F31" s="29"/>
      <c r="G31" s="29"/>
      <c r="H31" s="29"/>
      <c r="I31" s="251" t="s">
        <v>123</v>
      </c>
      <c r="J31" s="248"/>
      <c r="K31" s="250">
        <f>COUNTIFS($U$73:$U$1072,"&gt;=700",$U$73:$U$1072,"&lt;725")</f>
        <v>0</v>
      </c>
      <c r="L31" s="120" t="e">
        <f t="shared" si="0"/>
        <v>#DIV/0!</v>
      </c>
      <c r="M31" s="37"/>
      <c r="N31" s="300" t="s">
        <v>89</v>
      </c>
      <c r="O31" s="283">
        <v>40.799999999999997</v>
      </c>
      <c r="P31" s="283">
        <v>28</v>
      </c>
      <c r="Q31" s="284">
        <v>1140</v>
      </c>
      <c r="R31" s="285">
        <v>25</v>
      </c>
      <c r="S31" s="286">
        <v>1.4</v>
      </c>
      <c r="T31" s="286">
        <v>1.6</v>
      </c>
      <c r="U31" s="286">
        <v>1.8</v>
      </c>
      <c r="V31" s="287">
        <v>1.6</v>
      </c>
      <c r="W31" s="243" t="s">
        <v>89</v>
      </c>
      <c r="X31" s="128">
        <v>0.59199999999999997</v>
      </c>
      <c r="Y31" s="128">
        <v>48.804000000000002</v>
      </c>
      <c r="Z31" s="13"/>
    </row>
    <row r="32" spans="1:26" ht="19.899999999999999" customHeight="1">
      <c r="B32" s="29"/>
      <c r="C32" s="29"/>
      <c r="D32" s="29"/>
      <c r="E32" s="29"/>
      <c r="F32" s="29"/>
      <c r="G32" s="29"/>
      <c r="H32" s="29"/>
      <c r="I32" s="251" t="s">
        <v>127</v>
      </c>
      <c r="J32" s="248"/>
      <c r="K32" s="250">
        <f>COUNTIFS($U$73:$U$1072,"&gt;=725",$U$73:$U$1072,"&lt;750")</f>
        <v>0</v>
      </c>
      <c r="L32" s="120" t="e">
        <f t="shared" si="0"/>
        <v>#DIV/0!</v>
      </c>
      <c r="M32" s="37"/>
      <c r="N32" s="300" t="s">
        <v>90</v>
      </c>
      <c r="O32" s="283">
        <v>40.799999999999997</v>
      </c>
      <c r="P32" s="283">
        <v>28</v>
      </c>
      <c r="Q32" s="284">
        <v>1140</v>
      </c>
      <c r="R32" s="285">
        <v>25</v>
      </c>
      <c r="S32" s="286">
        <v>1.4</v>
      </c>
      <c r="T32" s="286">
        <v>1.6</v>
      </c>
      <c r="U32" s="286">
        <v>1.8</v>
      </c>
      <c r="V32" s="287">
        <v>1.6</v>
      </c>
      <c r="W32" s="243" t="s">
        <v>90</v>
      </c>
      <c r="X32" s="128">
        <v>0.68700000000000006</v>
      </c>
      <c r="Y32" s="128">
        <v>61.39</v>
      </c>
      <c r="Z32" s="13"/>
    </row>
    <row r="33" spans="1:26" ht="19.899999999999999" customHeight="1">
      <c r="B33" s="29"/>
      <c r="C33" s="29"/>
      <c r="D33" s="29"/>
      <c r="E33" s="29"/>
      <c r="F33" s="29"/>
      <c r="G33" s="29"/>
      <c r="H33" s="29"/>
      <c r="I33" s="251" t="s">
        <v>128</v>
      </c>
      <c r="J33" s="248"/>
      <c r="K33" s="250">
        <f>COUNTIFS($U$73:$U$1072,"&gt;=750",$U$73:$U$1072,"&lt;775")</f>
        <v>0</v>
      </c>
      <c r="L33" s="120" t="e">
        <f t="shared" si="0"/>
        <v>#DIV/0!</v>
      </c>
      <c r="M33" s="37"/>
      <c r="N33" s="300" t="s">
        <v>29</v>
      </c>
      <c r="O33" s="283">
        <v>37.4</v>
      </c>
      <c r="P33" s="283">
        <v>35.6</v>
      </c>
      <c r="Q33" s="284">
        <v>1330</v>
      </c>
      <c r="R33" s="285">
        <v>40</v>
      </c>
      <c r="S33" s="286">
        <v>1.45</v>
      </c>
      <c r="T33" s="286">
        <v>1.65</v>
      </c>
      <c r="U33" s="286">
        <v>1.85</v>
      </c>
      <c r="V33" s="287">
        <v>1.65</v>
      </c>
      <c r="W33" s="243" t="s">
        <v>29</v>
      </c>
      <c r="X33" s="128">
        <v>0.752</v>
      </c>
      <c r="Y33" s="128">
        <v>70.460999999999999</v>
      </c>
      <c r="Z33" s="13"/>
    </row>
    <row r="34" spans="1:26" ht="19.899999999999999" customHeight="1">
      <c r="B34" s="29"/>
      <c r="C34" s="29"/>
      <c r="D34" s="29"/>
      <c r="E34" s="29"/>
      <c r="F34" s="29"/>
      <c r="G34" s="29"/>
      <c r="H34" s="29"/>
      <c r="I34" s="251" t="s">
        <v>47</v>
      </c>
      <c r="J34" s="248"/>
      <c r="K34" s="250">
        <f>COUNTIFS($U$73:$U$1072,"&gt;=775",$U$73:$U$1072,"&lt;800")</f>
        <v>0</v>
      </c>
      <c r="L34" s="120" t="e">
        <f t="shared" si="0"/>
        <v>#DIV/0!</v>
      </c>
      <c r="M34" s="37"/>
      <c r="N34" s="300" t="s">
        <v>91</v>
      </c>
      <c r="O34" s="283">
        <v>37.4</v>
      </c>
      <c r="P34" s="283">
        <v>35.6</v>
      </c>
      <c r="Q34" s="284">
        <v>1330</v>
      </c>
      <c r="R34" s="285">
        <v>40</v>
      </c>
      <c r="S34" s="286">
        <v>1.45</v>
      </c>
      <c r="T34" s="286">
        <v>1.65</v>
      </c>
      <c r="U34" s="286">
        <v>1.85</v>
      </c>
      <c r="V34" s="287">
        <v>1.65</v>
      </c>
      <c r="W34" s="243" t="s">
        <v>91</v>
      </c>
      <c r="X34" s="128">
        <v>0.78200000000000003</v>
      </c>
      <c r="Y34" s="128">
        <v>75.105999999999995</v>
      </c>
      <c r="Z34" s="13"/>
    </row>
    <row r="35" spans="1:26" ht="19.899999999999999" customHeight="1">
      <c r="B35" s="29"/>
      <c r="C35" s="29"/>
      <c r="D35" s="29"/>
      <c r="E35" s="29"/>
      <c r="F35" s="29"/>
      <c r="G35" s="29"/>
      <c r="H35" s="29"/>
      <c r="I35" s="251" t="s">
        <v>129</v>
      </c>
      <c r="J35" s="248"/>
      <c r="K35" s="250">
        <f>COUNTIFS($U$73:$U$1072,"&gt;=800",$U$73:$U$1072,"&lt;825")</f>
        <v>0</v>
      </c>
      <c r="L35" s="120" t="e">
        <f t="shared" si="0"/>
        <v>#DIV/0!</v>
      </c>
      <c r="M35" s="37"/>
      <c r="N35" s="300" t="s">
        <v>92</v>
      </c>
      <c r="O35" s="283">
        <v>31</v>
      </c>
      <c r="P35" s="283">
        <v>49</v>
      </c>
      <c r="Q35" s="284">
        <v>1520</v>
      </c>
      <c r="R35" s="285">
        <v>20</v>
      </c>
      <c r="S35" s="286">
        <v>1.5</v>
      </c>
      <c r="T35" s="286">
        <v>1.7</v>
      </c>
      <c r="U35" s="286">
        <v>1.9</v>
      </c>
      <c r="V35" s="287">
        <v>1.7</v>
      </c>
      <c r="W35" s="243" t="s">
        <v>92</v>
      </c>
      <c r="X35" s="128">
        <v>0.78300000000000003</v>
      </c>
      <c r="Y35" s="128">
        <v>75.641999999999996</v>
      </c>
      <c r="Z35" s="13"/>
    </row>
    <row r="36" spans="1:26" ht="19.899999999999999" customHeight="1">
      <c r="B36" s="29"/>
      <c r="C36" s="29"/>
      <c r="D36" s="29"/>
      <c r="E36" s="29"/>
      <c r="F36" s="29"/>
      <c r="G36" s="29"/>
      <c r="H36" s="29"/>
      <c r="I36" s="251" t="s">
        <v>130</v>
      </c>
      <c r="J36" s="248"/>
      <c r="K36" s="250">
        <f>COUNTIFS($U$73:$U$1072,"&gt;=825",$U$73:$U$1072,"&lt;850")</f>
        <v>0</v>
      </c>
      <c r="L36" s="120" t="e">
        <f t="shared" si="0"/>
        <v>#DIV/0!</v>
      </c>
      <c r="M36" s="37"/>
      <c r="N36" s="300" t="s">
        <v>93</v>
      </c>
      <c r="O36" s="283">
        <v>31</v>
      </c>
      <c r="P36" s="283">
        <v>49</v>
      </c>
      <c r="Q36" s="284">
        <v>1520</v>
      </c>
      <c r="R36" s="285">
        <v>20</v>
      </c>
      <c r="S36" s="286">
        <v>1.5</v>
      </c>
      <c r="T36" s="286">
        <v>1.7</v>
      </c>
      <c r="U36" s="286">
        <v>1.9</v>
      </c>
      <c r="V36" s="287">
        <v>1.7</v>
      </c>
      <c r="W36" s="243" t="s">
        <v>93</v>
      </c>
      <c r="X36" s="128">
        <v>0.81499999999999995</v>
      </c>
      <c r="Y36" s="128">
        <v>81.347999999999999</v>
      </c>
      <c r="Z36" s="13"/>
    </row>
    <row r="37" spans="1:26" ht="19.899999999999999" customHeight="1">
      <c r="B37" s="29"/>
      <c r="C37" s="29"/>
      <c r="D37" s="29"/>
      <c r="E37" s="29"/>
      <c r="F37" s="29"/>
      <c r="G37" s="29"/>
      <c r="H37" s="29"/>
      <c r="I37" s="251" t="s">
        <v>45</v>
      </c>
      <c r="J37" s="248"/>
      <c r="K37" s="250">
        <f>COUNTIFS($U$73:$U$1072,"&gt;=850",$U$73:$U$1072,"&lt;875")</f>
        <v>0</v>
      </c>
      <c r="L37" s="120" t="e">
        <f t="shared" si="0"/>
        <v>#DIV/0!</v>
      </c>
      <c r="M37" s="37"/>
      <c r="N37" s="300" t="s">
        <v>94</v>
      </c>
      <c r="O37" s="283">
        <v>31</v>
      </c>
      <c r="P37" s="283">
        <v>49</v>
      </c>
      <c r="Q37" s="284">
        <v>1520</v>
      </c>
      <c r="R37" s="285">
        <v>20</v>
      </c>
      <c r="S37" s="286">
        <v>1.5</v>
      </c>
      <c r="T37" s="286">
        <v>1.7</v>
      </c>
      <c r="U37" s="286">
        <v>1.9</v>
      </c>
      <c r="V37" s="287">
        <v>1.7</v>
      </c>
      <c r="W37" s="243" t="s">
        <v>94</v>
      </c>
      <c r="X37" s="128">
        <v>0.83199999999999996</v>
      </c>
      <c r="Y37" s="128">
        <v>83.694999999999993</v>
      </c>
      <c r="Z37" s="13"/>
    </row>
    <row r="38" spans="1:26" ht="19.899999999999999" customHeight="1">
      <c r="B38" s="29"/>
      <c r="C38" s="29"/>
      <c r="D38" s="29"/>
      <c r="E38" s="29"/>
      <c r="F38" s="29"/>
      <c r="G38" s="29"/>
      <c r="H38" s="29"/>
      <c r="I38" s="251" t="s">
        <v>84</v>
      </c>
      <c r="J38" s="248"/>
      <c r="K38" s="250">
        <f>COUNTIFS($U$73:$U$1072,"&gt;=875",$U$73:$U$1072,"&lt;900")</f>
        <v>0</v>
      </c>
      <c r="L38" s="120" t="e">
        <f t="shared" si="0"/>
        <v>#DIV/0!</v>
      </c>
      <c r="M38" s="37"/>
      <c r="N38" s="300" t="s">
        <v>95</v>
      </c>
      <c r="O38" s="283">
        <v>27</v>
      </c>
      <c r="P38" s="283">
        <v>59.7</v>
      </c>
      <c r="Q38" s="284">
        <v>1610</v>
      </c>
      <c r="R38" s="285">
        <v>10</v>
      </c>
      <c r="S38" s="286">
        <v>1.55</v>
      </c>
      <c r="T38" s="286">
        <v>1.75</v>
      </c>
      <c r="U38" s="286">
        <v>1.95</v>
      </c>
      <c r="V38" s="287">
        <v>1.75</v>
      </c>
      <c r="W38" s="243" t="s">
        <v>95</v>
      </c>
      <c r="X38" s="128">
        <v>0.76600000000000001</v>
      </c>
      <c r="Y38" s="128">
        <v>70.989000000000004</v>
      </c>
      <c r="Z38" s="13"/>
    </row>
    <row r="39" spans="1:26" ht="19.899999999999999" customHeight="1">
      <c r="B39" s="29"/>
      <c r="C39" s="29"/>
      <c r="D39" s="29"/>
      <c r="E39" s="29"/>
      <c r="F39" s="29"/>
      <c r="G39" s="29"/>
      <c r="H39" s="29"/>
      <c r="I39" s="251" t="s">
        <v>131</v>
      </c>
      <c r="J39" s="248"/>
      <c r="K39" s="250">
        <f>COUNTIFS($U$73:$U$1072,"&gt;=900",$U$73:$U$1072,"&lt;925")</f>
        <v>0</v>
      </c>
      <c r="L39" s="120" t="e">
        <f t="shared" si="0"/>
        <v>#DIV/0!</v>
      </c>
      <c r="M39" s="37"/>
      <c r="N39" s="300" t="s">
        <v>97</v>
      </c>
      <c r="O39" s="283">
        <v>27</v>
      </c>
      <c r="P39" s="283">
        <v>59.7</v>
      </c>
      <c r="Q39" s="284">
        <v>1610</v>
      </c>
      <c r="R39" s="285">
        <v>10</v>
      </c>
      <c r="S39" s="286">
        <v>1.55</v>
      </c>
      <c r="T39" s="286">
        <v>1.75</v>
      </c>
      <c r="U39" s="286">
        <v>1.95</v>
      </c>
      <c r="V39" s="287">
        <v>1.75</v>
      </c>
      <c r="W39" s="243" t="s">
        <v>97</v>
      </c>
      <c r="X39" s="128">
        <v>0.65600000000000003</v>
      </c>
      <c r="Y39" s="128">
        <v>51.822000000000003</v>
      </c>
      <c r="Z39" s="13"/>
    </row>
    <row r="40" spans="1:26" ht="19.899999999999999" customHeight="1">
      <c r="B40" s="29"/>
      <c r="C40" s="29"/>
      <c r="D40" s="29"/>
      <c r="E40" s="29"/>
      <c r="F40" s="29"/>
      <c r="G40" s="29"/>
      <c r="H40" s="29"/>
      <c r="I40" s="251" t="s">
        <v>132</v>
      </c>
      <c r="J40" s="248"/>
      <c r="K40" s="250">
        <f>COUNTIFS($U$73:$U$1072,"&gt;=925",$U$73:$U$1072,"&lt;950")</f>
        <v>0</v>
      </c>
      <c r="L40" s="120" t="e">
        <f t="shared" si="0"/>
        <v>#DIV/0!</v>
      </c>
      <c r="M40" s="37"/>
      <c r="N40" s="300" t="s">
        <v>64</v>
      </c>
      <c r="O40" s="283">
        <v>27</v>
      </c>
      <c r="P40" s="283">
        <v>59.7</v>
      </c>
      <c r="Q40" s="284">
        <v>1610</v>
      </c>
      <c r="R40" s="285">
        <v>10</v>
      </c>
      <c r="S40" s="286">
        <v>1.55</v>
      </c>
      <c r="T40" s="286">
        <v>1.75</v>
      </c>
      <c r="U40" s="286">
        <v>1.95</v>
      </c>
      <c r="V40" s="287">
        <v>1.75</v>
      </c>
      <c r="W40" s="243" t="s">
        <v>64</v>
      </c>
      <c r="X40" s="128">
        <v>0.67200000000000004</v>
      </c>
      <c r="Y40" s="128">
        <v>53.642000000000003</v>
      </c>
      <c r="Z40" s="13"/>
    </row>
    <row r="41" spans="1:26" ht="19.899999999999999" customHeight="1">
      <c r="B41" s="29"/>
      <c r="C41" s="29"/>
      <c r="D41" s="29"/>
      <c r="E41" s="29"/>
      <c r="F41" s="29"/>
      <c r="G41" s="29"/>
      <c r="H41" s="29"/>
      <c r="I41" s="251" t="s">
        <v>133</v>
      </c>
      <c r="J41" s="248"/>
      <c r="K41" s="250">
        <f>COUNTIFS($U$73:$U$1072,"&gt;=950",$U$73:$U$1072,"&lt;975")</f>
        <v>0</v>
      </c>
      <c r="L41" s="120" t="e">
        <f t="shared" si="0"/>
        <v>#DIV/0!</v>
      </c>
      <c r="M41" s="37"/>
      <c r="N41" s="300" t="s">
        <v>98</v>
      </c>
      <c r="O41" s="283">
        <v>52.2</v>
      </c>
      <c r="P41" s="283">
        <v>16.100000000000001</v>
      </c>
      <c r="Q41" s="284">
        <v>840</v>
      </c>
      <c r="R41" s="285">
        <v>10</v>
      </c>
      <c r="S41" s="286" t="s">
        <v>85</v>
      </c>
      <c r="T41" s="286">
        <v>1.45</v>
      </c>
      <c r="U41" s="286" t="s">
        <v>85</v>
      </c>
      <c r="V41" s="287">
        <v>1.45</v>
      </c>
      <c r="W41" s="243" t="s">
        <v>98</v>
      </c>
      <c r="X41" s="128">
        <v>0.377</v>
      </c>
      <c r="Y41" s="128">
        <v>22.75</v>
      </c>
      <c r="Z41" s="13"/>
    </row>
    <row r="42" spans="1:26" ht="19.899999999999999" customHeight="1">
      <c r="B42" s="29"/>
      <c r="C42" s="29"/>
      <c r="D42" s="29"/>
      <c r="E42" s="29"/>
      <c r="F42" s="29"/>
      <c r="G42" s="29"/>
      <c r="H42" s="29"/>
      <c r="I42" s="251" t="s">
        <v>252</v>
      </c>
      <c r="J42" s="248"/>
      <c r="K42" s="250">
        <f>COUNTIFS($U$73:$U$1072,"&gt;=975",$U$73:$U$1072,"&lt;1000")</f>
        <v>0</v>
      </c>
      <c r="L42" s="120" t="e">
        <f t="shared" si="0"/>
        <v>#DIV/0!</v>
      </c>
      <c r="M42" s="37"/>
      <c r="N42" s="300" t="s">
        <v>99</v>
      </c>
      <c r="O42" s="283">
        <v>41.9</v>
      </c>
      <c r="P42" s="283">
        <v>21.9</v>
      </c>
      <c r="Q42" s="284">
        <v>920</v>
      </c>
      <c r="R42" s="285">
        <v>20</v>
      </c>
      <c r="S42" s="286">
        <v>1.35</v>
      </c>
      <c r="T42" s="286">
        <v>1.55</v>
      </c>
      <c r="U42" s="286">
        <v>1.75</v>
      </c>
      <c r="V42" s="287">
        <v>1.55</v>
      </c>
      <c r="W42" s="243" t="s">
        <v>99</v>
      </c>
      <c r="X42" s="128">
        <v>0.45800000000000002</v>
      </c>
      <c r="Y42" s="128">
        <v>32.079000000000001</v>
      </c>
      <c r="Z42" s="13"/>
    </row>
    <row r="43" spans="1:26" ht="19.899999999999999" customHeight="1">
      <c r="B43" s="29"/>
      <c r="C43" s="29"/>
      <c r="D43" s="29"/>
      <c r="E43" s="29"/>
      <c r="F43" s="29"/>
      <c r="G43" s="29"/>
      <c r="H43" s="29"/>
      <c r="I43" s="251" t="s">
        <v>253</v>
      </c>
      <c r="J43" s="248"/>
      <c r="K43" s="250">
        <f>COUNTIFS($U$73:$U$1072,"&gt;=1000",$U$73:$U$1072,"&lt;1025")</f>
        <v>0</v>
      </c>
      <c r="L43" s="120" t="e">
        <f t="shared" si="0"/>
        <v>#DIV/0!</v>
      </c>
      <c r="M43" s="37"/>
      <c r="N43" s="300" t="s">
        <v>101</v>
      </c>
      <c r="O43" s="283">
        <v>41.9</v>
      </c>
      <c r="P43" s="283">
        <v>21.9</v>
      </c>
      <c r="Q43" s="284">
        <v>920</v>
      </c>
      <c r="R43" s="285">
        <v>20</v>
      </c>
      <c r="S43" s="286">
        <v>1.35</v>
      </c>
      <c r="T43" s="286">
        <v>1.55</v>
      </c>
      <c r="U43" s="286">
        <v>1.75</v>
      </c>
      <c r="V43" s="287">
        <v>1.55</v>
      </c>
      <c r="W43" s="243" t="s">
        <v>101</v>
      </c>
      <c r="X43" s="128">
        <v>0.50800000000000001</v>
      </c>
      <c r="Y43" s="128">
        <v>38.366999999999997</v>
      </c>
      <c r="Z43" s="13"/>
    </row>
    <row r="44" spans="1:26" ht="19.899999999999999" customHeight="1">
      <c r="B44" s="29"/>
      <c r="C44" s="29"/>
      <c r="D44" s="29"/>
      <c r="E44" s="29"/>
      <c r="F44" s="29"/>
      <c r="G44" s="29"/>
      <c r="H44" s="29"/>
      <c r="I44" s="244" t="s">
        <v>254</v>
      </c>
      <c r="J44" s="252"/>
      <c r="K44" s="253">
        <f>COUNTIF($U$73:$U$1072,"&gt;=1025")</f>
        <v>0</v>
      </c>
      <c r="L44" s="120" t="e">
        <f t="shared" si="0"/>
        <v>#DIV/0!</v>
      </c>
      <c r="M44" s="37"/>
      <c r="N44" s="300" t="s">
        <v>102</v>
      </c>
      <c r="O44" s="283">
        <v>38.299999999999997</v>
      </c>
      <c r="P44" s="283">
        <v>27.4</v>
      </c>
      <c r="Q44" s="284">
        <v>1050</v>
      </c>
      <c r="R44" s="285">
        <v>30</v>
      </c>
      <c r="S44" s="286">
        <v>1.4</v>
      </c>
      <c r="T44" s="286">
        <v>1.6</v>
      </c>
      <c r="U44" s="286">
        <v>1.8</v>
      </c>
      <c r="V44" s="287">
        <v>1.6</v>
      </c>
      <c r="W44" s="243" t="s">
        <v>102</v>
      </c>
      <c r="X44" s="128">
        <v>0.56100000000000005</v>
      </c>
      <c r="Y44" s="128">
        <v>45.006</v>
      </c>
      <c r="Z44" s="13"/>
    </row>
    <row r="45" spans="1:26" ht="19.899999999999999" customHeight="1">
      <c r="B45" s="29"/>
      <c r="C45" s="29"/>
      <c r="D45" s="29"/>
      <c r="E45" s="29"/>
      <c r="F45" s="29"/>
      <c r="G45" s="29"/>
      <c r="H45" s="29"/>
      <c r="I45" s="254" t="s">
        <v>48</v>
      </c>
      <c r="J45" s="255"/>
      <c r="K45" s="256">
        <f>SUM(K15:K44)</f>
        <v>0</v>
      </c>
      <c r="L45" s="120" t="e">
        <f>SUM(L15:L44)</f>
        <v>#DIV/0!</v>
      </c>
      <c r="M45" s="37"/>
      <c r="N45" s="300" t="s">
        <v>103</v>
      </c>
      <c r="O45" s="283">
        <v>38.299999999999997</v>
      </c>
      <c r="P45" s="283">
        <v>27.4</v>
      </c>
      <c r="Q45" s="284">
        <v>1050</v>
      </c>
      <c r="R45" s="285">
        <v>30</v>
      </c>
      <c r="S45" s="286">
        <v>1.4</v>
      </c>
      <c r="T45" s="286">
        <v>1.6</v>
      </c>
      <c r="U45" s="286">
        <v>1.8</v>
      </c>
      <c r="V45" s="287">
        <v>1.6</v>
      </c>
      <c r="W45" s="243" t="s">
        <v>103</v>
      </c>
      <c r="X45" s="128">
        <v>0.65200000000000002</v>
      </c>
      <c r="Y45" s="128">
        <v>56.991999999999997</v>
      </c>
      <c r="Z45" s="13"/>
    </row>
    <row r="46" spans="1:26" ht="19.899999999999999" customHeight="1">
      <c r="B46" s="29"/>
      <c r="C46" s="29"/>
      <c r="D46" s="29"/>
      <c r="E46" s="29"/>
      <c r="F46" s="29"/>
      <c r="G46" s="29"/>
      <c r="H46" s="29"/>
      <c r="I46" s="8"/>
      <c r="K46" s="90"/>
      <c r="M46" s="37"/>
      <c r="N46" s="300" t="s">
        <v>104</v>
      </c>
      <c r="O46" s="283">
        <v>34.799999999999997</v>
      </c>
      <c r="P46" s="283">
        <v>36.299999999999997</v>
      </c>
      <c r="Q46" s="284">
        <v>1260</v>
      </c>
      <c r="R46" s="285">
        <v>30</v>
      </c>
      <c r="S46" s="286">
        <v>1.45</v>
      </c>
      <c r="T46" s="286">
        <v>1.65</v>
      </c>
      <c r="U46" s="286">
        <v>1.85</v>
      </c>
      <c r="V46" s="287">
        <v>1.65</v>
      </c>
      <c r="W46" s="243" t="s">
        <v>104</v>
      </c>
      <c r="X46" s="128">
        <v>0.73</v>
      </c>
      <c r="Y46" s="128">
        <v>68.090999999999994</v>
      </c>
      <c r="Z46" s="13"/>
    </row>
    <row r="47" spans="1:26" ht="19.899999999999999" customHeight="1">
      <c r="A47" s="80" t="s">
        <v>16</v>
      </c>
      <c r="B47" s="32"/>
      <c r="C47" s="29"/>
      <c r="D47" s="29"/>
      <c r="E47" s="29"/>
      <c r="F47" s="29"/>
      <c r="G47" s="29"/>
      <c r="H47" s="29"/>
      <c r="I47" s="8"/>
      <c r="K47" s="90"/>
      <c r="M47" s="37"/>
      <c r="N47" s="300" t="s">
        <v>105</v>
      </c>
      <c r="O47" s="283">
        <v>34.799999999999997</v>
      </c>
      <c r="P47" s="283">
        <v>36.299999999999997</v>
      </c>
      <c r="Q47" s="284">
        <v>1260</v>
      </c>
      <c r="R47" s="285">
        <v>30</v>
      </c>
      <c r="S47" s="286">
        <v>1.45</v>
      </c>
      <c r="T47" s="286">
        <v>1.65</v>
      </c>
      <c r="U47" s="286">
        <v>1.85</v>
      </c>
      <c r="V47" s="287">
        <v>1.65</v>
      </c>
      <c r="W47" s="243" t="s">
        <v>105</v>
      </c>
      <c r="X47" s="128">
        <v>0.80300000000000005</v>
      </c>
      <c r="Y47" s="128">
        <v>78.846000000000004</v>
      </c>
      <c r="Z47" s="13"/>
    </row>
    <row r="48" spans="1:26" ht="19.899999999999999" customHeight="1">
      <c r="B48" s="29"/>
      <c r="C48" s="29"/>
      <c r="D48" s="29"/>
      <c r="E48" s="29"/>
      <c r="F48" s="29"/>
      <c r="G48" s="29"/>
      <c r="H48" s="29"/>
      <c r="I48" s="88" t="s">
        <v>187</v>
      </c>
      <c r="J48" s="88"/>
      <c r="K48" s="91"/>
      <c r="L48" s="88"/>
      <c r="M48" s="37"/>
      <c r="N48" s="300" t="s">
        <v>106</v>
      </c>
      <c r="O48" s="283">
        <v>29.6</v>
      </c>
      <c r="P48" s="283">
        <v>47.5</v>
      </c>
      <c r="Q48" s="284">
        <v>1410</v>
      </c>
      <c r="R48" s="285">
        <v>25</v>
      </c>
      <c r="S48" s="286">
        <v>1.5</v>
      </c>
      <c r="T48" s="286">
        <v>1.7</v>
      </c>
      <c r="U48" s="286">
        <v>1.9</v>
      </c>
      <c r="V48" s="287">
        <v>1.7</v>
      </c>
      <c r="W48" s="243" t="s">
        <v>106</v>
      </c>
      <c r="X48" s="128">
        <v>0.79600000000000004</v>
      </c>
      <c r="Y48" s="128">
        <v>76.933999999999997</v>
      </c>
      <c r="Z48" s="13"/>
    </row>
    <row r="49" spans="1:26" ht="19.899999999999999" customHeight="1">
      <c r="B49" s="29"/>
      <c r="C49" s="29"/>
      <c r="D49" s="29"/>
      <c r="E49" s="29"/>
      <c r="F49" s="29"/>
      <c r="G49" s="29"/>
      <c r="H49" s="29"/>
      <c r="I49" s="244" t="s">
        <v>112</v>
      </c>
      <c r="J49" s="245"/>
      <c r="K49" s="246" t="s">
        <v>175</v>
      </c>
      <c r="L49" s="247" t="s">
        <v>176</v>
      </c>
      <c r="M49" s="37"/>
      <c r="N49" s="300" t="s">
        <v>76</v>
      </c>
      <c r="O49" s="283">
        <v>29.6</v>
      </c>
      <c r="P49" s="283">
        <v>47.5</v>
      </c>
      <c r="Q49" s="284">
        <v>1410</v>
      </c>
      <c r="R49" s="285">
        <v>25</v>
      </c>
      <c r="S49" s="286">
        <v>1.5</v>
      </c>
      <c r="T49" s="286">
        <v>1.7</v>
      </c>
      <c r="U49" s="286">
        <v>1.9</v>
      </c>
      <c r="V49" s="287">
        <v>1.7</v>
      </c>
      <c r="W49" s="243" t="s">
        <v>76</v>
      </c>
      <c r="X49" s="128">
        <v>0.65500000000000003</v>
      </c>
      <c r="Y49" s="128">
        <v>54.234000000000002</v>
      </c>
      <c r="Z49" s="13"/>
    </row>
    <row r="50" spans="1:26" ht="19.899999999999999" customHeight="1">
      <c r="B50" s="29"/>
      <c r="C50" s="29"/>
      <c r="D50" s="29"/>
      <c r="E50" s="29"/>
      <c r="F50" s="29"/>
      <c r="G50" s="29"/>
      <c r="H50" s="29"/>
      <c r="I50" s="275" t="s">
        <v>134</v>
      </c>
      <c r="J50" s="276"/>
      <c r="K50" s="277">
        <f>COUNTIF($N$73:$N$1072,"&lt;=-30")</f>
        <v>0</v>
      </c>
      <c r="L50" s="278" t="e">
        <f>K50/$K$60</f>
        <v>#DIV/0!</v>
      </c>
      <c r="M50" s="37"/>
      <c r="N50" s="300" t="s">
        <v>107</v>
      </c>
      <c r="O50" s="283">
        <v>29.6</v>
      </c>
      <c r="P50" s="283">
        <v>47.5</v>
      </c>
      <c r="Q50" s="284">
        <v>1410</v>
      </c>
      <c r="R50" s="285">
        <v>25</v>
      </c>
      <c r="S50" s="286">
        <v>1.5</v>
      </c>
      <c r="T50" s="286">
        <v>1.7</v>
      </c>
      <c r="U50" s="286">
        <v>1.9</v>
      </c>
      <c r="V50" s="287">
        <v>1.7</v>
      </c>
      <c r="W50" s="243" t="s">
        <v>107</v>
      </c>
      <c r="X50" s="128">
        <v>0.59399999999999997</v>
      </c>
      <c r="Y50" s="128">
        <v>43.264000000000003</v>
      </c>
      <c r="Z50" s="13"/>
    </row>
    <row r="51" spans="1:26" ht="19.899999999999999" customHeight="1">
      <c r="B51" s="29"/>
      <c r="C51" s="29"/>
      <c r="D51" s="29"/>
      <c r="E51" s="29"/>
      <c r="F51" s="29"/>
      <c r="G51" s="29"/>
      <c r="H51" s="29"/>
      <c r="I51" s="279" t="s">
        <v>55</v>
      </c>
      <c r="J51" s="280"/>
      <c r="K51" s="281">
        <f>COUNTIF($N$73:$N$1072,"&gt;-30")-(COUNTIF($N$73:$N$1072,"&gt;-20"))</f>
        <v>0</v>
      </c>
      <c r="L51" s="282" t="e">
        <f>K51/$K$60</f>
        <v>#DIV/0!</v>
      </c>
      <c r="M51" s="37"/>
      <c r="N51" s="300" t="s">
        <v>108</v>
      </c>
      <c r="O51" s="283">
        <v>25.3</v>
      </c>
      <c r="P51" s="283">
        <v>51.9</v>
      </c>
      <c r="Q51" s="284">
        <v>1310</v>
      </c>
      <c r="R51" s="285">
        <v>10</v>
      </c>
      <c r="S51" s="286">
        <v>1.55</v>
      </c>
      <c r="T51" s="286">
        <v>1.75</v>
      </c>
      <c r="U51" s="286">
        <v>1.95</v>
      </c>
      <c r="V51" s="287">
        <v>1.75</v>
      </c>
      <c r="W51" s="243" t="s">
        <v>108</v>
      </c>
      <c r="X51" s="128">
        <v>0.56000000000000005</v>
      </c>
      <c r="Y51" s="128">
        <v>37.002000000000002</v>
      </c>
      <c r="Z51" s="13"/>
    </row>
    <row r="52" spans="1:26" ht="19.899999999999999" customHeight="1">
      <c r="B52" s="29"/>
      <c r="C52" s="29"/>
      <c r="D52" s="29"/>
      <c r="E52" s="29"/>
      <c r="F52" s="29"/>
      <c r="G52" s="29"/>
      <c r="H52" s="29"/>
      <c r="I52" s="257" t="s">
        <v>135</v>
      </c>
      <c r="J52" s="258"/>
      <c r="K52" s="259">
        <f>COUNTIF($N$73:$N$1072,"&gt;-20")-(COUNTIF($N$73:$N$1072,"&gt;-10"))</f>
        <v>0</v>
      </c>
      <c r="L52" s="260"/>
      <c r="M52" s="37"/>
      <c r="N52" s="300" t="s">
        <v>110</v>
      </c>
      <c r="O52" s="283">
        <v>25.3</v>
      </c>
      <c r="P52" s="283">
        <v>51.9</v>
      </c>
      <c r="Q52" s="284">
        <v>1310</v>
      </c>
      <c r="R52" s="285">
        <v>10</v>
      </c>
      <c r="S52" s="286">
        <v>1.55</v>
      </c>
      <c r="T52" s="286">
        <v>1.75</v>
      </c>
      <c r="U52" s="286">
        <v>1.95</v>
      </c>
      <c r="V52" s="287">
        <v>1.75</v>
      </c>
      <c r="W52" s="243" t="s">
        <v>110</v>
      </c>
      <c r="X52" s="128">
        <v>0.57799999999999996</v>
      </c>
      <c r="Y52" s="128">
        <v>39.057000000000002</v>
      </c>
      <c r="Z52" s="13"/>
    </row>
    <row r="53" spans="1:26" ht="19.899999999999999" customHeight="1">
      <c r="B53" s="29"/>
      <c r="C53" s="29"/>
      <c r="D53" s="29"/>
      <c r="E53" s="29"/>
      <c r="F53" s="29"/>
      <c r="G53" s="29"/>
      <c r="H53" s="29"/>
      <c r="I53" s="257" t="s">
        <v>136</v>
      </c>
      <c r="J53" s="258"/>
      <c r="K53" s="259">
        <f>COUNTIF($N$73:$N$1072,"&gt;-10")-(COUNTIF($N$73:$N$1072,"&gt;0"))</f>
        <v>0</v>
      </c>
      <c r="L53" s="261"/>
      <c r="M53" s="37"/>
      <c r="N53" s="300" t="s">
        <v>111</v>
      </c>
      <c r="O53" s="283">
        <v>25.3</v>
      </c>
      <c r="P53" s="283">
        <v>51.9</v>
      </c>
      <c r="Q53" s="284">
        <v>1310</v>
      </c>
      <c r="R53" s="285">
        <v>10</v>
      </c>
      <c r="S53" s="286">
        <v>1.55</v>
      </c>
      <c r="T53" s="286">
        <v>1.75</v>
      </c>
      <c r="U53" s="286">
        <v>1.95</v>
      </c>
      <c r="V53" s="287">
        <v>1.75</v>
      </c>
      <c r="W53" s="243" t="s">
        <v>111</v>
      </c>
      <c r="X53" s="128">
        <v>0.59799999999999998</v>
      </c>
      <c r="Y53" s="128">
        <v>42.338999999999999</v>
      </c>
      <c r="Z53" s="13"/>
    </row>
    <row r="54" spans="1:26" ht="19.899999999999999" customHeight="1">
      <c r="B54" s="29"/>
      <c r="C54" s="29"/>
      <c r="D54" s="29"/>
      <c r="E54" s="29"/>
      <c r="F54" s="29"/>
      <c r="G54" s="29"/>
      <c r="H54" s="29"/>
      <c r="I54" s="257" t="s">
        <v>137</v>
      </c>
      <c r="J54" s="258"/>
      <c r="K54" s="259">
        <f>(COUNTIF($N$73:$N$1072,"&gt;0"))-(COUNTIF($N$73:$N$1072,"&gt;10"))</f>
        <v>0</v>
      </c>
      <c r="L54" s="261"/>
      <c r="M54" s="37"/>
      <c r="N54" s="288" t="s">
        <v>237</v>
      </c>
      <c r="O54" s="289"/>
      <c r="P54" s="289"/>
      <c r="Q54" s="290"/>
      <c r="R54" s="289"/>
      <c r="S54" s="289"/>
      <c r="T54" s="289"/>
      <c r="U54" s="289"/>
      <c r="V54" s="291"/>
      <c r="W54" s="13"/>
      <c r="X54" s="13"/>
      <c r="Y54" s="13"/>
      <c r="Z54" s="13"/>
    </row>
    <row r="55" spans="1:26" ht="19.899999999999999" customHeight="1" thickBot="1">
      <c r="B55" s="29"/>
      <c r="C55" s="29"/>
      <c r="D55" s="29"/>
      <c r="E55" s="29"/>
      <c r="F55" s="29"/>
      <c r="G55" s="29"/>
      <c r="H55" s="29"/>
      <c r="I55" s="257" t="s">
        <v>138</v>
      </c>
      <c r="J55" s="258"/>
      <c r="K55" s="259">
        <f>COUNTIF($N$73:$N$1072,"&gt;=10")-COUNTIF($N$73:$N$1072,"&gt;=20")</f>
        <v>0</v>
      </c>
      <c r="L55" s="261" t="e">
        <f>(SUM(K52:K55)/K60)</f>
        <v>#DIV/0!</v>
      </c>
      <c r="M55" s="37"/>
      <c r="N55" s="292" t="s">
        <v>236</v>
      </c>
      <c r="O55" s="290"/>
      <c r="P55" s="290"/>
      <c r="Q55" s="290"/>
      <c r="R55" s="289"/>
      <c r="S55" s="289"/>
      <c r="T55" s="289"/>
      <c r="U55" s="289"/>
      <c r="V55" s="291"/>
      <c r="W55" s="13"/>
      <c r="X55" s="13"/>
      <c r="Y55" s="13"/>
      <c r="Z55" s="13"/>
    </row>
    <row r="56" spans="1:26" ht="19.899999999999999" customHeight="1" thickBot="1">
      <c r="B56" s="29"/>
      <c r="C56" s="29"/>
      <c r="D56" s="29"/>
      <c r="E56" s="29"/>
      <c r="F56" s="29"/>
      <c r="G56" s="29"/>
      <c r="H56" s="29"/>
      <c r="I56" s="262" t="s">
        <v>139</v>
      </c>
      <c r="J56" s="263"/>
      <c r="K56" s="264">
        <f>COUNTIF($N$73:$N$1072,"&gt;=20")-COUNTIF($N$73:$N$1072,"&gt;30")</f>
        <v>0</v>
      </c>
      <c r="L56" s="265" t="e">
        <f>K56/$K$60</f>
        <v>#DIV/0!</v>
      </c>
      <c r="M56" s="37"/>
      <c r="O56" s="390"/>
      <c r="P56" s="378" t="s">
        <v>164</v>
      </c>
      <c r="Q56" s="379"/>
      <c r="R56" s="380" t="s">
        <v>165</v>
      </c>
      <c r="S56" s="381"/>
      <c r="T56" s="382"/>
      <c r="V56" s="89"/>
      <c r="W56" s="13"/>
      <c r="X56" s="13"/>
      <c r="Y56" s="13"/>
      <c r="Z56" s="13"/>
    </row>
    <row r="57" spans="1:26" ht="19.899999999999999" customHeight="1" thickBot="1">
      <c r="B57" s="29"/>
      <c r="C57" s="29"/>
      <c r="D57" s="29"/>
      <c r="E57" s="29"/>
      <c r="F57" s="29"/>
      <c r="G57" s="29"/>
      <c r="H57" s="29"/>
      <c r="I57" s="266" t="s">
        <v>140</v>
      </c>
      <c r="J57" s="267"/>
      <c r="K57" s="268">
        <f>COUNTIF($N$73:$N$1072,"&gt;=30")-COUNTIF($N$73:$N$1072,"&gt;=40")</f>
        <v>0</v>
      </c>
      <c r="L57" s="269"/>
      <c r="M57" s="37">
        <v>-100</v>
      </c>
      <c r="O57" s="391">
        <v>-30</v>
      </c>
      <c r="P57" s="383" t="s">
        <v>10</v>
      </c>
      <c r="Q57" s="379"/>
      <c r="R57" s="384" t="s">
        <v>230</v>
      </c>
      <c r="S57" s="385"/>
      <c r="T57" s="382"/>
      <c r="V57" s="89"/>
      <c r="W57" s="13"/>
      <c r="X57" s="13"/>
      <c r="Y57" s="13"/>
      <c r="Z57" s="13"/>
    </row>
    <row r="58" spans="1:26" ht="19.899999999999999" customHeight="1" thickBot="1">
      <c r="B58" s="29"/>
      <c r="C58" s="29"/>
      <c r="D58" s="29"/>
      <c r="E58" s="29"/>
      <c r="F58" s="29"/>
      <c r="G58" s="29"/>
      <c r="H58" s="29"/>
      <c r="I58" s="266" t="s">
        <v>59</v>
      </c>
      <c r="J58" s="267"/>
      <c r="K58" s="268">
        <f>COUNTIF($N$73:$N$1072,"&gt;=40")-COUNTIF($N$73:$N$1072,"&gt;=50")</f>
        <v>0</v>
      </c>
      <c r="L58" s="270" t="e">
        <f>(SUM(K57:K58)/K60)</f>
        <v>#DIV/0!</v>
      </c>
      <c r="M58" s="37">
        <v>-29.999999999999901</v>
      </c>
      <c r="O58" s="391">
        <v>-20</v>
      </c>
      <c r="P58" s="383" t="s">
        <v>14</v>
      </c>
      <c r="Q58" s="379"/>
      <c r="R58" s="384" t="s">
        <v>231</v>
      </c>
      <c r="S58" s="386"/>
      <c r="T58" s="382"/>
      <c r="V58" s="89"/>
      <c r="W58" s="13"/>
      <c r="X58" s="13"/>
      <c r="Y58" s="13"/>
      <c r="Z58" s="13"/>
    </row>
    <row r="59" spans="1:26" ht="19.899999999999999" customHeight="1" thickBot="1">
      <c r="B59" s="29"/>
      <c r="C59" s="29"/>
      <c r="D59" s="29"/>
      <c r="E59" s="29"/>
      <c r="F59" s="29"/>
      <c r="G59" s="29"/>
      <c r="H59" s="29"/>
      <c r="I59" s="271" t="s">
        <v>115</v>
      </c>
      <c r="J59" s="272"/>
      <c r="K59" s="273">
        <f>COUNTIF($N$73:$N$1072,"&gt;=50")</f>
        <v>0</v>
      </c>
      <c r="L59" s="274" t="e">
        <f>K59/$K$60</f>
        <v>#DIV/0!</v>
      </c>
      <c r="M59" s="37">
        <v>-19.999999999999901</v>
      </c>
      <c r="O59" s="391">
        <v>20</v>
      </c>
      <c r="P59" s="383" t="s">
        <v>168</v>
      </c>
      <c r="Q59" s="379"/>
      <c r="R59" s="384" t="s">
        <v>232</v>
      </c>
      <c r="S59" s="387"/>
      <c r="T59" s="382"/>
      <c r="V59" s="89"/>
      <c r="W59" s="13"/>
      <c r="X59" s="13"/>
      <c r="Y59" s="13"/>
      <c r="Z59" s="13"/>
    </row>
    <row r="60" spans="1:26" ht="19.899999999999999" customHeight="1" thickBot="1">
      <c r="B60" s="29"/>
      <c r="C60" s="29"/>
      <c r="D60" s="29"/>
      <c r="E60" s="29"/>
      <c r="F60" s="29"/>
      <c r="G60" s="29"/>
      <c r="H60" s="29"/>
      <c r="I60" s="254" t="s">
        <v>48</v>
      </c>
      <c r="J60" s="255"/>
      <c r="K60" s="234">
        <f>SUM(K50:K59)</f>
        <v>0</v>
      </c>
      <c r="L60" s="69" t="e">
        <f>SUM(L50:L59)</f>
        <v>#DIV/0!</v>
      </c>
      <c r="M60" s="37">
        <v>20</v>
      </c>
      <c r="O60" s="391">
        <v>30</v>
      </c>
      <c r="P60" s="383" t="s">
        <v>12</v>
      </c>
      <c r="Q60" s="379"/>
      <c r="R60" s="384" t="s">
        <v>233</v>
      </c>
      <c r="S60" s="387"/>
      <c r="T60" s="388"/>
      <c r="V60" s="89"/>
      <c r="W60" s="13"/>
      <c r="X60" s="13"/>
      <c r="Y60" s="13"/>
      <c r="Z60" s="13"/>
    </row>
    <row r="61" spans="1:26" ht="19.899999999999999" customHeight="1" thickBot="1">
      <c r="B61" s="29"/>
      <c r="C61" s="29"/>
      <c r="D61" s="29"/>
      <c r="E61" s="29"/>
      <c r="F61" s="29"/>
      <c r="G61" s="29"/>
      <c r="H61" s="29"/>
      <c r="I61" s="29"/>
      <c r="J61" s="29"/>
      <c r="K61" s="29"/>
      <c r="L61" s="29"/>
      <c r="M61" s="37">
        <v>30</v>
      </c>
      <c r="O61" s="391">
        <v>50</v>
      </c>
      <c r="P61" s="383" t="s">
        <v>39</v>
      </c>
      <c r="Q61" s="379"/>
      <c r="R61" s="384" t="s">
        <v>234</v>
      </c>
      <c r="S61" s="387"/>
      <c r="T61" s="382"/>
      <c r="V61" s="89"/>
      <c r="W61" s="13"/>
      <c r="X61" s="13"/>
      <c r="Y61" s="13"/>
      <c r="Z61" s="13"/>
    </row>
    <row r="62" spans="1:26" ht="19.899999999999999" customHeight="1" thickBot="1">
      <c r="B62" s="29"/>
      <c r="C62" s="29"/>
      <c r="D62" s="29"/>
      <c r="E62" s="29"/>
      <c r="F62" s="29"/>
      <c r="G62" s="29"/>
      <c r="H62" s="29"/>
      <c r="I62" s="29"/>
      <c r="J62" s="29"/>
      <c r="K62" s="29"/>
      <c r="L62" s="29"/>
      <c r="M62" s="37">
        <v>50</v>
      </c>
      <c r="O62" s="391"/>
      <c r="P62" s="383" t="s">
        <v>25</v>
      </c>
      <c r="Q62" s="379"/>
      <c r="R62" s="384" t="s">
        <v>235</v>
      </c>
      <c r="S62" s="387"/>
      <c r="T62" s="382"/>
      <c r="V62" s="89"/>
      <c r="W62" s="13"/>
      <c r="X62" s="13"/>
      <c r="Y62" s="13"/>
      <c r="Z62" s="13"/>
    </row>
    <row r="63" spans="1:26" ht="19.899999999999999" customHeight="1" thickBot="1">
      <c r="B63" s="29"/>
      <c r="C63" s="29"/>
      <c r="D63" s="29"/>
      <c r="E63" s="29"/>
      <c r="F63" s="29"/>
      <c r="G63" s="29"/>
      <c r="H63" s="29"/>
      <c r="I63" s="29"/>
      <c r="J63" s="29"/>
      <c r="K63" s="29"/>
      <c r="L63" s="29"/>
      <c r="M63" s="37"/>
      <c r="Q63" s="38"/>
      <c r="V63" s="89"/>
      <c r="W63" s="13"/>
      <c r="X63" s="13"/>
      <c r="Y63" s="13"/>
      <c r="Z63" s="13"/>
    </row>
    <row r="64" spans="1:26" ht="19.899999999999999" customHeight="1" thickBot="1">
      <c r="A64" s="78" t="s">
        <v>46</v>
      </c>
      <c r="C64" s="13"/>
      <c r="E64" s="13"/>
      <c r="F64" s="13"/>
      <c r="G64" s="13"/>
      <c r="H64" s="7"/>
      <c r="I64" s="7"/>
      <c r="J64" s="13"/>
      <c r="K64" s="37"/>
      <c r="L64" s="37"/>
      <c r="M64" s="34"/>
      <c r="N64" s="15" t="s">
        <v>17</v>
      </c>
      <c r="O64" s="16"/>
      <c r="P64" s="241">
        <f>P2</f>
        <v>0</v>
      </c>
      <c r="Q64" s="18"/>
      <c r="R64" s="18"/>
      <c r="S64" s="19"/>
      <c r="T64" s="389"/>
      <c r="U64" s="377"/>
      <c r="V64" s="309" t="s">
        <v>238</v>
      </c>
      <c r="W64" s="13"/>
      <c r="X64" s="13"/>
      <c r="Y64" s="13"/>
      <c r="Z64" s="13"/>
    </row>
    <row r="65" spans="1:26" ht="19.149999999999999" customHeight="1">
      <c r="A65" s="78"/>
      <c r="B65" s="211" t="s">
        <v>198</v>
      </c>
      <c r="C65" s="150"/>
      <c r="D65" s="145" t="s">
        <v>199</v>
      </c>
      <c r="E65" s="146"/>
      <c r="F65" s="146"/>
      <c r="G65" s="146"/>
      <c r="H65" s="147"/>
      <c r="I65" s="147"/>
      <c r="J65" s="149"/>
      <c r="K65" s="145" t="s">
        <v>200</v>
      </c>
      <c r="M65" s="355"/>
      <c r="N65" s="145"/>
      <c r="O65" s="175"/>
      <c r="P65" s="174"/>
      <c r="Q65" s="148"/>
      <c r="R65" s="148"/>
      <c r="S65" s="146"/>
      <c r="T65" s="13"/>
      <c r="U65" s="13"/>
      <c r="V65" s="13"/>
      <c r="W65" s="309"/>
      <c r="X65" s="310"/>
      <c r="Y65" s="13"/>
    </row>
    <row r="66" spans="1:26" ht="12.6" customHeight="1">
      <c r="E66" s="109" t="s">
        <v>189</v>
      </c>
      <c r="F66" s="109"/>
      <c r="G66" s="110"/>
      <c r="H66" s="111"/>
      <c r="I66" s="111"/>
      <c r="J66" s="110"/>
      <c r="K66" s="110"/>
      <c r="M66" s="6"/>
      <c r="N66" s="6"/>
      <c r="O66" s="6"/>
      <c r="P66" s="6"/>
      <c r="Q66" s="41"/>
      <c r="R66" s="6"/>
      <c r="S66" s="6"/>
      <c r="T66" s="6"/>
      <c r="U66" s="6"/>
      <c r="V66" s="96"/>
      <c r="Y66" s="8"/>
    </row>
    <row r="67" spans="1:26" ht="11.45" customHeight="1" thickBot="1">
      <c r="A67" s="56"/>
      <c r="B67" s="151" t="s">
        <v>31</v>
      </c>
      <c r="C67" s="356" t="s">
        <v>49</v>
      </c>
      <c r="E67" s="110" t="s">
        <v>192</v>
      </c>
      <c r="F67" s="112"/>
      <c r="G67" s="110"/>
      <c r="H67" s="111"/>
      <c r="I67" s="111"/>
      <c r="J67" s="110"/>
      <c r="K67" s="113"/>
      <c r="L67" s="110"/>
      <c r="M67" s="6"/>
      <c r="N67" s="6"/>
      <c r="O67" s="6"/>
      <c r="P67" s="6"/>
      <c r="Q67" s="41"/>
      <c r="R67" s="6"/>
      <c r="S67" s="6"/>
      <c r="T67" s="6"/>
      <c r="U67" s="6"/>
      <c r="V67" s="96"/>
      <c r="Y67" s="8"/>
      <c r="Z67" s="12"/>
    </row>
    <row r="68" spans="1:26" ht="19.149999999999999" customHeight="1" thickBot="1">
      <c r="A68" s="92"/>
      <c r="B68" s="152" t="s">
        <v>51</v>
      </c>
      <c r="C68" s="404">
        <v>45179</v>
      </c>
      <c r="E68" s="112" t="s">
        <v>190</v>
      </c>
      <c r="F68" s="112"/>
      <c r="G68" s="110"/>
      <c r="H68" s="111"/>
      <c r="I68" s="111"/>
      <c r="J68" s="110"/>
      <c r="K68" s="113"/>
      <c r="L68" s="110"/>
      <c r="M68" s="6"/>
      <c r="N68" s="6"/>
      <c r="O68" s="6"/>
      <c r="P68" s="6"/>
      <c r="Q68" s="41"/>
      <c r="R68" s="6"/>
      <c r="S68" s="6"/>
      <c r="T68" s="6"/>
      <c r="U68" s="6"/>
      <c r="V68" s="97"/>
      <c r="W68" s="13"/>
      <c r="X68" s="13"/>
      <c r="Y68" s="13"/>
      <c r="Z68" s="12"/>
    </row>
    <row r="69" spans="1:26" ht="11.45" customHeight="1">
      <c r="A69" s="92"/>
      <c r="B69" s="45"/>
      <c r="C69" s="46"/>
      <c r="E69" s="114" t="s">
        <v>191</v>
      </c>
      <c r="F69" s="112"/>
      <c r="G69" s="110"/>
      <c r="H69" s="111"/>
      <c r="I69" s="111"/>
      <c r="J69" s="110"/>
      <c r="K69" s="110"/>
      <c r="L69" s="110"/>
      <c r="W69" s="13"/>
      <c r="X69" s="13"/>
      <c r="Y69" s="13"/>
    </row>
    <row r="70" spans="1:26" ht="4.1500000000000004" customHeight="1">
      <c r="A70" s="92"/>
    </row>
    <row r="71" spans="1:26" ht="50.45" customHeight="1">
      <c r="B71" s="154" t="s">
        <v>52</v>
      </c>
      <c r="C71" s="155" t="s">
        <v>53</v>
      </c>
      <c r="D71" s="156" t="s">
        <v>23</v>
      </c>
      <c r="E71" s="157" t="s">
        <v>125</v>
      </c>
      <c r="F71" s="157" t="s">
        <v>146</v>
      </c>
      <c r="G71" s="158" t="s">
        <v>50</v>
      </c>
      <c r="H71" s="158"/>
      <c r="I71" s="158" t="s">
        <v>56</v>
      </c>
      <c r="J71" s="158" t="s">
        <v>57</v>
      </c>
      <c r="K71" s="158" t="s">
        <v>8</v>
      </c>
      <c r="L71" s="357" t="s">
        <v>58</v>
      </c>
      <c r="M71" s="358"/>
      <c r="N71" s="141" t="s">
        <v>100</v>
      </c>
      <c r="O71" s="159" t="s">
        <v>182</v>
      </c>
      <c r="P71" s="141" t="s">
        <v>183</v>
      </c>
      <c r="Q71" s="160" t="s">
        <v>147</v>
      </c>
      <c r="R71" s="141" t="s">
        <v>184</v>
      </c>
      <c r="S71" s="141" t="s">
        <v>185</v>
      </c>
      <c r="T71" s="141" t="s">
        <v>148</v>
      </c>
      <c r="U71" s="359" t="s">
        <v>186</v>
      </c>
      <c r="V71" s="360" t="s">
        <v>63</v>
      </c>
    </row>
    <row r="72" spans="1:26" ht="12.6" customHeight="1">
      <c r="B72" s="179"/>
      <c r="C72" s="180" t="s">
        <v>51</v>
      </c>
      <c r="D72" s="181"/>
      <c r="E72" s="182" t="s">
        <v>65</v>
      </c>
      <c r="F72" s="183" t="s">
        <v>66</v>
      </c>
      <c r="G72" s="184" t="s">
        <v>67</v>
      </c>
      <c r="H72" s="184"/>
      <c r="I72" s="185"/>
      <c r="J72" s="184" t="s">
        <v>68</v>
      </c>
      <c r="K72" s="184" t="s">
        <v>69</v>
      </c>
      <c r="L72" s="361"/>
      <c r="M72" s="185"/>
      <c r="N72" s="184"/>
      <c r="O72" s="184" t="s">
        <v>66</v>
      </c>
      <c r="P72" s="184"/>
      <c r="Q72" s="184" t="s">
        <v>255</v>
      </c>
      <c r="R72" s="184"/>
      <c r="S72" s="184"/>
      <c r="T72" s="184" t="s">
        <v>70</v>
      </c>
      <c r="U72" s="187" t="s">
        <v>70</v>
      </c>
      <c r="V72" s="362" t="s">
        <v>70</v>
      </c>
      <c r="Z72" s="47"/>
    </row>
    <row r="73" spans="1:26" s="127" customFormat="1" ht="11.45" customHeight="1">
      <c r="A73" s="121">
        <v>1</v>
      </c>
      <c r="B73" s="238"/>
      <c r="C73" s="402"/>
      <c r="D73" s="239"/>
      <c r="E73" s="240"/>
      <c r="F73" s="240"/>
      <c r="G73" s="363" t="str">
        <f t="shared" ref="G73:G136" si="1">IF(OR(ISBLANK($C73),ISBLANK($C$68)),"",IF($C73&gt;$C$68,"",DATEDIF($C73,$C$68,"Y")))</f>
        <v/>
      </c>
      <c r="H73" s="364" t="str">
        <f t="shared" ref="H73:H136" si="2">IF(D73=1,"男",IF(D73=2,"女",""))</f>
        <v/>
      </c>
      <c r="I73" s="365" t="str">
        <f t="shared" ref="I73:I136" si="3">G73&amp;H73</f>
        <v/>
      </c>
      <c r="J73" s="366" t="str">
        <f>IF(E73="","",VLOOKUP(I73,$W$28:$Y$53,2,FALSE))</f>
        <v/>
      </c>
      <c r="K73" s="367" t="str">
        <f>IF(E73="","",VLOOKUP(I73,$W$28:$Y$53,3,FALSE))</f>
        <v/>
      </c>
      <c r="L73" s="368" t="str">
        <f>IF(ISNUMBER(N73),VLOOKUP(N73,$M$57:$R$62,4,TRUE),"")</f>
        <v/>
      </c>
      <c r="M73" s="369"/>
      <c r="N73" s="370" t="str">
        <f t="shared" ref="N73:N136" si="4">IF(F73="","",(F73-O73)/O73*100)</f>
        <v/>
      </c>
      <c r="O73" s="371" t="str">
        <f t="shared" ref="O73:O136" si="5">IF(E73="","",(J73*E73-K73))</f>
        <v/>
      </c>
      <c r="P73" s="371" t="str">
        <f>IF($E73="","",VLOOKUP($I73,$N$27:$Q$53,2,FALSE))</f>
        <v/>
      </c>
      <c r="Q73" s="372" t="str">
        <f t="shared" ref="Q73:Q136" si="6">IF($E73="","",P73*O73)</f>
        <v/>
      </c>
      <c r="R73" s="373" t="str">
        <f>IF(E73="","",VLOOKUP(I73,$N$27:$V$53,9,FALSE))</f>
        <v/>
      </c>
      <c r="S73" s="372" t="str">
        <f>IF($E73="","",VLOOKUP($I73,$N$27:$R$53,5,FALSE))</f>
        <v/>
      </c>
      <c r="T73" s="372" t="str">
        <f t="shared" ref="T73:T136" si="7">IF(E73="","",(Q73*R73+S73))</f>
        <v/>
      </c>
      <c r="U73" s="374" t="str">
        <f t="shared" ref="U73:U136" si="8">IF(E73="","",(T73*33%))</f>
        <v/>
      </c>
      <c r="V73" s="375" t="str">
        <f>IF(E73="","",(IF(AND(U73&lt;=$R$7,U73&gt;=$T$7),U73,IF(U73="","　","個別対応"))))</f>
        <v/>
      </c>
      <c r="W73" s="8"/>
      <c r="X73" s="8"/>
      <c r="Y73" s="12"/>
      <c r="Z73" s="126"/>
    </row>
    <row r="74" spans="1:26" s="127" customFormat="1" ht="12" customHeight="1">
      <c r="A74" s="121">
        <v>2</v>
      </c>
      <c r="B74" s="122"/>
      <c r="C74" s="403"/>
      <c r="D74" s="123"/>
      <c r="E74" s="124"/>
      <c r="F74" s="124"/>
      <c r="G74" s="363" t="str">
        <f t="shared" si="1"/>
        <v/>
      </c>
      <c r="H74" s="376" t="str">
        <f t="shared" si="2"/>
        <v/>
      </c>
      <c r="I74" s="365" t="str">
        <f t="shared" si="3"/>
        <v/>
      </c>
      <c r="J74" s="366" t="str">
        <f t="shared" ref="J74:J137" si="9">IF(E74="","",VLOOKUP(I74,$W$28:$Y$53,2,FALSE))</f>
        <v/>
      </c>
      <c r="K74" s="367" t="str">
        <f t="shared" ref="K74:K137" si="10">IF(E74="","",VLOOKUP(I74,$W$28:$Y$53,3,FALSE))</f>
        <v/>
      </c>
      <c r="L74" s="368" t="str">
        <f t="shared" ref="L74:L137" si="11">IF(ISNUMBER(N74),VLOOKUP(N74,$M$57:$R$62,4,TRUE),"")</f>
        <v/>
      </c>
      <c r="M74" s="369"/>
      <c r="N74" s="370" t="str">
        <f t="shared" si="4"/>
        <v/>
      </c>
      <c r="O74" s="371" t="str">
        <f t="shared" si="5"/>
        <v/>
      </c>
      <c r="P74" s="371" t="str">
        <f t="shared" ref="P74:P137" si="12">IF($E74="","",VLOOKUP($I74,$N$27:$Q$53,2,FALSE))</f>
        <v/>
      </c>
      <c r="Q74" s="372" t="str">
        <f t="shared" si="6"/>
        <v/>
      </c>
      <c r="R74" s="373" t="str">
        <f t="shared" ref="R74:R137" si="13">IF(E74="","",VLOOKUP(I74,$N$27:$V$53,9,FALSE))</f>
        <v/>
      </c>
      <c r="S74" s="372" t="str">
        <f t="shared" ref="S74:S137" si="14">IF($E74="","",VLOOKUP($I74,$N$27:$R$53,5,FALSE))</f>
        <v/>
      </c>
      <c r="T74" s="372" t="str">
        <f t="shared" si="7"/>
        <v/>
      </c>
      <c r="U74" s="374" t="str">
        <f t="shared" si="8"/>
        <v/>
      </c>
      <c r="V74" s="375" t="str">
        <f t="shared" ref="V74:V137" si="15">IF(E74="","",(IF(AND(U74&lt;=$R$7,U74&gt;=$T$7),U74,IF(U74="","　","個別対応"))))</f>
        <v/>
      </c>
      <c r="Z74" s="129"/>
    </row>
    <row r="75" spans="1:26" s="127" customFormat="1" ht="12" customHeight="1">
      <c r="A75" s="121">
        <v>3</v>
      </c>
      <c r="B75" s="122"/>
      <c r="C75" s="403"/>
      <c r="D75" s="123"/>
      <c r="E75" s="124"/>
      <c r="F75" s="124"/>
      <c r="G75" s="363" t="str">
        <f t="shared" si="1"/>
        <v/>
      </c>
      <c r="H75" s="376" t="str">
        <f t="shared" si="2"/>
        <v/>
      </c>
      <c r="I75" s="365" t="str">
        <f t="shared" si="3"/>
        <v/>
      </c>
      <c r="J75" s="366" t="str">
        <f t="shared" si="9"/>
        <v/>
      </c>
      <c r="K75" s="367" t="str">
        <f t="shared" si="10"/>
        <v/>
      </c>
      <c r="L75" s="368" t="str">
        <f t="shared" si="11"/>
        <v/>
      </c>
      <c r="M75" s="369"/>
      <c r="N75" s="370" t="str">
        <f t="shared" si="4"/>
        <v/>
      </c>
      <c r="O75" s="371" t="str">
        <f t="shared" si="5"/>
        <v/>
      </c>
      <c r="P75" s="371" t="str">
        <f t="shared" si="12"/>
        <v/>
      </c>
      <c r="Q75" s="372" t="str">
        <f t="shared" si="6"/>
        <v/>
      </c>
      <c r="R75" s="373" t="str">
        <f t="shared" si="13"/>
        <v/>
      </c>
      <c r="S75" s="372" t="str">
        <f t="shared" si="14"/>
        <v/>
      </c>
      <c r="T75" s="372" t="str">
        <f t="shared" si="7"/>
        <v/>
      </c>
      <c r="U75" s="374" t="str">
        <f t="shared" si="8"/>
        <v/>
      </c>
      <c r="V75" s="375" t="str">
        <f t="shared" si="15"/>
        <v/>
      </c>
      <c r="Z75" s="129"/>
    </row>
    <row r="76" spans="1:26" s="130" customFormat="1" ht="12" customHeight="1">
      <c r="A76" s="121">
        <v>4</v>
      </c>
      <c r="B76" s="122"/>
      <c r="C76" s="403"/>
      <c r="D76" s="123"/>
      <c r="E76" s="124"/>
      <c r="F76" s="124"/>
      <c r="G76" s="363" t="str">
        <f t="shared" si="1"/>
        <v/>
      </c>
      <c r="H76" s="376" t="str">
        <f t="shared" si="2"/>
        <v/>
      </c>
      <c r="I76" s="365" t="str">
        <f t="shared" si="3"/>
        <v/>
      </c>
      <c r="J76" s="366" t="str">
        <f t="shared" si="9"/>
        <v/>
      </c>
      <c r="K76" s="367" t="str">
        <f t="shared" si="10"/>
        <v/>
      </c>
      <c r="L76" s="368" t="str">
        <f t="shared" si="11"/>
        <v/>
      </c>
      <c r="M76" s="369"/>
      <c r="N76" s="370" t="str">
        <f t="shared" si="4"/>
        <v/>
      </c>
      <c r="O76" s="371" t="str">
        <f t="shared" si="5"/>
        <v/>
      </c>
      <c r="P76" s="371" t="str">
        <f t="shared" si="12"/>
        <v/>
      </c>
      <c r="Q76" s="372" t="str">
        <f t="shared" si="6"/>
        <v/>
      </c>
      <c r="R76" s="373" t="str">
        <f t="shared" si="13"/>
        <v/>
      </c>
      <c r="S76" s="372" t="str">
        <f t="shared" si="14"/>
        <v/>
      </c>
      <c r="T76" s="372" t="str">
        <f t="shared" si="7"/>
        <v/>
      </c>
      <c r="U76" s="374" t="str">
        <f t="shared" si="8"/>
        <v/>
      </c>
      <c r="V76" s="375" t="str">
        <f t="shared" si="15"/>
        <v/>
      </c>
      <c r="W76" s="127"/>
      <c r="X76" s="127"/>
      <c r="Y76" s="127"/>
      <c r="Z76" s="129"/>
    </row>
    <row r="77" spans="1:26" s="127" customFormat="1" ht="12" customHeight="1">
      <c r="A77" s="121">
        <v>5</v>
      </c>
      <c r="B77" s="122"/>
      <c r="C77" s="403"/>
      <c r="D77" s="123"/>
      <c r="E77" s="124"/>
      <c r="F77" s="124"/>
      <c r="G77" s="363" t="str">
        <f t="shared" si="1"/>
        <v/>
      </c>
      <c r="H77" s="376" t="str">
        <f t="shared" si="2"/>
        <v/>
      </c>
      <c r="I77" s="365" t="str">
        <f t="shared" si="3"/>
        <v/>
      </c>
      <c r="J77" s="366" t="str">
        <f t="shared" si="9"/>
        <v/>
      </c>
      <c r="K77" s="367" t="str">
        <f t="shared" si="10"/>
        <v/>
      </c>
      <c r="L77" s="368" t="str">
        <f t="shared" si="11"/>
        <v/>
      </c>
      <c r="M77" s="369"/>
      <c r="N77" s="370" t="str">
        <f t="shared" si="4"/>
        <v/>
      </c>
      <c r="O77" s="371" t="str">
        <f t="shared" si="5"/>
        <v/>
      </c>
      <c r="P77" s="371" t="str">
        <f t="shared" si="12"/>
        <v/>
      </c>
      <c r="Q77" s="372" t="str">
        <f t="shared" si="6"/>
        <v/>
      </c>
      <c r="R77" s="373" t="str">
        <f t="shared" si="13"/>
        <v/>
      </c>
      <c r="S77" s="372" t="str">
        <f t="shared" si="14"/>
        <v/>
      </c>
      <c r="T77" s="372" t="str">
        <f t="shared" si="7"/>
        <v/>
      </c>
      <c r="U77" s="374" t="str">
        <f t="shared" si="8"/>
        <v/>
      </c>
      <c r="V77" s="375" t="str">
        <f t="shared" si="15"/>
        <v/>
      </c>
      <c r="W77" s="130"/>
      <c r="X77" s="130"/>
      <c r="Y77" s="130"/>
      <c r="Z77" s="129"/>
    </row>
    <row r="78" spans="1:26" s="127" customFormat="1" ht="12" customHeight="1">
      <c r="A78" s="121">
        <v>6</v>
      </c>
      <c r="B78" s="122"/>
      <c r="C78" s="403"/>
      <c r="D78" s="123"/>
      <c r="E78" s="124"/>
      <c r="F78" s="124"/>
      <c r="G78" s="363" t="str">
        <f t="shared" si="1"/>
        <v/>
      </c>
      <c r="H78" s="376" t="str">
        <f t="shared" si="2"/>
        <v/>
      </c>
      <c r="I78" s="365" t="str">
        <f t="shared" si="3"/>
        <v/>
      </c>
      <c r="J78" s="366" t="str">
        <f t="shared" si="9"/>
        <v/>
      </c>
      <c r="K78" s="367" t="str">
        <f t="shared" si="10"/>
        <v/>
      </c>
      <c r="L78" s="368" t="str">
        <f t="shared" si="11"/>
        <v/>
      </c>
      <c r="M78" s="369"/>
      <c r="N78" s="370" t="str">
        <f t="shared" si="4"/>
        <v/>
      </c>
      <c r="O78" s="371" t="str">
        <f t="shared" si="5"/>
        <v/>
      </c>
      <c r="P78" s="371" t="str">
        <f t="shared" si="12"/>
        <v/>
      </c>
      <c r="Q78" s="372" t="str">
        <f t="shared" si="6"/>
        <v/>
      </c>
      <c r="R78" s="373" t="str">
        <f t="shared" si="13"/>
        <v/>
      </c>
      <c r="S78" s="372" t="str">
        <f t="shared" si="14"/>
        <v/>
      </c>
      <c r="T78" s="372" t="str">
        <f t="shared" si="7"/>
        <v/>
      </c>
      <c r="U78" s="374" t="str">
        <f t="shared" si="8"/>
        <v/>
      </c>
      <c r="V78" s="375" t="str">
        <f t="shared" si="15"/>
        <v/>
      </c>
      <c r="Z78" s="129"/>
    </row>
    <row r="79" spans="1:26" s="127" customFormat="1" ht="12" customHeight="1">
      <c r="A79" s="121">
        <v>7</v>
      </c>
      <c r="B79" s="122"/>
      <c r="C79" s="403"/>
      <c r="D79" s="123"/>
      <c r="E79" s="124"/>
      <c r="F79" s="124"/>
      <c r="G79" s="363" t="str">
        <f t="shared" si="1"/>
        <v/>
      </c>
      <c r="H79" s="376" t="str">
        <f t="shared" si="2"/>
        <v/>
      </c>
      <c r="I79" s="365" t="str">
        <f t="shared" si="3"/>
        <v/>
      </c>
      <c r="J79" s="366" t="str">
        <f t="shared" si="9"/>
        <v/>
      </c>
      <c r="K79" s="367" t="str">
        <f t="shared" si="10"/>
        <v/>
      </c>
      <c r="L79" s="368" t="str">
        <f t="shared" si="11"/>
        <v/>
      </c>
      <c r="M79" s="369"/>
      <c r="N79" s="370" t="str">
        <f t="shared" si="4"/>
        <v/>
      </c>
      <c r="O79" s="371" t="str">
        <f t="shared" si="5"/>
        <v/>
      </c>
      <c r="P79" s="371" t="str">
        <f t="shared" si="12"/>
        <v/>
      </c>
      <c r="Q79" s="372" t="str">
        <f t="shared" si="6"/>
        <v/>
      </c>
      <c r="R79" s="373" t="str">
        <f t="shared" si="13"/>
        <v/>
      </c>
      <c r="S79" s="372" t="str">
        <f t="shared" si="14"/>
        <v/>
      </c>
      <c r="T79" s="372" t="str">
        <f t="shared" si="7"/>
        <v/>
      </c>
      <c r="U79" s="374" t="str">
        <f t="shared" si="8"/>
        <v/>
      </c>
      <c r="V79" s="375" t="str">
        <f t="shared" si="15"/>
        <v/>
      </c>
      <c r="Z79" s="129"/>
    </row>
    <row r="80" spans="1:26" s="127" customFormat="1" ht="12" customHeight="1">
      <c r="A80" s="121">
        <v>8</v>
      </c>
      <c r="B80" s="122"/>
      <c r="C80" s="403"/>
      <c r="D80" s="123"/>
      <c r="E80" s="124"/>
      <c r="F80" s="124"/>
      <c r="G80" s="363" t="str">
        <f t="shared" si="1"/>
        <v/>
      </c>
      <c r="H80" s="376" t="str">
        <f t="shared" si="2"/>
        <v/>
      </c>
      <c r="I80" s="365" t="str">
        <f t="shared" si="3"/>
        <v/>
      </c>
      <c r="J80" s="366" t="str">
        <f t="shared" si="9"/>
        <v/>
      </c>
      <c r="K80" s="367" t="str">
        <f t="shared" si="10"/>
        <v/>
      </c>
      <c r="L80" s="368" t="str">
        <f t="shared" si="11"/>
        <v/>
      </c>
      <c r="M80" s="369"/>
      <c r="N80" s="370" t="str">
        <f t="shared" si="4"/>
        <v/>
      </c>
      <c r="O80" s="371" t="str">
        <f t="shared" si="5"/>
        <v/>
      </c>
      <c r="P80" s="371" t="str">
        <f t="shared" si="12"/>
        <v/>
      </c>
      <c r="Q80" s="372" t="str">
        <f t="shared" si="6"/>
        <v/>
      </c>
      <c r="R80" s="373" t="str">
        <f t="shared" si="13"/>
        <v/>
      </c>
      <c r="S80" s="372" t="str">
        <f t="shared" si="14"/>
        <v/>
      </c>
      <c r="T80" s="372" t="str">
        <f t="shared" si="7"/>
        <v/>
      </c>
      <c r="U80" s="374" t="str">
        <f t="shared" si="8"/>
        <v/>
      </c>
      <c r="V80" s="375" t="str">
        <f t="shared" si="15"/>
        <v/>
      </c>
      <c r="Z80" s="129"/>
    </row>
    <row r="81" spans="1:26" s="127" customFormat="1" ht="12" customHeight="1">
      <c r="A81" s="121">
        <v>9</v>
      </c>
      <c r="B81" s="122"/>
      <c r="C81" s="403"/>
      <c r="D81" s="123"/>
      <c r="E81" s="124"/>
      <c r="F81" s="124"/>
      <c r="G81" s="363" t="str">
        <f t="shared" si="1"/>
        <v/>
      </c>
      <c r="H81" s="376" t="str">
        <f t="shared" si="2"/>
        <v/>
      </c>
      <c r="I81" s="365" t="str">
        <f t="shared" si="3"/>
        <v/>
      </c>
      <c r="J81" s="366" t="str">
        <f t="shared" si="9"/>
        <v/>
      </c>
      <c r="K81" s="367" t="str">
        <f t="shared" si="10"/>
        <v/>
      </c>
      <c r="L81" s="368" t="str">
        <f t="shared" si="11"/>
        <v/>
      </c>
      <c r="M81" s="369"/>
      <c r="N81" s="370" t="str">
        <f t="shared" si="4"/>
        <v/>
      </c>
      <c r="O81" s="371" t="str">
        <f t="shared" si="5"/>
        <v/>
      </c>
      <c r="P81" s="371" t="str">
        <f t="shared" si="12"/>
        <v/>
      </c>
      <c r="Q81" s="372" t="str">
        <f t="shared" si="6"/>
        <v/>
      </c>
      <c r="R81" s="373" t="str">
        <f t="shared" si="13"/>
        <v/>
      </c>
      <c r="S81" s="372" t="str">
        <f t="shared" si="14"/>
        <v/>
      </c>
      <c r="T81" s="372" t="str">
        <f t="shared" si="7"/>
        <v/>
      </c>
      <c r="U81" s="374" t="str">
        <f t="shared" si="8"/>
        <v/>
      </c>
      <c r="V81" s="375" t="str">
        <f t="shared" si="15"/>
        <v/>
      </c>
      <c r="Z81" s="129"/>
    </row>
    <row r="82" spans="1:26" s="127" customFormat="1" ht="12" customHeight="1">
      <c r="A82" s="121">
        <v>10</v>
      </c>
      <c r="B82" s="122"/>
      <c r="C82" s="403"/>
      <c r="D82" s="123"/>
      <c r="E82" s="124"/>
      <c r="F82" s="124"/>
      <c r="G82" s="363" t="str">
        <f t="shared" si="1"/>
        <v/>
      </c>
      <c r="H82" s="376" t="str">
        <f t="shared" si="2"/>
        <v/>
      </c>
      <c r="I82" s="365" t="str">
        <f t="shared" si="3"/>
        <v/>
      </c>
      <c r="J82" s="366" t="str">
        <f t="shared" si="9"/>
        <v/>
      </c>
      <c r="K82" s="367" t="str">
        <f t="shared" si="10"/>
        <v/>
      </c>
      <c r="L82" s="368" t="str">
        <f t="shared" si="11"/>
        <v/>
      </c>
      <c r="M82" s="369"/>
      <c r="N82" s="370" t="str">
        <f t="shared" si="4"/>
        <v/>
      </c>
      <c r="O82" s="371" t="str">
        <f t="shared" si="5"/>
        <v/>
      </c>
      <c r="P82" s="371" t="str">
        <f t="shared" si="12"/>
        <v/>
      </c>
      <c r="Q82" s="372" t="str">
        <f t="shared" si="6"/>
        <v/>
      </c>
      <c r="R82" s="373" t="str">
        <f t="shared" si="13"/>
        <v/>
      </c>
      <c r="S82" s="372" t="str">
        <f t="shared" si="14"/>
        <v/>
      </c>
      <c r="T82" s="372" t="str">
        <f t="shared" si="7"/>
        <v/>
      </c>
      <c r="U82" s="374" t="str">
        <f t="shared" si="8"/>
        <v/>
      </c>
      <c r="V82" s="375" t="str">
        <f t="shared" si="15"/>
        <v/>
      </c>
      <c r="Z82" s="129"/>
    </row>
    <row r="83" spans="1:26" s="127" customFormat="1" ht="12" customHeight="1">
      <c r="A83" s="121">
        <v>11</v>
      </c>
      <c r="B83" s="122"/>
      <c r="C83" s="403"/>
      <c r="D83" s="123"/>
      <c r="E83" s="124"/>
      <c r="F83" s="124"/>
      <c r="G83" s="363" t="str">
        <f t="shared" si="1"/>
        <v/>
      </c>
      <c r="H83" s="376" t="str">
        <f t="shared" si="2"/>
        <v/>
      </c>
      <c r="I83" s="365" t="str">
        <f t="shared" si="3"/>
        <v/>
      </c>
      <c r="J83" s="366" t="str">
        <f t="shared" si="9"/>
        <v/>
      </c>
      <c r="K83" s="367" t="str">
        <f t="shared" si="10"/>
        <v/>
      </c>
      <c r="L83" s="368" t="str">
        <f t="shared" si="11"/>
        <v/>
      </c>
      <c r="M83" s="369"/>
      <c r="N83" s="370" t="str">
        <f t="shared" si="4"/>
        <v/>
      </c>
      <c r="O83" s="371" t="str">
        <f t="shared" si="5"/>
        <v/>
      </c>
      <c r="P83" s="371" t="str">
        <f t="shared" si="12"/>
        <v/>
      </c>
      <c r="Q83" s="372" t="str">
        <f t="shared" si="6"/>
        <v/>
      </c>
      <c r="R83" s="373" t="str">
        <f t="shared" si="13"/>
        <v/>
      </c>
      <c r="S83" s="372" t="str">
        <f t="shared" si="14"/>
        <v/>
      </c>
      <c r="T83" s="372" t="str">
        <f t="shared" si="7"/>
        <v/>
      </c>
      <c r="U83" s="374" t="str">
        <f t="shared" si="8"/>
        <v/>
      </c>
      <c r="V83" s="375" t="str">
        <f t="shared" si="15"/>
        <v/>
      </c>
      <c r="Z83" s="129"/>
    </row>
    <row r="84" spans="1:26" s="127" customFormat="1" ht="12" customHeight="1">
      <c r="A84" s="121">
        <v>12</v>
      </c>
      <c r="B84" s="122"/>
      <c r="C84" s="403"/>
      <c r="D84" s="123"/>
      <c r="E84" s="124"/>
      <c r="F84" s="124"/>
      <c r="G84" s="363" t="str">
        <f t="shared" si="1"/>
        <v/>
      </c>
      <c r="H84" s="376" t="str">
        <f t="shared" si="2"/>
        <v/>
      </c>
      <c r="I84" s="365" t="str">
        <f t="shared" si="3"/>
        <v/>
      </c>
      <c r="J84" s="366" t="str">
        <f t="shared" si="9"/>
        <v/>
      </c>
      <c r="K84" s="367" t="str">
        <f t="shared" si="10"/>
        <v/>
      </c>
      <c r="L84" s="368" t="str">
        <f t="shared" si="11"/>
        <v/>
      </c>
      <c r="M84" s="369"/>
      <c r="N84" s="370" t="str">
        <f t="shared" si="4"/>
        <v/>
      </c>
      <c r="O84" s="371" t="str">
        <f t="shared" si="5"/>
        <v/>
      </c>
      <c r="P84" s="371" t="str">
        <f t="shared" si="12"/>
        <v/>
      </c>
      <c r="Q84" s="372" t="str">
        <f t="shared" si="6"/>
        <v/>
      </c>
      <c r="R84" s="373" t="str">
        <f t="shared" si="13"/>
        <v/>
      </c>
      <c r="S84" s="372" t="str">
        <f t="shared" si="14"/>
        <v/>
      </c>
      <c r="T84" s="372" t="str">
        <f t="shared" si="7"/>
        <v/>
      </c>
      <c r="U84" s="374" t="str">
        <f t="shared" si="8"/>
        <v/>
      </c>
      <c r="V84" s="375" t="str">
        <f t="shared" si="15"/>
        <v/>
      </c>
      <c r="Z84" s="129"/>
    </row>
    <row r="85" spans="1:26" s="127" customFormat="1" ht="12" customHeight="1">
      <c r="A85" s="121">
        <v>13</v>
      </c>
      <c r="B85" s="122"/>
      <c r="C85" s="403"/>
      <c r="D85" s="123"/>
      <c r="E85" s="124"/>
      <c r="F85" s="124"/>
      <c r="G85" s="363" t="str">
        <f t="shared" si="1"/>
        <v/>
      </c>
      <c r="H85" s="376" t="str">
        <f t="shared" si="2"/>
        <v/>
      </c>
      <c r="I85" s="365" t="str">
        <f t="shared" si="3"/>
        <v/>
      </c>
      <c r="J85" s="366" t="str">
        <f t="shared" si="9"/>
        <v/>
      </c>
      <c r="K85" s="367" t="str">
        <f t="shared" si="10"/>
        <v/>
      </c>
      <c r="L85" s="368" t="str">
        <f t="shared" si="11"/>
        <v/>
      </c>
      <c r="M85" s="369"/>
      <c r="N85" s="370" t="str">
        <f t="shared" si="4"/>
        <v/>
      </c>
      <c r="O85" s="371" t="str">
        <f t="shared" si="5"/>
        <v/>
      </c>
      <c r="P85" s="371" t="str">
        <f t="shared" si="12"/>
        <v/>
      </c>
      <c r="Q85" s="372" t="str">
        <f t="shared" si="6"/>
        <v/>
      </c>
      <c r="R85" s="373" t="str">
        <f t="shared" si="13"/>
        <v/>
      </c>
      <c r="S85" s="372" t="str">
        <f t="shared" si="14"/>
        <v/>
      </c>
      <c r="T85" s="372" t="str">
        <f t="shared" si="7"/>
        <v/>
      </c>
      <c r="U85" s="374" t="str">
        <f t="shared" si="8"/>
        <v/>
      </c>
      <c r="V85" s="375" t="str">
        <f t="shared" si="15"/>
        <v/>
      </c>
      <c r="Z85" s="129"/>
    </row>
    <row r="86" spans="1:26" s="127" customFormat="1" ht="12" customHeight="1">
      <c r="A86" s="121">
        <v>14</v>
      </c>
      <c r="B86" s="122"/>
      <c r="C86" s="403"/>
      <c r="D86" s="123"/>
      <c r="E86" s="124"/>
      <c r="F86" s="124"/>
      <c r="G86" s="363" t="str">
        <f t="shared" si="1"/>
        <v/>
      </c>
      <c r="H86" s="376" t="str">
        <f t="shared" si="2"/>
        <v/>
      </c>
      <c r="I86" s="365" t="str">
        <f t="shared" si="3"/>
        <v/>
      </c>
      <c r="J86" s="366" t="str">
        <f t="shared" si="9"/>
        <v/>
      </c>
      <c r="K86" s="367" t="str">
        <f t="shared" si="10"/>
        <v/>
      </c>
      <c r="L86" s="368" t="str">
        <f t="shared" si="11"/>
        <v/>
      </c>
      <c r="M86" s="369"/>
      <c r="N86" s="370" t="str">
        <f t="shared" si="4"/>
        <v/>
      </c>
      <c r="O86" s="371" t="str">
        <f t="shared" si="5"/>
        <v/>
      </c>
      <c r="P86" s="371" t="str">
        <f t="shared" si="12"/>
        <v/>
      </c>
      <c r="Q86" s="372" t="str">
        <f t="shared" si="6"/>
        <v/>
      </c>
      <c r="R86" s="373" t="str">
        <f t="shared" si="13"/>
        <v/>
      </c>
      <c r="S86" s="372" t="str">
        <f t="shared" si="14"/>
        <v/>
      </c>
      <c r="T86" s="372" t="str">
        <f t="shared" si="7"/>
        <v/>
      </c>
      <c r="U86" s="374" t="str">
        <f t="shared" si="8"/>
        <v/>
      </c>
      <c r="V86" s="375" t="str">
        <f t="shared" si="15"/>
        <v/>
      </c>
      <c r="Z86" s="129"/>
    </row>
    <row r="87" spans="1:26" s="127" customFormat="1" ht="12" customHeight="1">
      <c r="A87" s="121">
        <v>15</v>
      </c>
      <c r="B87" s="122"/>
      <c r="C87" s="403"/>
      <c r="D87" s="123"/>
      <c r="E87" s="124"/>
      <c r="F87" s="124"/>
      <c r="G87" s="363" t="str">
        <f t="shared" si="1"/>
        <v/>
      </c>
      <c r="H87" s="376" t="str">
        <f t="shared" si="2"/>
        <v/>
      </c>
      <c r="I87" s="365" t="str">
        <f t="shared" si="3"/>
        <v/>
      </c>
      <c r="J87" s="366" t="str">
        <f t="shared" si="9"/>
        <v/>
      </c>
      <c r="K87" s="367" t="str">
        <f t="shared" si="10"/>
        <v/>
      </c>
      <c r="L87" s="368" t="str">
        <f t="shared" si="11"/>
        <v/>
      </c>
      <c r="M87" s="369"/>
      <c r="N87" s="370" t="str">
        <f t="shared" si="4"/>
        <v/>
      </c>
      <c r="O87" s="371" t="str">
        <f t="shared" si="5"/>
        <v/>
      </c>
      <c r="P87" s="371" t="str">
        <f t="shared" si="12"/>
        <v/>
      </c>
      <c r="Q87" s="372" t="str">
        <f t="shared" si="6"/>
        <v/>
      </c>
      <c r="R87" s="373" t="str">
        <f t="shared" si="13"/>
        <v/>
      </c>
      <c r="S87" s="372" t="str">
        <f t="shared" si="14"/>
        <v/>
      </c>
      <c r="T87" s="372" t="str">
        <f t="shared" si="7"/>
        <v/>
      </c>
      <c r="U87" s="374" t="str">
        <f t="shared" si="8"/>
        <v/>
      </c>
      <c r="V87" s="375" t="str">
        <f t="shared" si="15"/>
        <v/>
      </c>
      <c r="Z87" s="129"/>
    </row>
    <row r="88" spans="1:26" s="127" customFormat="1" ht="12" customHeight="1">
      <c r="A88" s="121">
        <v>16</v>
      </c>
      <c r="B88" s="122"/>
      <c r="C88" s="403"/>
      <c r="D88" s="123"/>
      <c r="E88" s="124"/>
      <c r="F88" s="124"/>
      <c r="G88" s="363" t="str">
        <f t="shared" si="1"/>
        <v/>
      </c>
      <c r="H88" s="376" t="str">
        <f t="shared" si="2"/>
        <v/>
      </c>
      <c r="I88" s="365" t="str">
        <f t="shared" si="3"/>
        <v/>
      </c>
      <c r="J88" s="366" t="str">
        <f t="shared" si="9"/>
        <v/>
      </c>
      <c r="K88" s="367" t="str">
        <f t="shared" si="10"/>
        <v/>
      </c>
      <c r="L88" s="368" t="str">
        <f t="shared" si="11"/>
        <v/>
      </c>
      <c r="M88" s="369"/>
      <c r="N88" s="370" t="str">
        <f t="shared" si="4"/>
        <v/>
      </c>
      <c r="O88" s="371" t="str">
        <f t="shared" si="5"/>
        <v/>
      </c>
      <c r="P88" s="371" t="str">
        <f t="shared" si="12"/>
        <v/>
      </c>
      <c r="Q88" s="372" t="str">
        <f t="shared" si="6"/>
        <v/>
      </c>
      <c r="R88" s="373" t="str">
        <f t="shared" si="13"/>
        <v/>
      </c>
      <c r="S88" s="372" t="str">
        <f t="shared" si="14"/>
        <v/>
      </c>
      <c r="T88" s="372" t="str">
        <f t="shared" si="7"/>
        <v/>
      </c>
      <c r="U88" s="374" t="str">
        <f t="shared" si="8"/>
        <v/>
      </c>
      <c r="V88" s="375" t="str">
        <f t="shared" si="15"/>
        <v/>
      </c>
      <c r="Z88" s="129"/>
    </row>
    <row r="89" spans="1:26" s="127" customFormat="1" ht="12" customHeight="1">
      <c r="A89" s="121">
        <v>17</v>
      </c>
      <c r="B89" s="122"/>
      <c r="C89" s="403"/>
      <c r="D89" s="123"/>
      <c r="E89" s="124"/>
      <c r="F89" s="124"/>
      <c r="G89" s="363" t="str">
        <f t="shared" si="1"/>
        <v/>
      </c>
      <c r="H89" s="376" t="str">
        <f t="shared" si="2"/>
        <v/>
      </c>
      <c r="I89" s="365" t="str">
        <f t="shared" si="3"/>
        <v/>
      </c>
      <c r="J89" s="366" t="str">
        <f t="shared" si="9"/>
        <v/>
      </c>
      <c r="K89" s="367" t="str">
        <f t="shared" si="10"/>
        <v/>
      </c>
      <c r="L89" s="368" t="str">
        <f t="shared" si="11"/>
        <v/>
      </c>
      <c r="M89" s="369"/>
      <c r="N89" s="370" t="str">
        <f t="shared" si="4"/>
        <v/>
      </c>
      <c r="O89" s="371" t="str">
        <f t="shared" si="5"/>
        <v/>
      </c>
      <c r="P89" s="371" t="str">
        <f t="shared" si="12"/>
        <v/>
      </c>
      <c r="Q89" s="372" t="str">
        <f t="shared" si="6"/>
        <v/>
      </c>
      <c r="R89" s="373" t="str">
        <f t="shared" si="13"/>
        <v/>
      </c>
      <c r="S89" s="372" t="str">
        <f t="shared" si="14"/>
        <v/>
      </c>
      <c r="T89" s="372" t="str">
        <f t="shared" si="7"/>
        <v/>
      </c>
      <c r="U89" s="374" t="str">
        <f t="shared" si="8"/>
        <v/>
      </c>
      <c r="V89" s="375" t="str">
        <f t="shared" si="15"/>
        <v/>
      </c>
      <c r="Z89" s="129"/>
    </row>
    <row r="90" spans="1:26" s="127" customFormat="1" ht="12" customHeight="1">
      <c r="A90" s="121">
        <v>18</v>
      </c>
      <c r="B90" s="122"/>
      <c r="C90" s="403"/>
      <c r="D90" s="123"/>
      <c r="E90" s="124"/>
      <c r="F90" s="124"/>
      <c r="G90" s="363" t="str">
        <f t="shared" si="1"/>
        <v/>
      </c>
      <c r="H90" s="376" t="str">
        <f t="shared" si="2"/>
        <v/>
      </c>
      <c r="I90" s="365" t="str">
        <f t="shared" si="3"/>
        <v/>
      </c>
      <c r="J90" s="366" t="str">
        <f t="shared" si="9"/>
        <v/>
      </c>
      <c r="K90" s="367" t="str">
        <f t="shared" si="10"/>
        <v/>
      </c>
      <c r="L90" s="368" t="str">
        <f t="shared" si="11"/>
        <v/>
      </c>
      <c r="M90" s="369"/>
      <c r="N90" s="370" t="str">
        <f t="shared" si="4"/>
        <v/>
      </c>
      <c r="O90" s="371" t="str">
        <f t="shared" si="5"/>
        <v/>
      </c>
      <c r="P90" s="371" t="str">
        <f t="shared" si="12"/>
        <v/>
      </c>
      <c r="Q90" s="372" t="str">
        <f t="shared" si="6"/>
        <v/>
      </c>
      <c r="R90" s="373" t="str">
        <f t="shared" si="13"/>
        <v/>
      </c>
      <c r="S90" s="372" t="str">
        <f t="shared" si="14"/>
        <v/>
      </c>
      <c r="T90" s="372" t="str">
        <f t="shared" si="7"/>
        <v/>
      </c>
      <c r="U90" s="374" t="str">
        <f t="shared" si="8"/>
        <v/>
      </c>
      <c r="V90" s="375" t="str">
        <f t="shared" si="15"/>
        <v/>
      </c>
      <c r="Z90" s="129"/>
    </row>
    <row r="91" spans="1:26" s="127" customFormat="1" ht="12" customHeight="1">
      <c r="A91" s="121">
        <v>19</v>
      </c>
      <c r="B91" s="122"/>
      <c r="C91" s="403"/>
      <c r="D91" s="123"/>
      <c r="E91" s="124"/>
      <c r="F91" s="124"/>
      <c r="G91" s="363" t="str">
        <f t="shared" si="1"/>
        <v/>
      </c>
      <c r="H91" s="376" t="str">
        <f t="shared" si="2"/>
        <v/>
      </c>
      <c r="I91" s="365" t="str">
        <f t="shared" si="3"/>
        <v/>
      </c>
      <c r="J91" s="366" t="str">
        <f t="shared" si="9"/>
        <v/>
      </c>
      <c r="K91" s="367" t="str">
        <f t="shared" si="10"/>
        <v/>
      </c>
      <c r="L91" s="368" t="str">
        <f t="shared" si="11"/>
        <v/>
      </c>
      <c r="M91" s="369"/>
      <c r="N91" s="370" t="str">
        <f t="shared" si="4"/>
        <v/>
      </c>
      <c r="O91" s="371" t="str">
        <f t="shared" si="5"/>
        <v/>
      </c>
      <c r="P91" s="371" t="str">
        <f t="shared" si="12"/>
        <v/>
      </c>
      <c r="Q91" s="372" t="str">
        <f t="shared" si="6"/>
        <v/>
      </c>
      <c r="R91" s="373" t="str">
        <f t="shared" si="13"/>
        <v/>
      </c>
      <c r="S91" s="372" t="str">
        <f t="shared" si="14"/>
        <v/>
      </c>
      <c r="T91" s="372" t="str">
        <f t="shared" si="7"/>
        <v/>
      </c>
      <c r="U91" s="374" t="str">
        <f t="shared" si="8"/>
        <v/>
      </c>
      <c r="V91" s="375" t="str">
        <f t="shared" si="15"/>
        <v/>
      </c>
      <c r="Z91" s="129"/>
    </row>
    <row r="92" spans="1:26" s="127" customFormat="1" ht="12" customHeight="1">
      <c r="A92" s="121">
        <v>20</v>
      </c>
      <c r="B92" s="122"/>
      <c r="C92" s="403"/>
      <c r="D92" s="123"/>
      <c r="E92" s="124"/>
      <c r="F92" s="124"/>
      <c r="G92" s="363" t="str">
        <f t="shared" si="1"/>
        <v/>
      </c>
      <c r="H92" s="376" t="str">
        <f t="shared" si="2"/>
        <v/>
      </c>
      <c r="I92" s="365" t="str">
        <f t="shared" si="3"/>
        <v/>
      </c>
      <c r="J92" s="366" t="str">
        <f t="shared" si="9"/>
        <v/>
      </c>
      <c r="K92" s="367" t="str">
        <f t="shared" si="10"/>
        <v/>
      </c>
      <c r="L92" s="368" t="str">
        <f t="shared" si="11"/>
        <v/>
      </c>
      <c r="M92" s="369"/>
      <c r="N92" s="370" t="str">
        <f t="shared" si="4"/>
        <v/>
      </c>
      <c r="O92" s="371" t="str">
        <f t="shared" si="5"/>
        <v/>
      </c>
      <c r="P92" s="371" t="str">
        <f t="shared" si="12"/>
        <v/>
      </c>
      <c r="Q92" s="372" t="str">
        <f t="shared" si="6"/>
        <v/>
      </c>
      <c r="R92" s="373" t="str">
        <f t="shared" si="13"/>
        <v/>
      </c>
      <c r="S92" s="372" t="str">
        <f t="shared" si="14"/>
        <v/>
      </c>
      <c r="T92" s="372" t="str">
        <f t="shared" si="7"/>
        <v/>
      </c>
      <c r="U92" s="374" t="str">
        <f t="shared" si="8"/>
        <v/>
      </c>
      <c r="V92" s="375" t="str">
        <f t="shared" si="15"/>
        <v/>
      </c>
      <c r="Z92" s="129"/>
    </row>
    <row r="93" spans="1:26" s="127" customFormat="1" ht="12" customHeight="1">
      <c r="A93" s="121">
        <v>21</v>
      </c>
      <c r="B93" s="122"/>
      <c r="C93" s="403"/>
      <c r="D93" s="123"/>
      <c r="E93" s="124"/>
      <c r="F93" s="124"/>
      <c r="G93" s="363" t="str">
        <f t="shared" si="1"/>
        <v/>
      </c>
      <c r="H93" s="376" t="str">
        <f t="shared" si="2"/>
        <v/>
      </c>
      <c r="I93" s="365" t="str">
        <f t="shared" si="3"/>
        <v/>
      </c>
      <c r="J93" s="366" t="str">
        <f t="shared" si="9"/>
        <v/>
      </c>
      <c r="K93" s="367" t="str">
        <f t="shared" si="10"/>
        <v/>
      </c>
      <c r="L93" s="368" t="str">
        <f t="shared" si="11"/>
        <v/>
      </c>
      <c r="M93" s="369"/>
      <c r="N93" s="370" t="str">
        <f t="shared" si="4"/>
        <v/>
      </c>
      <c r="O93" s="371" t="str">
        <f t="shared" si="5"/>
        <v/>
      </c>
      <c r="P93" s="371" t="str">
        <f t="shared" si="12"/>
        <v/>
      </c>
      <c r="Q93" s="372" t="str">
        <f t="shared" si="6"/>
        <v/>
      </c>
      <c r="R93" s="373" t="str">
        <f t="shared" si="13"/>
        <v/>
      </c>
      <c r="S93" s="372" t="str">
        <f t="shared" si="14"/>
        <v/>
      </c>
      <c r="T93" s="372" t="str">
        <f t="shared" si="7"/>
        <v/>
      </c>
      <c r="U93" s="374" t="str">
        <f t="shared" si="8"/>
        <v/>
      </c>
      <c r="V93" s="375" t="str">
        <f t="shared" si="15"/>
        <v/>
      </c>
      <c r="Z93" s="129"/>
    </row>
    <row r="94" spans="1:26" s="127" customFormat="1" ht="12" customHeight="1">
      <c r="A94" s="121">
        <v>22</v>
      </c>
      <c r="B94" s="122"/>
      <c r="C94" s="403"/>
      <c r="D94" s="123"/>
      <c r="E94" s="124"/>
      <c r="F94" s="124"/>
      <c r="G94" s="363" t="str">
        <f t="shared" si="1"/>
        <v/>
      </c>
      <c r="H94" s="376" t="str">
        <f t="shared" si="2"/>
        <v/>
      </c>
      <c r="I94" s="365" t="str">
        <f t="shared" si="3"/>
        <v/>
      </c>
      <c r="J94" s="366" t="str">
        <f t="shared" si="9"/>
        <v/>
      </c>
      <c r="K94" s="367" t="str">
        <f t="shared" si="10"/>
        <v/>
      </c>
      <c r="L94" s="368" t="str">
        <f t="shared" si="11"/>
        <v/>
      </c>
      <c r="M94" s="369"/>
      <c r="N94" s="370" t="str">
        <f t="shared" si="4"/>
        <v/>
      </c>
      <c r="O94" s="371" t="str">
        <f t="shared" si="5"/>
        <v/>
      </c>
      <c r="P94" s="371" t="str">
        <f t="shared" si="12"/>
        <v/>
      </c>
      <c r="Q94" s="372" t="str">
        <f t="shared" si="6"/>
        <v/>
      </c>
      <c r="R94" s="373" t="str">
        <f t="shared" si="13"/>
        <v/>
      </c>
      <c r="S94" s="372" t="str">
        <f t="shared" si="14"/>
        <v/>
      </c>
      <c r="T94" s="372" t="str">
        <f t="shared" si="7"/>
        <v/>
      </c>
      <c r="U94" s="374" t="str">
        <f t="shared" si="8"/>
        <v/>
      </c>
      <c r="V94" s="375" t="str">
        <f t="shared" si="15"/>
        <v/>
      </c>
      <c r="Z94" s="129"/>
    </row>
    <row r="95" spans="1:26" s="127" customFormat="1" ht="12" customHeight="1">
      <c r="A95" s="121">
        <v>23</v>
      </c>
      <c r="B95" s="122"/>
      <c r="C95" s="403"/>
      <c r="D95" s="123"/>
      <c r="E95" s="124"/>
      <c r="F95" s="124"/>
      <c r="G95" s="363" t="str">
        <f t="shared" si="1"/>
        <v/>
      </c>
      <c r="H95" s="376" t="str">
        <f t="shared" si="2"/>
        <v/>
      </c>
      <c r="I95" s="365" t="str">
        <f t="shared" si="3"/>
        <v/>
      </c>
      <c r="J95" s="366" t="str">
        <f t="shared" si="9"/>
        <v/>
      </c>
      <c r="K95" s="367" t="str">
        <f t="shared" si="10"/>
        <v/>
      </c>
      <c r="L95" s="368" t="str">
        <f t="shared" si="11"/>
        <v/>
      </c>
      <c r="M95" s="369"/>
      <c r="N95" s="370" t="str">
        <f t="shared" si="4"/>
        <v/>
      </c>
      <c r="O95" s="371" t="str">
        <f t="shared" si="5"/>
        <v/>
      </c>
      <c r="P95" s="371" t="str">
        <f t="shared" si="12"/>
        <v/>
      </c>
      <c r="Q95" s="372" t="str">
        <f t="shared" si="6"/>
        <v/>
      </c>
      <c r="R95" s="373" t="str">
        <f t="shared" si="13"/>
        <v/>
      </c>
      <c r="S95" s="372" t="str">
        <f t="shared" si="14"/>
        <v/>
      </c>
      <c r="T95" s="372" t="str">
        <f t="shared" si="7"/>
        <v/>
      </c>
      <c r="U95" s="374" t="str">
        <f t="shared" si="8"/>
        <v/>
      </c>
      <c r="V95" s="375" t="str">
        <f t="shared" si="15"/>
        <v/>
      </c>
      <c r="Z95" s="129"/>
    </row>
    <row r="96" spans="1:26" s="130" customFormat="1" ht="12" customHeight="1">
      <c r="A96" s="121">
        <v>24</v>
      </c>
      <c r="B96" s="122"/>
      <c r="C96" s="403"/>
      <c r="D96" s="123"/>
      <c r="E96" s="124"/>
      <c r="F96" s="124"/>
      <c r="G96" s="363" t="str">
        <f t="shared" si="1"/>
        <v/>
      </c>
      <c r="H96" s="376" t="str">
        <f t="shared" si="2"/>
        <v/>
      </c>
      <c r="I96" s="365" t="str">
        <f t="shared" si="3"/>
        <v/>
      </c>
      <c r="J96" s="366" t="str">
        <f t="shared" si="9"/>
        <v/>
      </c>
      <c r="K96" s="367" t="str">
        <f t="shared" si="10"/>
        <v/>
      </c>
      <c r="L96" s="368" t="str">
        <f t="shared" si="11"/>
        <v/>
      </c>
      <c r="M96" s="369"/>
      <c r="N96" s="370" t="str">
        <f t="shared" si="4"/>
        <v/>
      </c>
      <c r="O96" s="371" t="str">
        <f t="shared" si="5"/>
        <v/>
      </c>
      <c r="P96" s="371" t="str">
        <f t="shared" si="12"/>
        <v/>
      </c>
      <c r="Q96" s="372" t="str">
        <f t="shared" si="6"/>
        <v/>
      </c>
      <c r="R96" s="373" t="str">
        <f t="shared" si="13"/>
        <v/>
      </c>
      <c r="S96" s="372" t="str">
        <f t="shared" si="14"/>
        <v/>
      </c>
      <c r="T96" s="372" t="str">
        <f t="shared" si="7"/>
        <v/>
      </c>
      <c r="U96" s="374" t="str">
        <f t="shared" si="8"/>
        <v/>
      </c>
      <c r="V96" s="375" t="str">
        <f t="shared" si="15"/>
        <v/>
      </c>
      <c r="W96" s="127"/>
      <c r="X96" s="127"/>
      <c r="Y96" s="127"/>
      <c r="Z96" s="129"/>
    </row>
    <row r="97" spans="1:26" s="127" customFormat="1" ht="12" customHeight="1">
      <c r="A97" s="121">
        <v>25</v>
      </c>
      <c r="B97" s="122"/>
      <c r="C97" s="403"/>
      <c r="D97" s="123"/>
      <c r="E97" s="124"/>
      <c r="F97" s="124"/>
      <c r="G97" s="363" t="str">
        <f t="shared" si="1"/>
        <v/>
      </c>
      <c r="H97" s="376" t="str">
        <f t="shared" si="2"/>
        <v/>
      </c>
      <c r="I97" s="365" t="str">
        <f t="shared" si="3"/>
        <v/>
      </c>
      <c r="J97" s="366" t="str">
        <f t="shared" si="9"/>
        <v/>
      </c>
      <c r="K97" s="367" t="str">
        <f t="shared" si="10"/>
        <v/>
      </c>
      <c r="L97" s="368" t="str">
        <f t="shared" si="11"/>
        <v/>
      </c>
      <c r="M97" s="369"/>
      <c r="N97" s="370" t="str">
        <f t="shared" si="4"/>
        <v/>
      </c>
      <c r="O97" s="371" t="str">
        <f t="shared" si="5"/>
        <v/>
      </c>
      <c r="P97" s="371" t="str">
        <f t="shared" si="12"/>
        <v/>
      </c>
      <c r="Q97" s="372" t="str">
        <f t="shared" si="6"/>
        <v/>
      </c>
      <c r="R97" s="373" t="str">
        <f t="shared" si="13"/>
        <v/>
      </c>
      <c r="S97" s="372" t="str">
        <f t="shared" si="14"/>
        <v/>
      </c>
      <c r="T97" s="372" t="str">
        <f t="shared" si="7"/>
        <v/>
      </c>
      <c r="U97" s="374" t="str">
        <f t="shared" si="8"/>
        <v/>
      </c>
      <c r="V97" s="375" t="str">
        <f t="shared" si="15"/>
        <v/>
      </c>
      <c r="W97" s="130"/>
      <c r="X97" s="130"/>
      <c r="Y97" s="130"/>
      <c r="Z97" s="129"/>
    </row>
    <row r="98" spans="1:26" s="127" customFormat="1" ht="12" customHeight="1">
      <c r="A98" s="121">
        <v>26</v>
      </c>
      <c r="B98" s="122"/>
      <c r="C98" s="403"/>
      <c r="D98" s="123"/>
      <c r="E98" s="124"/>
      <c r="F98" s="124"/>
      <c r="G98" s="363" t="str">
        <f t="shared" si="1"/>
        <v/>
      </c>
      <c r="H98" s="376" t="str">
        <f t="shared" si="2"/>
        <v/>
      </c>
      <c r="I98" s="365" t="str">
        <f t="shared" si="3"/>
        <v/>
      </c>
      <c r="J98" s="366" t="str">
        <f t="shared" si="9"/>
        <v/>
      </c>
      <c r="K98" s="367" t="str">
        <f t="shared" si="10"/>
        <v/>
      </c>
      <c r="L98" s="368" t="str">
        <f t="shared" si="11"/>
        <v/>
      </c>
      <c r="M98" s="369"/>
      <c r="N98" s="370" t="str">
        <f t="shared" si="4"/>
        <v/>
      </c>
      <c r="O98" s="371" t="str">
        <f t="shared" si="5"/>
        <v/>
      </c>
      <c r="P98" s="371" t="str">
        <f t="shared" si="12"/>
        <v/>
      </c>
      <c r="Q98" s="372" t="str">
        <f t="shared" si="6"/>
        <v/>
      </c>
      <c r="R98" s="373" t="str">
        <f t="shared" si="13"/>
        <v/>
      </c>
      <c r="S98" s="372" t="str">
        <f t="shared" si="14"/>
        <v/>
      </c>
      <c r="T98" s="372" t="str">
        <f t="shared" si="7"/>
        <v/>
      </c>
      <c r="U98" s="374" t="str">
        <f t="shared" si="8"/>
        <v/>
      </c>
      <c r="V98" s="375" t="str">
        <f t="shared" si="15"/>
        <v/>
      </c>
      <c r="Z98" s="129"/>
    </row>
    <row r="99" spans="1:26" s="127" customFormat="1" ht="12" customHeight="1">
      <c r="A99" s="121">
        <v>27</v>
      </c>
      <c r="B99" s="122"/>
      <c r="C99" s="403"/>
      <c r="D99" s="123"/>
      <c r="E99" s="124"/>
      <c r="F99" s="124"/>
      <c r="G99" s="363" t="str">
        <f t="shared" si="1"/>
        <v/>
      </c>
      <c r="H99" s="376" t="str">
        <f t="shared" si="2"/>
        <v/>
      </c>
      <c r="I99" s="365" t="str">
        <f t="shared" si="3"/>
        <v/>
      </c>
      <c r="J99" s="366" t="str">
        <f t="shared" si="9"/>
        <v/>
      </c>
      <c r="K99" s="367" t="str">
        <f t="shared" si="10"/>
        <v/>
      </c>
      <c r="L99" s="368" t="str">
        <f t="shared" si="11"/>
        <v/>
      </c>
      <c r="M99" s="369"/>
      <c r="N99" s="370" t="str">
        <f t="shared" si="4"/>
        <v/>
      </c>
      <c r="O99" s="371" t="str">
        <f t="shared" si="5"/>
        <v/>
      </c>
      <c r="P99" s="371" t="str">
        <f t="shared" si="12"/>
        <v/>
      </c>
      <c r="Q99" s="372" t="str">
        <f t="shared" si="6"/>
        <v/>
      </c>
      <c r="R99" s="373" t="str">
        <f t="shared" si="13"/>
        <v/>
      </c>
      <c r="S99" s="372" t="str">
        <f t="shared" si="14"/>
        <v/>
      </c>
      <c r="T99" s="372" t="str">
        <f t="shared" si="7"/>
        <v/>
      </c>
      <c r="U99" s="374" t="str">
        <f t="shared" si="8"/>
        <v/>
      </c>
      <c r="V99" s="375" t="str">
        <f t="shared" si="15"/>
        <v/>
      </c>
      <c r="Z99" s="129"/>
    </row>
    <row r="100" spans="1:26" s="127" customFormat="1" ht="12" customHeight="1">
      <c r="A100" s="121">
        <v>28</v>
      </c>
      <c r="B100" s="122"/>
      <c r="C100" s="403"/>
      <c r="D100" s="123"/>
      <c r="E100" s="124"/>
      <c r="F100" s="124"/>
      <c r="G100" s="363" t="str">
        <f t="shared" si="1"/>
        <v/>
      </c>
      <c r="H100" s="376" t="str">
        <f t="shared" si="2"/>
        <v/>
      </c>
      <c r="I100" s="365" t="str">
        <f t="shared" si="3"/>
        <v/>
      </c>
      <c r="J100" s="366" t="str">
        <f t="shared" si="9"/>
        <v/>
      </c>
      <c r="K100" s="367" t="str">
        <f t="shared" si="10"/>
        <v/>
      </c>
      <c r="L100" s="368" t="str">
        <f t="shared" si="11"/>
        <v/>
      </c>
      <c r="M100" s="369"/>
      <c r="N100" s="370" t="str">
        <f t="shared" si="4"/>
        <v/>
      </c>
      <c r="O100" s="371" t="str">
        <f t="shared" si="5"/>
        <v/>
      </c>
      <c r="P100" s="371" t="str">
        <f t="shared" si="12"/>
        <v/>
      </c>
      <c r="Q100" s="372" t="str">
        <f t="shared" si="6"/>
        <v/>
      </c>
      <c r="R100" s="373" t="str">
        <f t="shared" si="13"/>
        <v/>
      </c>
      <c r="S100" s="372" t="str">
        <f t="shared" si="14"/>
        <v/>
      </c>
      <c r="T100" s="372" t="str">
        <f t="shared" si="7"/>
        <v/>
      </c>
      <c r="U100" s="374" t="str">
        <f t="shared" si="8"/>
        <v/>
      </c>
      <c r="V100" s="375" t="str">
        <f t="shared" si="15"/>
        <v/>
      </c>
      <c r="Z100" s="131"/>
    </row>
    <row r="101" spans="1:26" s="127" customFormat="1" ht="12" customHeight="1">
      <c r="A101" s="121">
        <v>29</v>
      </c>
      <c r="B101" s="122"/>
      <c r="C101" s="403"/>
      <c r="D101" s="123"/>
      <c r="E101" s="124"/>
      <c r="F101" s="124"/>
      <c r="G101" s="363" t="str">
        <f t="shared" si="1"/>
        <v/>
      </c>
      <c r="H101" s="376" t="str">
        <f t="shared" si="2"/>
        <v/>
      </c>
      <c r="I101" s="365" t="str">
        <f t="shared" si="3"/>
        <v/>
      </c>
      <c r="J101" s="366" t="str">
        <f t="shared" si="9"/>
        <v/>
      </c>
      <c r="K101" s="367" t="str">
        <f t="shared" si="10"/>
        <v/>
      </c>
      <c r="L101" s="368" t="str">
        <f t="shared" si="11"/>
        <v/>
      </c>
      <c r="M101" s="369"/>
      <c r="N101" s="370" t="str">
        <f t="shared" si="4"/>
        <v/>
      </c>
      <c r="O101" s="371" t="str">
        <f t="shared" si="5"/>
        <v/>
      </c>
      <c r="P101" s="371" t="str">
        <f t="shared" si="12"/>
        <v/>
      </c>
      <c r="Q101" s="372" t="str">
        <f t="shared" si="6"/>
        <v/>
      </c>
      <c r="R101" s="373" t="str">
        <f t="shared" si="13"/>
        <v/>
      </c>
      <c r="S101" s="372" t="str">
        <f t="shared" si="14"/>
        <v/>
      </c>
      <c r="T101" s="372" t="str">
        <f t="shared" si="7"/>
        <v/>
      </c>
      <c r="U101" s="374" t="str">
        <f t="shared" si="8"/>
        <v/>
      </c>
      <c r="V101" s="375" t="str">
        <f t="shared" si="15"/>
        <v/>
      </c>
      <c r="W101" s="131"/>
      <c r="X101" s="131"/>
      <c r="Y101" s="132"/>
    </row>
    <row r="102" spans="1:26" s="127" customFormat="1" ht="12" customHeight="1">
      <c r="A102" s="121">
        <v>30</v>
      </c>
      <c r="B102" s="122"/>
      <c r="C102" s="403"/>
      <c r="D102" s="123"/>
      <c r="E102" s="124"/>
      <c r="F102" s="124"/>
      <c r="G102" s="363" t="str">
        <f t="shared" si="1"/>
        <v/>
      </c>
      <c r="H102" s="376" t="str">
        <f t="shared" si="2"/>
        <v/>
      </c>
      <c r="I102" s="365" t="str">
        <f t="shared" si="3"/>
        <v/>
      </c>
      <c r="J102" s="366" t="str">
        <f t="shared" si="9"/>
        <v/>
      </c>
      <c r="K102" s="367" t="str">
        <f t="shared" si="10"/>
        <v/>
      </c>
      <c r="L102" s="368" t="str">
        <f t="shared" si="11"/>
        <v/>
      </c>
      <c r="M102" s="369"/>
      <c r="N102" s="370" t="str">
        <f t="shared" si="4"/>
        <v/>
      </c>
      <c r="O102" s="371" t="str">
        <f t="shared" si="5"/>
        <v/>
      </c>
      <c r="P102" s="371" t="str">
        <f t="shared" si="12"/>
        <v/>
      </c>
      <c r="Q102" s="372" t="str">
        <f t="shared" si="6"/>
        <v/>
      </c>
      <c r="R102" s="373" t="str">
        <f t="shared" si="13"/>
        <v/>
      </c>
      <c r="S102" s="372" t="str">
        <f t="shared" si="14"/>
        <v/>
      </c>
      <c r="T102" s="372" t="str">
        <f t="shared" si="7"/>
        <v/>
      </c>
      <c r="U102" s="374" t="str">
        <f t="shared" si="8"/>
        <v/>
      </c>
      <c r="V102" s="375" t="str">
        <f t="shared" si="15"/>
        <v/>
      </c>
      <c r="W102" s="132"/>
      <c r="X102" s="131"/>
    </row>
    <row r="103" spans="1:26" s="127" customFormat="1" ht="12" customHeight="1">
      <c r="A103" s="121">
        <v>31</v>
      </c>
      <c r="B103" s="122"/>
      <c r="C103" s="403"/>
      <c r="D103" s="123"/>
      <c r="E103" s="124"/>
      <c r="F103" s="124"/>
      <c r="G103" s="363" t="str">
        <f t="shared" si="1"/>
        <v/>
      </c>
      <c r="H103" s="376" t="str">
        <f t="shared" si="2"/>
        <v/>
      </c>
      <c r="I103" s="365" t="str">
        <f t="shared" si="3"/>
        <v/>
      </c>
      <c r="J103" s="366" t="str">
        <f t="shared" si="9"/>
        <v/>
      </c>
      <c r="K103" s="367" t="str">
        <f t="shared" si="10"/>
        <v/>
      </c>
      <c r="L103" s="368" t="str">
        <f t="shared" si="11"/>
        <v/>
      </c>
      <c r="M103" s="369"/>
      <c r="N103" s="370" t="str">
        <f t="shared" si="4"/>
        <v/>
      </c>
      <c r="O103" s="371" t="str">
        <f t="shared" si="5"/>
        <v/>
      </c>
      <c r="P103" s="371" t="str">
        <f t="shared" si="12"/>
        <v/>
      </c>
      <c r="Q103" s="372" t="str">
        <f t="shared" si="6"/>
        <v/>
      </c>
      <c r="R103" s="373" t="str">
        <f t="shared" si="13"/>
        <v/>
      </c>
      <c r="S103" s="372" t="str">
        <f t="shared" si="14"/>
        <v/>
      </c>
      <c r="T103" s="372" t="str">
        <f t="shared" si="7"/>
        <v/>
      </c>
      <c r="U103" s="374" t="str">
        <f t="shared" si="8"/>
        <v/>
      </c>
      <c r="V103" s="375" t="str">
        <f t="shared" si="15"/>
        <v/>
      </c>
      <c r="W103" s="132"/>
      <c r="X103" s="131"/>
    </row>
    <row r="104" spans="1:26" s="127" customFormat="1" ht="12" customHeight="1">
      <c r="A104" s="121">
        <v>32</v>
      </c>
      <c r="B104" s="122"/>
      <c r="C104" s="403"/>
      <c r="D104" s="123"/>
      <c r="E104" s="124"/>
      <c r="F104" s="124"/>
      <c r="G104" s="363" t="str">
        <f t="shared" si="1"/>
        <v/>
      </c>
      <c r="H104" s="376" t="str">
        <f t="shared" si="2"/>
        <v/>
      </c>
      <c r="I104" s="365" t="str">
        <f t="shared" si="3"/>
        <v/>
      </c>
      <c r="J104" s="366" t="str">
        <f t="shared" si="9"/>
        <v/>
      </c>
      <c r="K104" s="367" t="str">
        <f t="shared" si="10"/>
        <v/>
      </c>
      <c r="L104" s="368" t="str">
        <f t="shared" si="11"/>
        <v/>
      </c>
      <c r="M104" s="369"/>
      <c r="N104" s="370" t="str">
        <f t="shared" si="4"/>
        <v/>
      </c>
      <c r="O104" s="371" t="str">
        <f t="shared" si="5"/>
        <v/>
      </c>
      <c r="P104" s="371" t="str">
        <f t="shared" si="12"/>
        <v/>
      </c>
      <c r="Q104" s="372" t="str">
        <f t="shared" si="6"/>
        <v/>
      </c>
      <c r="R104" s="373" t="str">
        <f t="shared" si="13"/>
        <v/>
      </c>
      <c r="S104" s="372" t="str">
        <f t="shared" si="14"/>
        <v/>
      </c>
      <c r="T104" s="372" t="str">
        <f t="shared" si="7"/>
        <v/>
      </c>
      <c r="U104" s="374" t="str">
        <f t="shared" si="8"/>
        <v/>
      </c>
      <c r="V104" s="375" t="str">
        <f t="shared" si="15"/>
        <v/>
      </c>
      <c r="W104" s="132"/>
      <c r="X104" s="131"/>
    </row>
    <row r="105" spans="1:26" s="127" customFormat="1" ht="12" customHeight="1">
      <c r="A105" s="121">
        <v>33</v>
      </c>
      <c r="B105" s="122"/>
      <c r="C105" s="403"/>
      <c r="D105" s="123"/>
      <c r="E105" s="124"/>
      <c r="F105" s="124"/>
      <c r="G105" s="363" t="str">
        <f t="shared" si="1"/>
        <v/>
      </c>
      <c r="H105" s="376" t="str">
        <f t="shared" si="2"/>
        <v/>
      </c>
      <c r="I105" s="365" t="str">
        <f t="shared" si="3"/>
        <v/>
      </c>
      <c r="J105" s="366" t="str">
        <f t="shared" si="9"/>
        <v/>
      </c>
      <c r="K105" s="367" t="str">
        <f t="shared" si="10"/>
        <v/>
      </c>
      <c r="L105" s="368" t="str">
        <f t="shared" si="11"/>
        <v/>
      </c>
      <c r="M105" s="369"/>
      <c r="N105" s="370" t="str">
        <f t="shared" si="4"/>
        <v/>
      </c>
      <c r="O105" s="371" t="str">
        <f t="shared" si="5"/>
        <v/>
      </c>
      <c r="P105" s="371" t="str">
        <f t="shared" si="12"/>
        <v/>
      </c>
      <c r="Q105" s="372" t="str">
        <f t="shared" si="6"/>
        <v/>
      </c>
      <c r="R105" s="373" t="str">
        <f t="shared" si="13"/>
        <v/>
      </c>
      <c r="S105" s="372" t="str">
        <f t="shared" si="14"/>
        <v/>
      </c>
      <c r="T105" s="372" t="str">
        <f t="shared" si="7"/>
        <v/>
      </c>
      <c r="U105" s="374" t="str">
        <f t="shared" si="8"/>
        <v/>
      </c>
      <c r="V105" s="375" t="str">
        <f t="shared" si="15"/>
        <v/>
      </c>
      <c r="W105" s="132"/>
      <c r="X105" s="131"/>
    </row>
    <row r="106" spans="1:26" s="127" customFormat="1" ht="12" customHeight="1">
      <c r="A106" s="121">
        <v>34</v>
      </c>
      <c r="B106" s="122"/>
      <c r="C106" s="403"/>
      <c r="D106" s="123"/>
      <c r="E106" s="124"/>
      <c r="F106" s="124"/>
      <c r="G106" s="363" t="str">
        <f t="shared" si="1"/>
        <v/>
      </c>
      <c r="H106" s="376" t="str">
        <f t="shared" si="2"/>
        <v/>
      </c>
      <c r="I106" s="365" t="str">
        <f t="shared" si="3"/>
        <v/>
      </c>
      <c r="J106" s="366" t="str">
        <f t="shared" si="9"/>
        <v/>
      </c>
      <c r="K106" s="367" t="str">
        <f t="shared" si="10"/>
        <v/>
      </c>
      <c r="L106" s="368" t="str">
        <f t="shared" si="11"/>
        <v/>
      </c>
      <c r="M106" s="369"/>
      <c r="N106" s="370" t="str">
        <f t="shared" si="4"/>
        <v/>
      </c>
      <c r="O106" s="371" t="str">
        <f t="shared" si="5"/>
        <v/>
      </c>
      <c r="P106" s="371" t="str">
        <f t="shared" si="12"/>
        <v/>
      </c>
      <c r="Q106" s="372" t="str">
        <f t="shared" si="6"/>
        <v/>
      </c>
      <c r="R106" s="373" t="str">
        <f t="shared" si="13"/>
        <v/>
      </c>
      <c r="S106" s="372" t="str">
        <f t="shared" si="14"/>
        <v/>
      </c>
      <c r="T106" s="372" t="str">
        <f t="shared" si="7"/>
        <v/>
      </c>
      <c r="U106" s="374" t="str">
        <f t="shared" si="8"/>
        <v/>
      </c>
      <c r="V106" s="375" t="str">
        <f t="shared" si="15"/>
        <v/>
      </c>
      <c r="W106" s="132"/>
      <c r="X106" s="131"/>
    </row>
    <row r="107" spans="1:26" s="127" customFormat="1" ht="12" customHeight="1">
      <c r="A107" s="121">
        <v>35</v>
      </c>
      <c r="B107" s="122"/>
      <c r="C107" s="403"/>
      <c r="D107" s="123"/>
      <c r="E107" s="124"/>
      <c r="F107" s="124"/>
      <c r="G107" s="363" t="str">
        <f t="shared" si="1"/>
        <v/>
      </c>
      <c r="H107" s="376" t="str">
        <f t="shared" si="2"/>
        <v/>
      </c>
      <c r="I107" s="365" t="str">
        <f t="shared" si="3"/>
        <v/>
      </c>
      <c r="J107" s="366" t="str">
        <f t="shared" si="9"/>
        <v/>
      </c>
      <c r="K107" s="367" t="str">
        <f t="shared" si="10"/>
        <v/>
      </c>
      <c r="L107" s="368" t="str">
        <f t="shared" si="11"/>
        <v/>
      </c>
      <c r="M107" s="369"/>
      <c r="N107" s="370" t="str">
        <f t="shared" si="4"/>
        <v/>
      </c>
      <c r="O107" s="371" t="str">
        <f t="shared" si="5"/>
        <v/>
      </c>
      <c r="P107" s="371" t="str">
        <f t="shared" si="12"/>
        <v/>
      </c>
      <c r="Q107" s="372" t="str">
        <f t="shared" si="6"/>
        <v/>
      </c>
      <c r="R107" s="373" t="str">
        <f t="shared" si="13"/>
        <v/>
      </c>
      <c r="S107" s="372" t="str">
        <f t="shared" si="14"/>
        <v/>
      </c>
      <c r="T107" s="372" t="str">
        <f t="shared" si="7"/>
        <v/>
      </c>
      <c r="U107" s="374" t="str">
        <f t="shared" si="8"/>
        <v/>
      </c>
      <c r="V107" s="375" t="str">
        <f t="shared" si="15"/>
        <v/>
      </c>
      <c r="W107" s="132"/>
      <c r="X107" s="131"/>
    </row>
    <row r="108" spans="1:26" s="127" customFormat="1" ht="12" customHeight="1">
      <c r="A108" s="121">
        <v>36</v>
      </c>
      <c r="B108" s="122"/>
      <c r="C108" s="403"/>
      <c r="D108" s="123"/>
      <c r="E108" s="124"/>
      <c r="F108" s="124"/>
      <c r="G108" s="363" t="str">
        <f t="shared" si="1"/>
        <v/>
      </c>
      <c r="H108" s="376" t="str">
        <f t="shared" si="2"/>
        <v/>
      </c>
      <c r="I108" s="365" t="str">
        <f t="shared" si="3"/>
        <v/>
      </c>
      <c r="J108" s="366" t="str">
        <f t="shared" si="9"/>
        <v/>
      </c>
      <c r="K108" s="367" t="str">
        <f t="shared" si="10"/>
        <v/>
      </c>
      <c r="L108" s="368" t="str">
        <f t="shared" si="11"/>
        <v/>
      </c>
      <c r="M108" s="369"/>
      <c r="N108" s="370" t="str">
        <f t="shared" si="4"/>
        <v/>
      </c>
      <c r="O108" s="371" t="str">
        <f t="shared" si="5"/>
        <v/>
      </c>
      <c r="P108" s="371" t="str">
        <f t="shared" si="12"/>
        <v/>
      </c>
      <c r="Q108" s="372" t="str">
        <f t="shared" si="6"/>
        <v/>
      </c>
      <c r="R108" s="373" t="str">
        <f t="shared" si="13"/>
        <v/>
      </c>
      <c r="S108" s="372" t="str">
        <f t="shared" si="14"/>
        <v/>
      </c>
      <c r="T108" s="372" t="str">
        <f t="shared" si="7"/>
        <v/>
      </c>
      <c r="U108" s="374" t="str">
        <f t="shared" si="8"/>
        <v/>
      </c>
      <c r="V108" s="375" t="str">
        <f t="shared" si="15"/>
        <v/>
      </c>
      <c r="W108" s="132"/>
      <c r="X108" s="131"/>
    </row>
    <row r="109" spans="1:26" s="127" customFormat="1" ht="12" customHeight="1">
      <c r="A109" s="121">
        <v>37</v>
      </c>
      <c r="B109" s="122"/>
      <c r="C109" s="403"/>
      <c r="D109" s="123"/>
      <c r="E109" s="124"/>
      <c r="F109" s="124"/>
      <c r="G109" s="363" t="str">
        <f t="shared" si="1"/>
        <v/>
      </c>
      <c r="H109" s="376" t="str">
        <f t="shared" si="2"/>
        <v/>
      </c>
      <c r="I109" s="365" t="str">
        <f t="shared" si="3"/>
        <v/>
      </c>
      <c r="J109" s="366" t="str">
        <f t="shared" si="9"/>
        <v/>
      </c>
      <c r="K109" s="367" t="str">
        <f t="shared" si="10"/>
        <v/>
      </c>
      <c r="L109" s="368" t="str">
        <f t="shared" si="11"/>
        <v/>
      </c>
      <c r="M109" s="369"/>
      <c r="N109" s="370" t="str">
        <f t="shared" si="4"/>
        <v/>
      </c>
      <c r="O109" s="371" t="str">
        <f t="shared" si="5"/>
        <v/>
      </c>
      <c r="P109" s="371" t="str">
        <f t="shared" si="12"/>
        <v/>
      </c>
      <c r="Q109" s="372" t="str">
        <f t="shared" si="6"/>
        <v/>
      </c>
      <c r="R109" s="373" t="str">
        <f t="shared" si="13"/>
        <v/>
      </c>
      <c r="S109" s="372" t="str">
        <f t="shared" si="14"/>
        <v/>
      </c>
      <c r="T109" s="372" t="str">
        <f t="shared" si="7"/>
        <v/>
      </c>
      <c r="U109" s="374" t="str">
        <f t="shared" si="8"/>
        <v/>
      </c>
      <c r="V109" s="375" t="str">
        <f t="shared" si="15"/>
        <v/>
      </c>
      <c r="W109" s="132"/>
      <c r="X109" s="131"/>
    </row>
    <row r="110" spans="1:26" s="127" customFormat="1" ht="12" customHeight="1">
      <c r="A110" s="121">
        <v>38</v>
      </c>
      <c r="B110" s="122"/>
      <c r="C110" s="403"/>
      <c r="D110" s="123"/>
      <c r="E110" s="124"/>
      <c r="F110" s="124"/>
      <c r="G110" s="363" t="str">
        <f t="shared" si="1"/>
        <v/>
      </c>
      <c r="H110" s="376" t="str">
        <f t="shared" si="2"/>
        <v/>
      </c>
      <c r="I110" s="365" t="str">
        <f t="shared" si="3"/>
        <v/>
      </c>
      <c r="J110" s="366" t="str">
        <f t="shared" si="9"/>
        <v/>
      </c>
      <c r="K110" s="367" t="str">
        <f t="shared" si="10"/>
        <v/>
      </c>
      <c r="L110" s="368" t="str">
        <f t="shared" si="11"/>
        <v/>
      </c>
      <c r="M110" s="369"/>
      <c r="N110" s="370" t="str">
        <f t="shared" si="4"/>
        <v/>
      </c>
      <c r="O110" s="371" t="str">
        <f t="shared" si="5"/>
        <v/>
      </c>
      <c r="P110" s="371" t="str">
        <f t="shared" si="12"/>
        <v/>
      </c>
      <c r="Q110" s="372" t="str">
        <f t="shared" si="6"/>
        <v/>
      </c>
      <c r="R110" s="373" t="str">
        <f t="shared" si="13"/>
        <v/>
      </c>
      <c r="S110" s="372" t="str">
        <f t="shared" si="14"/>
        <v/>
      </c>
      <c r="T110" s="372" t="str">
        <f t="shared" si="7"/>
        <v/>
      </c>
      <c r="U110" s="374" t="str">
        <f t="shared" si="8"/>
        <v/>
      </c>
      <c r="V110" s="375" t="str">
        <f t="shared" si="15"/>
        <v/>
      </c>
      <c r="W110" s="132"/>
      <c r="X110" s="131"/>
    </row>
    <row r="111" spans="1:26" s="127" customFormat="1" ht="12" customHeight="1">
      <c r="A111" s="121">
        <v>39</v>
      </c>
      <c r="B111" s="122"/>
      <c r="C111" s="403"/>
      <c r="D111" s="123"/>
      <c r="E111" s="124"/>
      <c r="F111" s="124"/>
      <c r="G111" s="363" t="str">
        <f t="shared" si="1"/>
        <v/>
      </c>
      <c r="H111" s="376" t="str">
        <f t="shared" si="2"/>
        <v/>
      </c>
      <c r="I111" s="365" t="str">
        <f t="shared" si="3"/>
        <v/>
      </c>
      <c r="J111" s="366" t="str">
        <f t="shared" si="9"/>
        <v/>
      </c>
      <c r="K111" s="367" t="str">
        <f t="shared" si="10"/>
        <v/>
      </c>
      <c r="L111" s="368" t="str">
        <f t="shared" si="11"/>
        <v/>
      </c>
      <c r="M111" s="369"/>
      <c r="N111" s="370" t="str">
        <f t="shared" si="4"/>
        <v/>
      </c>
      <c r="O111" s="371" t="str">
        <f t="shared" si="5"/>
        <v/>
      </c>
      <c r="P111" s="371" t="str">
        <f t="shared" si="12"/>
        <v/>
      </c>
      <c r="Q111" s="372" t="str">
        <f t="shared" si="6"/>
        <v/>
      </c>
      <c r="R111" s="373" t="str">
        <f t="shared" si="13"/>
        <v/>
      </c>
      <c r="S111" s="372" t="str">
        <f t="shared" si="14"/>
        <v/>
      </c>
      <c r="T111" s="372" t="str">
        <f t="shared" si="7"/>
        <v/>
      </c>
      <c r="U111" s="374" t="str">
        <f t="shared" si="8"/>
        <v/>
      </c>
      <c r="V111" s="375" t="str">
        <f t="shared" si="15"/>
        <v/>
      </c>
      <c r="W111" s="132"/>
      <c r="X111" s="131"/>
    </row>
    <row r="112" spans="1:26" s="127" customFormat="1" ht="12" customHeight="1">
      <c r="A112" s="121">
        <v>40</v>
      </c>
      <c r="B112" s="122"/>
      <c r="C112" s="403"/>
      <c r="D112" s="123"/>
      <c r="E112" s="124"/>
      <c r="F112" s="124"/>
      <c r="G112" s="363" t="str">
        <f t="shared" si="1"/>
        <v/>
      </c>
      <c r="H112" s="376" t="str">
        <f t="shared" si="2"/>
        <v/>
      </c>
      <c r="I112" s="365" t="str">
        <f t="shared" si="3"/>
        <v/>
      </c>
      <c r="J112" s="366" t="str">
        <f t="shared" si="9"/>
        <v/>
      </c>
      <c r="K112" s="367" t="str">
        <f t="shared" si="10"/>
        <v/>
      </c>
      <c r="L112" s="368" t="str">
        <f t="shared" si="11"/>
        <v/>
      </c>
      <c r="M112" s="369"/>
      <c r="N112" s="370" t="str">
        <f t="shared" si="4"/>
        <v/>
      </c>
      <c r="O112" s="371" t="str">
        <f t="shared" si="5"/>
        <v/>
      </c>
      <c r="P112" s="371" t="str">
        <f t="shared" si="12"/>
        <v/>
      </c>
      <c r="Q112" s="372" t="str">
        <f t="shared" si="6"/>
        <v/>
      </c>
      <c r="R112" s="373" t="str">
        <f t="shared" si="13"/>
        <v/>
      </c>
      <c r="S112" s="372" t="str">
        <f t="shared" si="14"/>
        <v/>
      </c>
      <c r="T112" s="372" t="str">
        <f t="shared" si="7"/>
        <v/>
      </c>
      <c r="U112" s="374" t="str">
        <f t="shared" si="8"/>
        <v/>
      </c>
      <c r="V112" s="375" t="str">
        <f t="shared" si="15"/>
        <v/>
      </c>
      <c r="W112" s="132"/>
      <c r="X112" s="131"/>
    </row>
    <row r="113" spans="1:24" s="127" customFormat="1" ht="12" customHeight="1">
      <c r="A113" s="121">
        <v>41</v>
      </c>
      <c r="B113" s="122"/>
      <c r="C113" s="403"/>
      <c r="D113" s="123"/>
      <c r="E113" s="124"/>
      <c r="F113" s="124"/>
      <c r="G113" s="363" t="str">
        <f t="shared" si="1"/>
        <v/>
      </c>
      <c r="H113" s="376" t="str">
        <f t="shared" si="2"/>
        <v/>
      </c>
      <c r="I113" s="365" t="str">
        <f t="shared" si="3"/>
        <v/>
      </c>
      <c r="J113" s="366" t="str">
        <f t="shared" si="9"/>
        <v/>
      </c>
      <c r="K113" s="367" t="str">
        <f t="shared" si="10"/>
        <v/>
      </c>
      <c r="L113" s="368" t="str">
        <f t="shared" si="11"/>
        <v/>
      </c>
      <c r="M113" s="369"/>
      <c r="N113" s="370" t="str">
        <f t="shared" si="4"/>
        <v/>
      </c>
      <c r="O113" s="371" t="str">
        <f t="shared" si="5"/>
        <v/>
      </c>
      <c r="P113" s="371" t="str">
        <f t="shared" si="12"/>
        <v/>
      </c>
      <c r="Q113" s="372" t="str">
        <f t="shared" si="6"/>
        <v/>
      </c>
      <c r="R113" s="373" t="str">
        <f t="shared" si="13"/>
        <v/>
      </c>
      <c r="S113" s="372" t="str">
        <f t="shared" si="14"/>
        <v/>
      </c>
      <c r="T113" s="372" t="str">
        <f t="shared" si="7"/>
        <v/>
      </c>
      <c r="U113" s="374" t="str">
        <f t="shared" si="8"/>
        <v/>
      </c>
      <c r="V113" s="375" t="str">
        <f t="shared" si="15"/>
        <v/>
      </c>
      <c r="W113" s="132"/>
      <c r="X113" s="131"/>
    </row>
    <row r="114" spans="1:24" s="127" customFormat="1" ht="12" customHeight="1">
      <c r="A114" s="121">
        <v>42</v>
      </c>
      <c r="B114" s="122"/>
      <c r="C114" s="403"/>
      <c r="D114" s="123"/>
      <c r="E114" s="124"/>
      <c r="F114" s="124"/>
      <c r="G114" s="363" t="str">
        <f t="shared" si="1"/>
        <v/>
      </c>
      <c r="H114" s="376" t="str">
        <f t="shared" si="2"/>
        <v/>
      </c>
      <c r="I114" s="365" t="str">
        <f t="shared" si="3"/>
        <v/>
      </c>
      <c r="J114" s="366" t="str">
        <f t="shared" si="9"/>
        <v/>
      </c>
      <c r="K114" s="367" t="str">
        <f t="shared" si="10"/>
        <v/>
      </c>
      <c r="L114" s="368" t="str">
        <f t="shared" si="11"/>
        <v/>
      </c>
      <c r="M114" s="369"/>
      <c r="N114" s="370" t="str">
        <f t="shared" si="4"/>
        <v/>
      </c>
      <c r="O114" s="371" t="str">
        <f t="shared" si="5"/>
        <v/>
      </c>
      <c r="P114" s="371" t="str">
        <f t="shared" si="12"/>
        <v/>
      </c>
      <c r="Q114" s="372" t="str">
        <f t="shared" si="6"/>
        <v/>
      </c>
      <c r="R114" s="373" t="str">
        <f t="shared" si="13"/>
        <v/>
      </c>
      <c r="S114" s="372" t="str">
        <f t="shared" si="14"/>
        <v/>
      </c>
      <c r="T114" s="372" t="str">
        <f t="shared" si="7"/>
        <v/>
      </c>
      <c r="U114" s="374" t="str">
        <f t="shared" si="8"/>
        <v/>
      </c>
      <c r="V114" s="375" t="str">
        <f t="shared" si="15"/>
        <v/>
      </c>
      <c r="W114" s="132"/>
      <c r="X114" s="131"/>
    </row>
    <row r="115" spans="1:24" s="127" customFormat="1" ht="12" customHeight="1">
      <c r="A115" s="121">
        <v>43</v>
      </c>
      <c r="B115" s="122"/>
      <c r="C115" s="403"/>
      <c r="D115" s="123"/>
      <c r="E115" s="124"/>
      <c r="F115" s="124"/>
      <c r="G115" s="363" t="str">
        <f t="shared" si="1"/>
        <v/>
      </c>
      <c r="H115" s="376" t="str">
        <f t="shared" si="2"/>
        <v/>
      </c>
      <c r="I115" s="365" t="str">
        <f t="shared" si="3"/>
        <v/>
      </c>
      <c r="J115" s="366" t="str">
        <f t="shared" si="9"/>
        <v/>
      </c>
      <c r="K115" s="367" t="str">
        <f t="shared" si="10"/>
        <v/>
      </c>
      <c r="L115" s="368" t="str">
        <f t="shared" si="11"/>
        <v/>
      </c>
      <c r="M115" s="369"/>
      <c r="N115" s="370" t="str">
        <f t="shared" si="4"/>
        <v/>
      </c>
      <c r="O115" s="371" t="str">
        <f t="shared" si="5"/>
        <v/>
      </c>
      <c r="P115" s="371" t="str">
        <f t="shared" si="12"/>
        <v/>
      </c>
      <c r="Q115" s="372" t="str">
        <f t="shared" si="6"/>
        <v/>
      </c>
      <c r="R115" s="373" t="str">
        <f t="shared" si="13"/>
        <v/>
      </c>
      <c r="S115" s="372" t="str">
        <f t="shared" si="14"/>
        <v/>
      </c>
      <c r="T115" s="372" t="str">
        <f t="shared" si="7"/>
        <v/>
      </c>
      <c r="U115" s="374" t="str">
        <f t="shared" si="8"/>
        <v/>
      </c>
      <c r="V115" s="375" t="str">
        <f t="shared" si="15"/>
        <v/>
      </c>
      <c r="W115" s="132"/>
      <c r="X115" s="131"/>
    </row>
    <row r="116" spans="1:24" s="127" customFormat="1" ht="12" customHeight="1">
      <c r="A116" s="121">
        <v>44</v>
      </c>
      <c r="B116" s="122"/>
      <c r="C116" s="403"/>
      <c r="D116" s="123"/>
      <c r="E116" s="124"/>
      <c r="F116" s="124"/>
      <c r="G116" s="363" t="str">
        <f t="shared" si="1"/>
        <v/>
      </c>
      <c r="H116" s="376" t="str">
        <f t="shared" si="2"/>
        <v/>
      </c>
      <c r="I116" s="365" t="str">
        <f t="shared" si="3"/>
        <v/>
      </c>
      <c r="J116" s="366" t="str">
        <f t="shared" si="9"/>
        <v/>
      </c>
      <c r="K116" s="367" t="str">
        <f t="shared" si="10"/>
        <v/>
      </c>
      <c r="L116" s="368" t="str">
        <f t="shared" si="11"/>
        <v/>
      </c>
      <c r="M116" s="369"/>
      <c r="N116" s="370" t="str">
        <f t="shared" si="4"/>
        <v/>
      </c>
      <c r="O116" s="371" t="str">
        <f t="shared" si="5"/>
        <v/>
      </c>
      <c r="P116" s="371" t="str">
        <f t="shared" si="12"/>
        <v/>
      </c>
      <c r="Q116" s="372" t="str">
        <f t="shared" si="6"/>
        <v/>
      </c>
      <c r="R116" s="373" t="str">
        <f t="shared" si="13"/>
        <v/>
      </c>
      <c r="S116" s="372" t="str">
        <f t="shared" si="14"/>
        <v/>
      </c>
      <c r="T116" s="372" t="str">
        <f t="shared" si="7"/>
        <v/>
      </c>
      <c r="U116" s="374" t="str">
        <f t="shared" si="8"/>
        <v/>
      </c>
      <c r="V116" s="375" t="str">
        <f t="shared" si="15"/>
        <v/>
      </c>
      <c r="W116" s="132"/>
      <c r="X116" s="131"/>
    </row>
    <row r="117" spans="1:24" s="127" customFormat="1" ht="12" customHeight="1">
      <c r="A117" s="121">
        <v>45</v>
      </c>
      <c r="B117" s="122"/>
      <c r="C117" s="403"/>
      <c r="D117" s="123"/>
      <c r="E117" s="124"/>
      <c r="F117" s="124"/>
      <c r="G117" s="363" t="str">
        <f t="shared" si="1"/>
        <v/>
      </c>
      <c r="H117" s="376" t="str">
        <f t="shared" si="2"/>
        <v/>
      </c>
      <c r="I117" s="365" t="str">
        <f t="shared" si="3"/>
        <v/>
      </c>
      <c r="J117" s="366" t="str">
        <f t="shared" si="9"/>
        <v/>
      </c>
      <c r="K117" s="367" t="str">
        <f t="shared" si="10"/>
        <v/>
      </c>
      <c r="L117" s="368" t="str">
        <f t="shared" si="11"/>
        <v/>
      </c>
      <c r="M117" s="369"/>
      <c r="N117" s="370" t="str">
        <f t="shared" si="4"/>
        <v/>
      </c>
      <c r="O117" s="371" t="str">
        <f t="shared" si="5"/>
        <v/>
      </c>
      <c r="P117" s="371" t="str">
        <f t="shared" si="12"/>
        <v/>
      </c>
      <c r="Q117" s="372" t="str">
        <f t="shared" si="6"/>
        <v/>
      </c>
      <c r="R117" s="373" t="str">
        <f t="shared" si="13"/>
        <v/>
      </c>
      <c r="S117" s="372" t="str">
        <f t="shared" si="14"/>
        <v/>
      </c>
      <c r="T117" s="372" t="str">
        <f t="shared" si="7"/>
        <v/>
      </c>
      <c r="U117" s="374" t="str">
        <f t="shared" si="8"/>
        <v/>
      </c>
      <c r="V117" s="375" t="str">
        <f t="shared" si="15"/>
        <v/>
      </c>
      <c r="W117" s="132"/>
      <c r="X117" s="131"/>
    </row>
    <row r="118" spans="1:24" s="127" customFormat="1" ht="12" customHeight="1">
      <c r="A118" s="121">
        <v>46</v>
      </c>
      <c r="B118" s="122"/>
      <c r="C118" s="403"/>
      <c r="D118" s="123"/>
      <c r="E118" s="124"/>
      <c r="F118" s="124"/>
      <c r="G118" s="363" t="str">
        <f t="shared" si="1"/>
        <v/>
      </c>
      <c r="H118" s="376" t="str">
        <f t="shared" si="2"/>
        <v/>
      </c>
      <c r="I118" s="365" t="str">
        <f t="shared" si="3"/>
        <v/>
      </c>
      <c r="J118" s="366" t="str">
        <f t="shared" si="9"/>
        <v/>
      </c>
      <c r="K118" s="367" t="str">
        <f t="shared" si="10"/>
        <v/>
      </c>
      <c r="L118" s="368" t="str">
        <f t="shared" si="11"/>
        <v/>
      </c>
      <c r="M118" s="369"/>
      <c r="N118" s="370" t="str">
        <f t="shared" si="4"/>
        <v/>
      </c>
      <c r="O118" s="371" t="str">
        <f t="shared" si="5"/>
        <v/>
      </c>
      <c r="P118" s="371" t="str">
        <f t="shared" si="12"/>
        <v/>
      </c>
      <c r="Q118" s="372" t="str">
        <f t="shared" si="6"/>
        <v/>
      </c>
      <c r="R118" s="373" t="str">
        <f t="shared" si="13"/>
        <v/>
      </c>
      <c r="S118" s="372" t="str">
        <f t="shared" si="14"/>
        <v/>
      </c>
      <c r="T118" s="372" t="str">
        <f t="shared" si="7"/>
        <v/>
      </c>
      <c r="U118" s="374" t="str">
        <f t="shared" si="8"/>
        <v/>
      </c>
      <c r="V118" s="375" t="str">
        <f t="shared" si="15"/>
        <v/>
      </c>
      <c r="W118" s="132"/>
      <c r="X118" s="131"/>
    </row>
    <row r="119" spans="1:24" s="127" customFormat="1" ht="12" customHeight="1">
      <c r="A119" s="121">
        <v>47</v>
      </c>
      <c r="B119" s="122"/>
      <c r="C119" s="403"/>
      <c r="D119" s="123"/>
      <c r="E119" s="124"/>
      <c r="F119" s="124"/>
      <c r="G119" s="363" t="str">
        <f t="shared" si="1"/>
        <v/>
      </c>
      <c r="H119" s="376" t="str">
        <f t="shared" si="2"/>
        <v/>
      </c>
      <c r="I119" s="365" t="str">
        <f t="shared" si="3"/>
        <v/>
      </c>
      <c r="J119" s="366" t="str">
        <f t="shared" si="9"/>
        <v/>
      </c>
      <c r="K119" s="367" t="str">
        <f t="shared" si="10"/>
        <v/>
      </c>
      <c r="L119" s="368" t="str">
        <f t="shared" si="11"/>
        <v/>
      </c>
      <c r="M119" s="369"/>
      <c r="N119" s="370" t="str">
        <f t="shared" si="4"/>
        <v/>
      </c>
      <c r="O119" s="371" t="str">
        <f t="shared" si="5"/>
        <v/>
      </c>
      <c r="P119" s="371" t="str">
        <f t="shared" si="12"/>
        <v/>
      </c>
      <c r="Q119" s="372" t="str">
        <f t="shared" si="6"/>
        <v/>
      </c>
      <c r="R119" s="373" t="str">
        <f t="shared" si="13"/>
        <v/>
      </c>
      <c r="S119" s="372" t="str">
        <f t="shared" si="14"/>
        <v/>
      </c>
      <c r="T119" s="372" t="str">
        <f t="shared" si="7"/>
        <v/>
      </c>
      <c r="U119" s="374" t="str">
        <f t="shared" si="8"/>
        <v/>
      </c>
      <c r="V119" s="375" t="str">
        <f t="shared" si="15"/>
        <v/>
      </c>
      <c r="W119" s="132"/>
      <c r="X119" s="131"/>
    </row>
    <row r="120" spans="1:24" s="127" customFormat="1" ht="12" customHeight="1">
      <c r="A120" s="121">
        <v>48</v>
      </c>
      <c r="B120" s="122"/>
      <c r="C120" s="403"/>
      <c r="D120" s="123"/>
      <c r="E120" s="124"/>
      <c r="F120" s="124"/>
      <c r="G120" s="363" t="str">
        <f t="shared" si="1"/>
        <v/>
      </c>
      <c r="H120" s="376" t="str">
        <f t="shared" si="2"/>
        <v/>
      </c>
      <c r="I120" s="365" t="str">
        <f t="shared" si="3"/>
        <v/>
      </c>
      <c r="J120" s="366" t="str">
        <f t="shared" si="9"/>
        <v/>
      </c>
      <c r="K120" s="367" t="str">
        <f t="shared" si="10"/>
        <v/>
      </c>
      <c r="L120" s="368" t="str">
        <f t="shared" si="11"/>
        <v/>
      </c>
      <c r="M120" s="369"/>
      <c r="N120" s="370" t="str">
        <f t="shared" si="4"/>
        <v/>
      </c>
      <c r="O120" s="371" t="str">
        <f t="shared" si="5"/>
        <v/>
      </c>
      <c r="P120" s="371" t="str">
        <f t="shared" si="12"/>
        <v/>
      </c>
      <c r="Q120" s="372" t="str">
        <f t="shared" si="6"/>
        <v/>
      </c>
      <c r="R120" s="373" t="str">
        <f t="shared" si="13"/>
        <v/>
      </c>
      <c r="S120" s="372" t="str">
        <f t="shared" si="14"/>
        <v/>
      </c>
      <c r="T120" s="372" t="str">
        <f t="shared" si="7"/>
        <v/>
      </c>
      <c r="U120" s="374" t="str">
        <f t="shared" si="8"/>
        <v/>
      </c>
      <c r="V120" s="375" t="str">
        <f t="shared" si="15"/>
        <v/>
      </c>
      <c r="W120" s="132"/>
      <c r="X120" s="131"/>
    </row>
    <row r="121" spans="1:24" s="127" customFormat="1" ht="12" customHeight="1">
      <c r="A121" s="121">
        <v>49</v>
      </c>
      <c r="B121" s="122"/>
      <c r="C121" s="403"/>
      <c r="D121" s="123"/>
      <c r="E121" s="124"/>
      <c r="F121" s="124"/>
      <c r="G121" s="363" t="str">
        <f t="shared" si="1"/>
        <v/>
      </c>
      <c r="H121" s="376" t="str">
        <f t="shared" si="2"/>
        <v/>
      </c>
      <c r="I121" s="365" t="str">
        <f t="shared" si="3"/>
        <v/>
      </c>
      <c r="J121" s="366" t="str">
        <f t="shared" si="9"/>
        <v/>
      </c>
      <c r="K121" s="367" t="str">
        <f t="shared" si="10"/>
        <v/>
      </c>
      <c r="L121" s="368" t="str">
        <f t="shared" si="11"/>
        <v/>
      </c>
      <c r="M121" s="369"/>
      <c r="N121" s="370" t="str">
        <f t="shared" si="4"/>
        <v/>
      </c>
      <c r="O121" s="371" t="str">
        <f t="shared" si="5"/>
        <v/>
      </c>
      <c r="P121" s="371" t="str">
        <f t="shared" si="12"/>
        <v/>
      </c>
      <c r="Q121" s="372" t="str">
        <f t="shared" si="6"/>
        <v/>
      </c>
      <c r="R121" s="373" t="str">
        <f t="shared" si="13"/>
        <v/>
      </c>
      <c r="S121" s="372" t="str">
        <f t="shared" si="14"/>
        <v/>
      </c>
      <c r="T121" s="372" t="str">
        <f t="shared" si="7"/>
        <v/>
      </c>
      <c r="U121" s="374" t="str">
        <f t="shared" si="8"/>
        <v/>
      </c>
      <c r="V121" s="375" t="str">
        <f t="shared" si="15"/>
        <v/>
      </c>
      <c r="W121" s="132"/>
      <c r="X121" s="131"/>
    </row>
    <row r="122" spans="1:24" s="127" customFormat="1" ht="12" customHeight="1">
      <c r="A122" s="121">
        <v>50</v>
      </c>
      <c r="B122" s="122"/>
      <c r="C122" s="403"/>
      <c r="D122" s="123"/>
      <c r="E122" s="124"/>
      <c r="F122" s="124"/>
      <c r="G122" s="363" t="str">
        <f t="shared" si="1"/>
        <v/>
      </c>
      <c r="H122" s="376" t="str">
        <f t="shared" si="2"/>
        <v/>
      </c>
      <c r="I122" s="365" t="str">
        <f t="shared" si="3"/>
        <v/>
      </c>
      <c r="J122" s="366" t="str">
        <f t="shared" si="9"/>
        <v/>
      </c>
      <c r="K122" s="367" t="str">
        <f t="shared" si="10"/>
        <v/>
      </c>
      <c r="L122" s="368" t="str">
        <f t="shared" si="11"/>
        <v/>
      </c>
      <c r="M122" s="369"/>
      <c r="N122" s="370" t="str">
        <f t="shared" si="4"/>
        <v/>
      </c>
      <c r="O122" s="371" t="str">
        <f t="shared" si="5"/>
        <v/>
      </c>
      <c r="P122" s="371" t="str">
        <f t="shared" si="12"/>
        <v/>
      </c>
      <c r="Q122" s="372" t="str">
        <f t="shared" si="6"/>
        <v/>
      </c>
      <c r="R122" s="373" t="str">
        <f t="shared" si="13"/>
        <v/>
      </c>
      <c r="S122" s="372" t="str">
        <f t="shared" si="14"/>
        <v/>
      </c>
      <c r="T122" s="372" t="str">
        <f t="shared" si="7"/>
        <v/>
      </c>
      <c r="U122" s="374" t="str">
        <f t="shared" si="8"/>
        <v/>
      </c>
      <c r="V122" s="375" t="str">
        <f t="shared" si="15"/>
        <v/>
      </c>
      <c r="W122" s="132"/>
      <c r="X122" s="131"/>
    </row>
    <row r="123" spans="1:24" s="127" customFormat="1" ht="12" customHeight="1">
      <c r="A123" s="121">
        <v>51</v>
      </c>
      <c r="B123" s="122"/>
      <c r="C123" s="403"/>
      <c r="D123" s="123"/>
      <c r="E123" s="124"/>
      <c r="F123" s="124"/>
      <c r="G123" s="363" t="str">
        <f t="shared" si="1"/>
        <v/>
      </c>
      <c r="H123" s="376" t="str">
        <f t="shared" si="2"/>
        <v/>
      </c>
      <c r="I123" s="365" t="str">
        <f t="shared" si="3"/>
        <v/>
      </c>
      <c r="J123" s="366" t="str">
        <f t="shared" si="9"/>
        <v/>
      </c>
      <c r="K123" s="367" t="str">
        <f t="shared" si="10"/>
        <v/>
      </c>
      <c r="L123" s="368" t="str">
        <f t="shared" si="11"/>
        <v/>
      </c>
      <c r="M123" s="369"/>
      <c r="N123" s="370" t="str">
        <f t="shared" si="4"/>
        <v/>
      </c>
      <c r="O123" s="371" t="str">
        <f t="shared" si="5"/>
        <v/>
      </c>
      <c r="P123" s="371" t="str">
        <f t="shared" si="12"/>
        <v/>
      </c>
      <c r="Q123" s="372" t="str">
        <f t="shared" si="6"/>
        <v/>
      </c>
      <c r="R123" s="373" t="str">
        <f t="shared" si="13"/>
        <v/>
      </c>
      <c r="S123" s="372" t="str">
        <f t="shared" si="14"/>
        <v/>
      </c>
      <c r="T123" s="372" t="str">
        <f t="shared" si="7"/>
        <v/>
      </c>
      <c r="U123" s="374" t="str">
        <f t="shared" si="8"/>
        <v/>
      </c>
      <c r="V123" s="375" t="str">
        <f t="shared" si="15"/>
        <v/>
      </c>
      <c r="W123" s="132"/>
      <c r="X123" s="131"/>
    </row>
    <row r="124" spans="1:24" s="127" customFormat="1" ht="12" customHeight="1">
      <c r="A124" s="121">
        <v>52</v>
      </c>
      <c r="B124" s="122"/>
      <c r="C124" s="403"/>
      <c r="D124" s="123"/>
      <c r="E124" s="124"/>
      <c r="F124" s="124"/>
      <c r="G124" s="363" t="str">
        <f t="shared" si="1"/>
        <v/>
      </c>
      <c r="H124" s="376" t="str">
        <f t="shared" si="2"/>
        <v/>
      </c>
      <c r="I124" s="365" t="str">
        <f t="shared" si="3"/>
        <v/>
      </c>
      <c r="J124" s="366" t="str">
        <f t="shared" si="9"/>
        <v/>
      </c>
      <c r="K124" s="367" t="str">
        <f t="shared" si="10"/>
        <v/>
      </c>
      <c r="L124" s="368" t="str">
        <f t="shared" si="11"/>
        <v/>
      </c>
      <c r="M124" s="369"/>
      <c r="N124" s="370" t="str">
        <f t="shared" si="4"/>
        <v/>
      </c>
      <c r="O124" s="371" t="str">
        <f t="shared" si="5"/>
        <v/>
      </c>
      <c r="P124" s="371" t="str">
        <f t="shared" si="12"/>
        <v/>
      </c>
      <c r="Q124" s="372" t="str">
        <f t="shared" si="6"/>
        <v/>
      </c>
      <c r="R124" s="373" t="str">
        <f t="shared" si="13"/>
        <v/>
      </c>
      <c r="S124" s="372" t="str">
        <f t="shared" si="14"/>
        <v/>
      </c>
      <c r="T124" s="372" t="str">
        <f t="shared" si="7"/>
        <v/>
      </c>
      <c r="U124" s="374" t="str">
        <f t="shared" si="8"/>
        <v/>
      </c>
      <c r="V124" s="375" t="str">
        <f t="shared" si="15"/>
        <v/>
      </c>
      <c r="W124" s="132"/>
      <c r="X124" s="131"/>
    </row>
    <row r="125" spans="1:24" s="127" customFormat="1" ht="12" customHeight="1">
      <c r="A125" s="121">
        <v>53</v>
      </c>
      <c r="B125" s="122"/>
      <c r="C125" s="403"/>
      <c r="D125" s="123"/>
      <c r="E125" s="124"/>
      <c r="F125" s="124"/>
      <c r="G125" s="363" t="str">
        <f t="shared" si="1"/>
        <v/>
      </c>
      <c r="H125" s="376" t="str">
        <f t="shared" si="2"/>
        <v/>
      </c>
      <c r="I125" s="365" t="str">
        <f t="shared" si="3"/>
        <v/>
      </c>
      <c r="J125" s="366" t="str">
        <f t="shared" si="9"/>
        <v/>
      </c>
      <c r="K125" s="367" t="str">
        <f t="shared" si="10"/>
        <v/>
      </c>
      <c r="L125" s="368" t="str">
        <f t="shared" si="11"/>
        <v/>
      </c>
      <c r="M125" s="369"/>
      <c r="N125" s="370" t="str">
        <f t="shared" si="4"/>
        <v/>
      </c>
      <c r="O125" s="371" t="str">
        <f t="shared" si="5"/>
        <v/>
      </c>
      <c r="P125" s="371" t="str">
        <f t="shared" si="12"/>
        <v/>
      </c>
      <c r="Q125" s="372" t="str">
        <f t="shared" si="6"/>
        <v/>
      </c>
      <c r="R125" s="373" t="str">
        <f t="shared" si="13"/>
        <v/>
      </c>
      <c r="S125" s="372" t="str">
        <f t="shared" si="14"/>
        <v/>
      </c>
      <c r="T125" s="372" t="str">
        <f t="shared" si="7"/>
        <v/>
      </c>
      <c r="U125" s="374" t="str">
        <f t="shared" si="8"/>
        <v/>
      </c>
      <c r="V125" s="375" t="str">
        <f t="shared" si="15"/>
        <v/>
      </c>
      <c r="W125" s="132"/>
      <c r="X125" s="131"/>
    </row>
    <row r="126" spans="1:24" s="127" customFormat="1" ht="12" customHeight="1">
      <c r="A126" s="121">
        <v>54</v>
      </c>
      <c r="B126" s="122"/>
      <c r="C126" s="403"/>
      <c r="D126" s="123"/>
      <c r="E126" s="124"/>
      <c r="F126" s="124"/>
      <c r="G126" s="363" t="str">
        <f t="shared" si="1"/>
        <v/>
      </c>
      <c r="H126" s="376" t="str">
        <f t="shared" si="2"/>
        <v/>
      </c>
      <c r="I126" s="365" t="str">
        <f t="shared" si="3"/>
        <v/>
      </c>
      <c r="J126" s="366" t="str">
        <f t="shared" si="9"/>
        <v/>
      </c>
      <c r="K126" s="367" t="str">
        <f t="shared" si="10"/>
        <v/>
      </c>
      <c r="L126" s="368" t="str">
        <f t="shared" si="11"/>
        <v/>
      </c>
      <c r="M126" s="369"/>
      <c r="N126" s="370" t="str">
        <f t="shared" si="4"/>
        <v/>
      </c>
      <c r="O126" s="371" t="str">
        <f t="shared" si="5"/>
        <v/>
      </c>
      <c r="P126" s="371" t="str">
        <f t="shared" si="12"/>
        <v/>
      </c>
      <c r="Q126" s="372" t="str">
        <f t="shared" si="6"/>
        <v/>
      </c>
      <c r="R126" s="373" t="str">
        <f t="shared" si="13"/>
        <v/>
      </c>
      <c r="S126" s="372" t="str">
        <f t="shared" si="14"/>
        <v/>
      </c>
      <c r="T126" s="372" t="str">
        <f t="shared" si="7"/>
        <v/>
      </c>
      <c r="U126" s="374" t="str">
        <f t="shared" si="8"/>
        <v/>
      </c>
      <c r="V126" s="375" t="str">
        <f t="shared" si="15"/>
        <v/>
      </c>
      <c r="W126" s="132"/>
      <c r="X126" s="131"/>
    </row>
    <row r="127" spans="1:24" s="127" customFormat="1" ht="12" customHeight="1">
      <c r="A127" s="121">
        <v>55</v>
      </c>
      <c r="B127" s="122"/>
      <c r="C127" s="403"/>
      <c r="D127" s="123"/>
      <c r="E127" s="124"/>
      <c r="F127" s="124"/>
      <c r="G127" s="363" t="str">
        <f t="shared" si="1"/>
        <v/>
      </c>
      <c r="H127" s="376" t="str">
        <f t="shared" si="2"/>
        <v/>
      </c>
      <c r="I127" s="365" t="str">
        <f t="shared" si="3"/>
        <v/>
      </c>
      <c r="J127" s="366" t="str">
        <f t="shared" si="9"/>
        <v/>
      </c>
      <c r="K127" s="367" t="str">
        <f t="shared" si="10"/>
        <v/>
      </c>
      <c r="L127" s="368" t="str">
        <f t="shared" si="11"/>
        <v/>
      </c>
      <c r="M127" s="369"/>
      <c r="N127" s="370" t="str">
        <f t="shared" si="4"/>
        <v/>
      </c>
      <c r="O127" s="371" t="str">
        <f t="shared" si="5"/>
        <v/>
      </c>
      <c r="P127" s="371" t="str">
        <f t="shared" si="12"/>
        <v/>
      </c>
      <c r="Q127" s="372" t="str">
        <f t="shared" si="6"/>
        <v/>
      </c>
      <c r="R127" s="373" t="str">
        <f t="shared" si="13"/>
        <v/>
      </c>
      <c r="S127" s="372" t="str">
        <f t="shared" si="14"/>
        <v/>
      </c>
      <c r="T127" s="372" t="str">
        <f t="shared" si="7"/>
        <v/>
      </c>
      <c r="U127" s="374" t="str">
        <f t="shared" si="8"/>
        <v/>
      </c>
      <c r="V127" s="375" t="str">
        <f t="shared" si="15"/>
        <v/>
      </c>
      <c r="W127" s="132"/>
      <c r="X127" s="131"/>
    </row>
    <row r="128" spans="1:24" s="127" customFormat="1" ht="12" customHeight="1">
      <c r="A128" s="121">
        <v>56</v>
      </c>
      <c r="B128" s="122"/>
      <c r="C128" s="403"/>
      <c r="D128" s="123"/>
      <c r="E128" s="124"/>
      <c r="F128" s="124"/>
      <c r="G128" s="363" t="str">
        <f t="shared" si="1"/>
        <v/>
      </c>
      <c r="H128" s="376" t="str">
        <f t="shared" si="2"/>
        <v/>
      </c>
      <c r="I128" s="365" t="str">
        <f t="shared" si="3"/>
        <v/>
      </c>
      <c r="J128" s="366" t="str">
        <f t="shared" si="9"/>
        <v/>
      </c>
      <c r="K128" s="367" t="str">
        <f t="shared" si="10"/>
        <v/>
      </c>
      <c r="L128" s="368" t="str">
        <f t="shared" si="11"/>
        <v/>
      </c>
      <c r="M128" s="369"/>
      <c r="N128" s="370" t="str">
        <f t="shared" si="4"/>
        <v/>
      </c>
      <c r="O128" s="371" t="str">
        <f t="shared" si="5"/>
        <v/>
      </c>
      <c r="P128" s="371" t="str">
        <f t="shared" si="12"/>
        <v/>
      </c>
      <c r="Q128" s="372" t="str">
        <f t="shared" si="6"/>
        <v/>
      </c>
      <c r="R128" s="373" t="str">
        <f t="shared" si="13"/>
        <v/>
      </c>
      <c r="S128" s="372" t="str">
        <f t="shared" si="14"/>
        <v/>
      </c>
      <c r="T128" s="372" t="str">
        <f t="shared" si="7"/>
        <v/>
      </c>
      <c r="U128" s="374" t="str">
        <f t="shared" si="8"/>
        <v/>
      </c>
      <c r="V128" s="375" t="str">
        <f t="shared" si="15"/>
        <v/>
      </c>
      <c r="W128" s="132"/>
      <c r="X128" s="131"/>
    </row>
    <row r="129" spans="1:24" s="127" customFormat="1" ht="12" customHeight="1">
      <c r="A129" s="121">
        <v>57</v>
      </c>
      <c r="B129" s="122"/>
      <c r="C129" s="403"/>
      <c r="D129" s="123"/>
      <c r="E129" s="124"/>
      <c r="F129" s="124"/>
      <c r="G129" s="363" t="str">
        <f t="shared" si="1"/>
        <v/>
      </c>
      <c r="H129" s="376" t="str">
        <f t="shared" si="2"/>
        <v/>
      </c>
      <c r="I129" s="365" t="str">
        <f t="shared" si="3"/>
        <v/>
      </c>
      <c r="J129" s="366" t="str">
        <f t="shared" si="9"/>
        <v/>
      </c>
      <c r="K129" s="367" t="str">
        <f t="shared" si="10"/>
        <v/>
      </c>
      <c r="L129" s="368" t="str">
        <f t="shared" si="11"/>
        <v/>
      </c>
      <c r="M129" s="369"/>
      <c r="N129" s="370" t="str">
        <f t="shared" si="4"/>
        <v/>
      </c>
      <c r="O129" s="371" t="str">
        <f t="shared" si="5"/>
        <v/>
      </c>
      <c r="P129" s="371" t="str">
        <f t="shared" si="12"/>
        <v/>
      </c>
      <c r="Q129" s="372" t="str">
        <f t="shared" si="6"/>
        <v/>
      </c>
      <c r="R129" s="373" t="str">
        <f t="shared" si="13"/>
        <v/>
      </c>
      <c r="S129" s="372" t="str">
        <f t="shared" si="14"/>
        <v/>
      </c>
      <c r="T129" s="372" t="str">
        <f t="shared" si="7"/>
        <v/>
      </c>
      <c r="U129" s="374" t="str">
        <f t="shared" si="8"/>
        <v/>
      </c>
      <c r="V129" s="375" t="str">
        <f t="shared" si="15"/>
        <v/>
      </c>
      <c r="W129" s="132"/>
      <c r="X129" s="131"/>
    </row>
    <row r="130" spans="1:24" s="127" customFormat="1" ht="12" customHeight="1">
      <c r="A130" s="121">
        <v>58</v>
      </c>
      <c r="B130" s="122"/>
      <c r="C130" s="403"/>
      <c r="D130" s="123"/>
      <c r="E130" s="124"/>
      <c r="F130" s="124"/>
      <c r="G130" s="363" t="str">
        <f t="shared" si="1"/>
        <v/>
      </c>
      <c r="H130" s="376" t="str">
        <f t="shared" si="2"/>
        <v/>
      </c>
      <c r="I130" s="365" t="str">
        <f t="shared" si="3"/>
        <v/>
      </c>
      <c r="J130" s="366" t="str">
        <f t="shared" si="9"/>
        <v/>
      </c>
      <c r="K130" s="367" t="str">
        <f t="shared" si="10"/>
        <v/>
      </c>
      <c r="L130" s="368" t="str">
        <f t="shared" si="11"/>
        <v/>
      </c>
      <c r="M130" s="369"/>
      <c r="N130" s="370" t="str">
        <f t="shared" si="4"/>
        <v/>
      </c>
      <c r="O130" s="371" t="str">
        <f t="shared" si="5"/>
        <v/>
      </c>
      <c r="P130" s="371" t="str">
        <f t="shared" si="12"/>
        <v/>
      </c>
      <c r="Q130" s="372" t="str">
        <f t="shared" si="6"/>
        <v/>
      </c>
      <c r="R130" s="373" t="str">
        <f t="shared" si="13"/>
        <v/>
      </c>
      <c r="S130" s="372" t="str">
        <f t="shared" si="14"/>
        <v/>
      </c>
      <c r="T130" s="372" t="str">
        <f t="shared" si="7"/>
        <v/>
      </c>
      <c r="U130" s="374" t="str">
        <f t="shared" si="8"/>
        <v/>
      </c>
      <c r="V130" s="375" t="str">
        <f t="shared" si="15"/>
        <v/>
      </c>
      <c r="W130" s="132"/>
      <c r="X130" s="131"/>
    </row>
    <row r="131" spans="1:24" s="127" customFormat="1" ht="12" customHeight="1">
      <c r="A131" s="121">
        <v>59</v>
      </c>
      <c r="B131" s="122"/>
      <c r="C131" s="403"/>
      <c r="D131" s="123"/>
      <c r="E131" s="124"/>
      <c r="F131" s="124"/>
      <c r="G131" s="363" t="str">
        <f t="shared" si="1"/>
        <v/>
      </c>
      <c r="H131" s="376" t="str">
        <f t="shared" si="2"/>
        <v/>
      </c>
      <c r="I131" s="365" t="str">
        <f t="shared" si="3"/>
        <v/>
      </c>
      <c r="J131" s="366" t="str">
        <f t="shared" si="9"/>
        <v/>
      </c>
      <c r="K131" s="367" t="str">
        <f t="shared" si="10"/>
        <v/>
      </c>
      <c r="L131" s="368" t="str">
        <f t="shared" si="11"/>
        <v/>
      </c>
      <c r="M131" s="369"/>
      <c r="N131" s="370" t="str">
        <f t="shared" si="4"/>
        <v/>
      </c>
      <c r="O131" s="371" t="str">
        <f t="shared" si="5"/>
        <v/>
      </c>
      <c r="P131" s="371" t="str">
        <f t="shared" si="12"/>
        <v/>
      </c>
      <c r="Q131" s="372" t="str">
        <f t="shared" si="6"/>
        <v/>
      </c>
      <c r="R131" s="373" t="str">
        <f t="shared" si="13"/>
        <v/>
      </c>
      <c r="S131" s="372" t="str">
        <f t="shared" si="14"/>
        <v/>
      </c>
      <c r="T131" s="372" t="str">
        <f t="shared" si="7"/>
        <v/>
      </c>
      <c r="U131" s="374" t="str">
        <f t="shared" si="8"/>
        <v/>
      </c>
      <c r="V131" s="375" t="str">
        <f t="shared" si="15"/>
        <v/>
      </c>
      <c r="W131" s="132"/>
      <c r="X131" s="131"/>
    </row>
    <row r="132" spans="1:24" s="127" customFormat="1" ht="12" customHeight="1">
      <c r="A132" s="121">
        <v>60</v>
      </c>
      <c r="B132" s="122"/>
      <c r="C132" s="403"/>
      <c r="D132" s="123"/>
      <c r="E132" s="124"/>
      <c r="F132" s="124"/>
      <c r="G132" s="363" t="str">
        <f t="shared" si="1"/>
        <v/>
      </c>
      <c r="H132" s="376" t="str">
        <f t="shared" si="2"/>
        <v/>
      </c>
      <c r="I132" s="365" t="str">
        <f t="shared" si="3"/>
        <v/>
      </c>
      <c r="J132" s="366" t="str">
        <f t="shared" si="9"/>
        <v/>
      </c>
      <c r="K132" s="367" t="str">
        <f t="shared" si="10"/>
        <v/>
      </c>
      <c r="L132" s="368" t="str">
        <f t="shared" si="11"/>
        <v/>
      </c>
      <c r="M132" s="369"/>
      <c r="N132" s="370" t="str">
        <f t="shared" si="4"/>
        <v/>
      </c>
      <c r="O132" s="371" t="str">
        <f t="shared" si="5"/>
        <v/>
      </c>
      <c r="P132" s="371" t="str">
        <f t="shared" si="12"/>
        <v/>
      </c>
      <c r="Q132" s="372" t="str">
        <f t="shared" si="6"/>
        <v/>
      </c>
      <c r="R132" s="373" t="str">
        <f t="shared" si="13"/>
        <v/>
      </c>
      <c r="S132" s="372" t="str">
        <f t="shared" si="14"/>
        <v/>
      </c>
      <c r="T132" s="372" t="str">
        <f t="shared" si="7"/>
        <v/>
      </c>
      <c r="U132" s="374" t="str">
        <f t="shared" si="8"/>
        <v/>
      </c>
      <c r="V132" s="375" t="str">
        <f t="shared" si="15"/>
        <v/>
      </c>
      <c r="W132" s="132"/>
      <c r="X132" s="131"/>
    </row>
    <row r="133" spans="1:24" s="127" customFormat="1" ht="12" customHeight="1">
      <c r="A133" s="121">
        <v>61</v>
      </c>
      <c r="B133" s="122"/>
      <c r="C133" s="403"/>
      <c r="D133" s="123"/>
      <c r="E133" s="124"/>
      <c r="F133" s="124"/>
      <c r="G133" s="363" t="str">
        <f t="shared" si="1"/>
        <v/>
      </c>
      <c r="H133" s="376" t="str">
        <f t="shared" si="2"/>
        <v/>
      </c>
      <c r="I133" s="365" t="str">
        <f t="shared" si="3"/>
        <v/>
      </c>
      <c r="J133" s="366" t="str">
        <f t="shared" si="9"/>
        <v/>
      </c>
      <c r="K133" s="367" t="str">
        <f t="shared" si="10"/>
        <v/>
      </c>
      <c r="L133" s="368" t="str">
        <f t="shared" si="11"/>
        <v/>
      </c>
      <c r="M133" s="369"/>
      <c r="N133" s="370" t="str">
        <f t="shared" si="4"/>
        <v/>
      </c>
      <c r="O133" s="371" t="str">
        <f t="shared" si="5"/>
        <v/>
      </c>
      <c r="P133" s="371" t="str">
        <f t="shared" si="12"/>
        <v/>
      </c>
      <c r="Q133" s="372" t="str">
        <f t="shared" si="6"/>
        <v/>
      </c>
      <c r="R133" s="373" t="str">
        <f t="shared" si="13"/>
        <v/>
      </c>
      <c r="S133" s="372" t="str">
        <f t="shared" si="14"/>
        <v/>
      </c>
      <c r="T133" s="372" t="str">
        <f t="shared" si="7"/>
        <v/>
      </c>
      <c r="U133" s="374" t="str">
        <f t="shared" si="8"/>
        <v/>
      </c>
      <c r="V133" s="375" t="str">
        <f t="shared" si="15"/>
        <v/>
      </c>
      <c r="W133" s="132"/>
      <c r="X133" s="131"/>
    </row>
    <row r="134" spans="1:24" s="127" customFormat="1" ht="12" customHeight="1">
      <c r="A134" s="121">
        <v>62</v>
      </c>
      <c r="B134" s="122"/>
      <c r="C134" s="403"/>
      <c r="D134" s="123"/>
      <c r="E134" s="124"/>
      <c r="F134" s="124"/>
      <c r="G134" s="363" t="str">
        <f t="shared" si="1"/>
        <v/>
      </c>
      <c r="H134" s="376" t="str">
        <f t="shared" si="2"/>
        <v/>
      </c>
      <c r="I134" s="365" t="str">
        <f t="shared" si="3"/>
        <v/>
      </c>
      <c r="J134" s="366" t="str">
        <f t="shared" si="9"/>
        <v/>
      </c>
      <c r="K134" s="367" t="str">
        <f t="shared" si="10"/>
        <v/>
      </c>
      <c r="L134" s="368" t="str">
        <f t="shared" si="11"/>
        <v/>
      </c>
      <c r="M134" s="369"/>
      <c r="N134" s="370" t="str">
        <f t="shared" si="4"/>
        <v/>
      </c>
      <c r="O134" s="371" t="str">
        <f t="shared" si="5"/>
        <v/>
      </c>
      <c r="P134" s="371" t="str">
        <f t="shared" si="12"/>
        <v/>
      </c>
      <c r="Q134" s="372" t="str">
        <f t="shared" si="6"/>
        <v/>
      </c>
      <c r="R134" s="373" t="str">
        <f t="shared" si="13"/>
        <v/>
      </c>
      <c r="S134" s="372" t="str">
        <f t="shared" si="14"/>
        <v/>
      </c>
      <c r="T134" s="372" t="str">
        <f t="shared" si="7"/>
        <v/>
      </c>
      <c r="U134" s="374" t="str">
        <f t="shared" si="8"/>
        <v/>
      </c>
      <c r="V134" s="375" t="str">
        <f t="shared" si="15"/>
        <v/>
      </c>
      <c r="W134" s="132"/>
    </row>
    <row r="135" spans="1:24" s="127" customFormat="1" ht="12" customHeight="1">
      <c r="A135" s="121">
        <v>63</v>
      </c>
      <c r="B135" s="122"/>
      <c r="C135" s="403"/>
      <c r="D135" s="123"/>
      <c r="E135" s="124"/>
      <c r="F135" s="124"/>
      <c r="G135" s="363" t="str">
        <f t="shared" si="1"/>
        <v/>
      </c>
      <c r="H135" s="376" t="str">
        <f t="shared" si="2"/>
        <v/>
      </c>
      <c r="I135" s="365" t="str">
        <f t="shared" si="3"/>
        <v/>
      </c>
      <c r="J135" s="366" t="str">
        <f t="shared" si="9"/>
        <v/>
      </c>
      <c r="K135" s="367" t="str">
        <f t="shared" si="10"/>
        <v/>
      </c>
      <c r="L135" s="368" t="str">
        <f t="shared" si="11"/>
        <v/>
      </c>
      <c r="M135" s="369"/>
      <c r="N135" s="370" t="str">
        <f t="shared" si="4"/>
        <v/>
      </c>
      <c r="O135" s="371" t="str">
        <f t="shared" si="5"/>
        <v/>
      </c>
      <c r="P135" s="371" t="str">
        <f t="shared" si="12"/>
        <v/>
      </c>
      <c r="Q135" s="372" t="str">
        <f t="shared" si="6"/>
        <v/>
      </c>
      <c r="R135" s="373" t="str">
        <f t="shared" si="13"/>
        <v/>
      </c>
      <c r="S135" s="372" t="str">
        <f t="shared" si="14"/>
        <v/>
      </c>
      <c r="T135" s="372" t="str">
        <f t="shared" si="7"/>
        <v/>
      </c>
      <c r="U135" s="374" t="str">
        <f t="shared" si="8"/>
        <v/>
      </c>
      <c r="V135" s="375" t="str">
        <f t="shared" si="15"/>
        <v/>
      </c>
      <c r="W135" s="133"/>
    </row>
    <row r="136" spans="1:24" s="127" customFormat="1" ht="12" customHeight="1">
      <c r="A136" s="121">
        <v>64</v>
      </c>
      <c r="B136" s="122"/>
      <c r="C136" s="403"/>
      <c r="D136" s="123"/>
      <c r="E136" s="124"/>
      <c r="F136" s="124"/>
      <c r="G136" s="363" t="str">
        <f t="shared" si="1"/>
        <v/>
      </c>
      <c r="H136" s="376" t="str">
        <f t="shared" si="2"/>
        <v/>
      </c>
      <c r="I136" s="365" t="str">
        <f t="shared" si="3"/>
        <v/>
      </c>
      <c r="J136" s="366" t="str">
        <f t="shared" si="9"/>
        <v/>
      </c>
      <c r="K136" s="367" t="str">
        <f t="shared" si="10"/>
        <v/>
      </c>
      <c r="L136" s="368" t="str">
        <f t="shared" si="11"/>
        <v/>
      </c>
      <c r="M136" s="369"/>
      <c r="N136" s="370" t="str">
        <f t="shared" si="4"/>
        <v/>
      </c>
      <c r="O136" s="371" t="str">
        <f t="shared" si="5"/>
        <v/>
      </c>
      <c r="P136" s="371" t="str">
        <f t="shared" si="12"/>
        <v/>
      </c>
      <c r="Q136" s="372" t="str">
        <f t="shared" si="6"/>
        <v/>
      </c>
      <c r="R136" s="373" t="str">
        <f t="shared" si="13"/>
        <v/>
      </c>
      <c r="S136" s="372" t="str">
        <f t="shared" si="14"/>
        <v/>
      </c>
      <c r="T136" s="372" t="str">
        <f t="shared" si="7"/>
        <v/>
      </c>
      <c r="U136" s="374" t="str">
        <f t="shared" si="8"/>
        <v/>
      </c>
      <c r="V136" s="375" t="str">
        <f t="shared" si="15"/>
        <v/>
      </c>
      <c r="W136" s="133"/>
    </row>
    <row r="137" spans="1:24" s="127" customFormat="1" ht="12" customHeight="1">
      <c r="A137" s="121">
        <v>65</v>
      </c>
      <c r="B137" s="122"/>
      <c r="C137" s="403"/>
      <c r="D137" s="123"/>
      <c r="E137" s="124"/>
      <c r="F137" s="124"/>
      <c r="G137" s="363" t="str">
        <f t="shared" ref="G137:G200" si="16">IF(OR(ISBLANK($C137),ISBLANK($C$68)),"",IF($C137&gt;$C$68,"",DATEDIF($C137,$C$68,"Y")))</f>
        <v/>
      </c>
      <c r="H137" s="376" t="str">
        <f t="shared" ref="H137:H200" si="17">IF(D137=1,"男",IF(D137=2,"女",""))</f>
        <v/>
      </c>
      <c r="I137" s="365" t="str">
        <f t="shared" ref="I137:I200" si="18">G137&amp;H137</f>
        <v/>
      </c>
      <c r="J137" s="366" t="str">
        <f t="shared" si="9"/>
        <v/>
      </c>
      <c r="K137" s="367" t="str">
        <f t="shared" si="10"/>
        <v/>
      </c>
      <c r="L137" s="368" t="str">
        <f t="shared" si="11"/>
        <v/>
      </c>
      <c r="M137" s="369"/>
      <c r="N137" s="370" t="str">
        <f t="shared" ref="N137:N200" si="19">IF(F137="","",(F137-O137)/O137*100)</f>
        <v/>
      </c>
      <c r="O137" s="371" t="str">
        <f t="shared" ref="O137:O200" si="20">IF(E137="","",(J137*E137-K137))</f>
        <v/>
      </c>
      <c r="P137" s="371" t="str">
        <f t="shared" si="12"/>
        <v/>
      </c>
      <c r="Q137" s="372" t="str">
        <f t="shared" ref="Q137:Q200" si="21">IF($E137="","",P137*O137)</f>
        <v/>
      </c>
      <c r="R137" s="373" t="str">
        <f t="shared" si="13"/>
        <v/>
      </c>
      <c r="S137" s="372" t="str">
        <f t="shared" si="14"/>
        <v/>
      </c>
      <c r="T137" s="372" t="str">
        <f t="shared" ref="T137:T200" si="22">IF(E137="","",(Q137*R137+S137))</f>
        <v/>
      </c>
      <c r="U137" s="374" t="str">
        <f t="shared" ref="U137:U200" si="23">IF(E137="","",(T137*33%))</f>
        <v/>
      </c>
      <c r="V137" s="375" t="str">
        <f t="shared" si="15"/>
        <v/>
      </c>
      <c r="W137" s="133"/>
    </row>
    <row r="138" spans="1:24" s="127" customFormat="1" ht="12" customHeight="1">
      <c r="A138" s="121">
        <v>66</v>
      </c>
      <c r="B138" s="122"/>
      <c r="C138" s="403"/>
      <c r="D138" s="123"/>
      <c r="E138" s="124"/>
      <c r="F138" s="124"/>
      <c r="G138" s="363" t="str">
        <f t="shared" si="16"/>
        <v/>
      </c>
      <c r="H138" s="376" t="str">
        <f t="shared" si="17"/>
        <v/>
      </c>
      <c r="I138" s="365" t="str">
        <f t="shared" si="18"/>
        <v/>
      </c>
      <c r="J138" s="366" t="str">
        <f t="shared" ref="J138:J201" si="24">IF(E138="","",VLOOKUP(I138,$W$28:$Y$53,2,FALSE))</f>
        <v/>
      </c>
      <c r="K138" s="367" t="str">
        <f t="shared" ref="K138:K201" si="25">IF(E138="","",VLOOKUP(I138,$W$28:$Y$53,3,FALSE))</f>
        <v/>
      </c>
      <c r="L138" s="368" t="str">
        <f t="shared" ref="L138:L201" si="26">IF(ISNUMBER(N138),VLOOKUP(N138,$M$57:$R$62,4,TRUE),"")</f>
        <v/>
      </c>
      <c r="M138" s="369"/>
      <c r="N138" s="370" t="str">
        <f t="shared" si="19"/>
        <v/>
      </c>
      <c r="O138" s="371" t="str">
        <f t="shared" si="20"/>
        <v/>
      </c>
      <c r="P138" s="371" t="str">
        <f t="shared" ref="P138:P201" si="27">IF($E138="","",VLOOKUP($I138,$N$27:$Q$53,2,FALSE))</f>
        <v/>
      </c>
      <c r="Q138" s="372" t="str">
        <f t="shared" si="21"/>
        <v/>
      </c>
      <c r="R138" s="373" t="str">
        <f t="shared" ref="R138:R201" si="28">IF(E138="","",VLOOKUP(I138,$N$27:$V$53,9,FALSE))</f>
        <v/>
      </c>
      <c r="S138" s="372" t="str">
        <f t="shared" ref="S138:S201" si="29">IF($E138="","",VLOOKUP($I138,$N$27:$R$53,5,FALSE))</f>
        <v/>
      </c>
      <c r="T138" s="372" t="str">
        <f t="shared" si="22"/>
        <v/>
      </c>
      <c r="U138" s="374" t="str">
        <f t="shared" si="23"/>
        <v/>
      </c>
      <c r="V138" s="375" t="str">
        <f t="shared" ref="V138:V201" si="30">IF(E138="","",(IF(AND(U138&lt;=$R$7,U138&gt;=$T$7),U138,IF(U138="","　","個別対応"))))</f>
        <v/>
      </c>
      <c r="W138" s="133"/>
    </row>
    <row r="139" spans="1:24" s="127" customFormat="1" ht="12" customHeight="1">
      <c r="A139" s="121">
        <v>67</v>
      </c>
      <c r="B139" s="122"/>
      <c r="C139" s="403"/>
      <c r="D139" s="123"/>
      <c r="E139" s="124"/>
      <c r="F139" s="124"/>
      <c r="G139" s="363" t="str">
        <f t="shared" si="16"/>
        <v/>
      </c>
      <c r="H139" s="376" t="str">
        <f t="shared" si="17"/>
        <v/>
      </c>
      <c r="I139" s="365" t="str">
        <f t="shared" si="18"/>
        <v/>
      </c>
      <c r="J139" s="366" t="str">
        <f t="shared" si="24"/>
        <v/>
      </c>
      <c r="K139" s="367" t="str">
        <f t="shared" si="25"/>
        <v/>
      </c>
      <c r="L139" s="368" t="str">
        <f t="shared" si="26"/>
        <v/>
      </c>
      <c r="M139" s="369"/>
      <c r="N139" s="370" t="str">
        <f t="shared" si="19"/>
        <v/>
      </c>
      <c r="O139" s="371" t="str">
        <f t="shared" si="20"/>
        <v/>
      </c>
      <c r="P139" s="371" t="str">
        <f t="shared" si="27"/>
        <v/>
      </c>
      <c r="Q139" s="372" t="str">
        <f t="shared" si="21"/>
        <v/>
      </c>
      <c r="R139" s="373" t="str">
        <f t="shared" si="28"/>
        <v/>
      </c>
      <c r="S139" s="372" t="str">
        <f t="shared" si="29"/>
        <v/>
      </c>
      <c r="T139" s="372" t="str">
        <f t="shared" si="22"/>
        <v/>
      </c>
      <c r="U139" s="374" t="str">
        <f t="shared" si="23"/>
        <v/>
      </c>
      <c r="V139" s="375" t="str">
        <f t="shared" si="30"/>
        <v/>
      </c>
      <c r="W139" s="133"/>
    </row>
    <row r="140" spans="1:24" s="127" customFormat="1" ht="12" customHeight="1">
      <c r="A140" s="121">
        <v>68</v>
      </c>
      <c r="B140" s="122"/>
      <c r="C140" s="403"/>
      <c r="D140" s="123"/>
      <c r="E140" s="124"/>
      <c r="F140" s="124"/>
      <c r="G140" s="363" t="str">
        <f t="shared" si="16"/>
        <v/>
      </c>
      <c r="H140" s="376" t="str">
        <f t="shared" si="17"/>
        <v/>
      </c>
      <c r="I140" s="365" t="str">
        <f t="shared" si="18"/>
        <v/>
      </c>
      <c r="J140" s="366" t="str">
        <f t="shared" si="24"/>
        <v/>
      </c>
      <c r="K140" s="367" t="str">
        <f t="shared" si="25"/>
        <v/>
      </c>
      <c r="L140" s="368" t="str">
        <f t="shared" si="26"/>
        <v/>
      </c>
      <c r="M140" s="369"/>
      <c r="N140" s="370" t="str">
        <f t="shared" si="19"/>
        <v/>
      </c>
      <c r="O140" s="371" t="str">
        <f t="shared" si="20"/>
        <v/>
      </c>
      <c r="P140" s="371" t="str">
        <f t="shared" si="27"/>
        <v/>
      </c>
      <c r="Q140" s="372" t="str">
        <f t="shared" si="21"/>
        <v/>
      </c>
      <c r="R140" s="373" t="str">
        <f t="shared" si="28"/>
        <v/>
      </c>
      <c r="S140" s="372" t="str">
        <f t="shared" si="29"/>
        <v/>
      </c>
      <c r="T140" s="372" t="str">
        <f t="shared" si="22"/>
        <v/>
      </c>
      <c r="U140" s="374" t="str">
        <f t="shared" si="23"/>
        <v/>
      </c>
      <c r="V140" s="375" t="str">
        <f t="shared" si="30"/>
        <v/>
      </c>
      <c r="W140" s="133"/>
    </row>
    <row r="141" spans="1:24" s="127" customFormat="1" ht="12" customHeight="1">
      <c r="A141" s="121">
        <v>69</v>
      </c>
      <c r="B141" s="122"/>
      <c r="C141" s="403"/>
      <c r="D141" s="123"/>
      <c r="E141" s="124"/>
      <c r="F141" s="124"/>
      <c r="G141" s="363" t="str">
        <f t="shared" si="16"/>
        <v/>
      </c>
      <c r="H141" s="376" t="str">
        <f t="shared" si="17"/>
        <v/>
      </c>
      <c r="I141" s="365" t="str">
        <f t="shared" si="18"/>
        <v/>
      </c>
      <c r="J141" s="366" t="str">
        <f t="shared" si="24"/>
        <v/>
      </c>
      <c r="K141" s="367" t="str">
        <f t="shared" si="25"/>
        <v/>
      </c>
      <c r="L141" s="368" t="str">
        <f t="shared" si="26"/>
        <v/>
      </c>
      <c r="M141" s="369"/>
      <c r="N141" s="370" t="str">
        <f t="shared" si="19"/>
        <v/>
      </c>
      <c r="O141" s="371" t="str">
        <f t="shared" si="20"/>
        <v/>
      </c>
      <c r="P141" s="371" t="str">
        <f t="shared" si="27"/>
        <v/>
      </c>
      <c r="Q141" s="372" t="str">
        <f t="shared" si="21"/>
        <v/>
      </c>
      <c r="R141" s="373" t="str">
        <f t="shared" si="28"/>
        <v/>
      </c>
      <c r="S141" s="372" t="str">
        <f t="shared" si="29"/>
        <v/>
      </c>
      <c r="T141" s="372" t="str">
        <f t="shared" si="22"/>
        <v/>
      </c>
      <c r="U141" s="374" t="str">
        <f t="shared" si="23"/>
        <v/>
      </c>
      <c r="V141" s="375" t="str">
        <f t="shared" si="30"/>
        <v/>
      </c>
      <c r="W141" s="133"/>
    </row>
    <row r="142" spans="1:24" s="127" customFormat="1" ht="12" customHeight="1">
      <c r="A142" s="121">
        <v>70</v>
      </c>
      <c r="B142" s="122"/>
      <c r="C142" s="403"/>
      <c r="D142" s="123"/>
      <c r="E142" s="124"/>
      <c r="F142" s="124"/>
      <c r="G142" s="363" t="str">
        <f t="shared" si="16"/>
        <v/>
      </c>
      <c r="H142" s="376" t="str">
        <f t="shared" si="17"/>
        <v/>
      </c>
      <c r="I142" s="365" t="str">
        <f t="shared" si="18"/>
        <v/>
      </c>
      <c r="J142" s="366" t="str">
        <f t="shared" si="24"/>
        <v/>
      </c>
      <c r="K142" s="367" t="str">
        <f t="shared" si="25"/>
        <v/>
      </c>
      <c r="L142" s="368" t="str">
        <f t="shared" si="26"/>
        <v/>
      </c>
      <c r="M142" s="369"/>
      <c r="N142" s="370" t="str">
        <f t="shared" si="19"/>
        <v/>
      </c>
      <c r="O142" s="371" t="str">
        <f t="shared" si="20"/>
        <v/>
      </c>
      <c r="P142" s="371" t="str">
        <f t="shared" si="27"/>
        <v/>
      </c>
      <c r="Q142" s="372" t="str">
        <f t="shared" si="21"/>
        <v/>
      </c>
      <c r="R142" s="373" t="str">
        <f t="shared" si="28"/>
        <v/>
      </c>
      <c r="S142" s="372" t="str">
        <f t="shared" si="29"/>
        <v/>
      </c>
      <c r="T142" s="372" t="str">
        <f t="shared" si="22"/>
        <v/>
      </c>
      <c r="U142" s="374" t="str">
        <f t="shared" si="23"/>
        <v/>
      </c>
      <c r="V142" s="375" t="str">
        <f t="shared" si="30"/>
        <v/>
      </c>
      <c r="W142" s="133"/>
    </row>
    <row r="143" spans="1:24" s="127" customFormat="1" ht="12" customHeight="1">
      <c r="A143" s="121">
        <v>71</v>
      </c>
      <c r="B143" s="122"/>
      <c r="C143" s="403"/>
      <c r="D143" s="123"/>
      <c r="E143" s="124"/>
      <c r="F143" s="124"/>
      <c r="G143" s="363" t="str">
        <f t="shared" si="16"/>
        <v/>
      </c>
      <c r="H143" s="376" t="str">
        <f t="shared" si="17"/>
        <v/>
      </c>
      <c r="I143" s="365" t="str">
        <f t="shared" si="18"/>
        <v/>
      </c>
      <c r="J143" s="366" t="str">
        <f t="shared" si="24"/>
        <v/>
      </c>
      <c r="K143" s="367" t="str">
        <f t="shared" si="25"/>
        <v/>
      </c>
      <c r="L143" s="368" t="str">
        <f t="shared" si="26"/>
        <v/>
      </c>
      <c r="M143" s="369"/>
      <c r="N143" s="370" t="str">
        <f t="shared" si="19"/>
        <v/>
      </c>
      <c r="O143" s="371" t="str">
        <f t="shared" si="20"/>
        <v/>
      </c>
      <c r="P143" s="371" t="str">
        <f t="shared" si="27"/>
        <v/>
      </c>
      <c r="Q143" s="372" t="str">
        <f t="shared" si="21"/>
        <v/>
      </c>
      <c r="R143" s="373" t="str">
        <f t="shared" si="28"/>
        <v/>
      </c>
      <c r="S143" s="372" t="str">
        <f t="shared" si="29"/>
        <v/>
      </c>
      <c r="T143" s="372" t="str">
        <f t="shared" si="22"/>
        <v/>
      </c>
      <c r="U143" s="374" t="str">
        <f t="shared" si="23"/>
        <v/>
      </c>
      <c r="V143" s="375" t="str">
        <f t="shared" si="30"/>
        <v/>
      </c>
      <c r="W143" s="133"/>
    </row>
    <row r="144" spans="1:24" s="127" customFormat="1" ht="12" customHeight="1">
      <c r="A144" s="121">
        <v>72</v>
      </c>
      <c r="B144" s="122"/>
      <c r="C144" s="403"/>
      <c r="D144" s="123"/>
      <c r="E144" s="124"/>
      <c r="F144" s="124"/>
      <c r="G144" s="363" t="str">
        <f t="shared" si="16"/>
        <v/>
      </c>
      <c r="H144" s="376" t="str">
        <f t="shared" si="17"/>
        <v/>
      </c>
      <c r="I144" s="365" t="str">
        <f t="shared" si="18"/>
        <v/>
      </c>
      <c r="J144" s="366" t="str">
        <f t="shared" si="24"/>
        <v/>
      </c>
      <c r="K144" s="367" t="str">
        <f t="shared" si="25"/>
        <v/>
      </c>
      <c r="L144" s="368" t="str">
        <f t="shared" si="26"/>
        <v/>
      </c>
      <c r="M144" s="369"/>
      <c r="N144" s="370" t="str">
        <f t="shared" si="19"/>
        <v/>
      </c>
      <c r="O144" s="371" t="str">
        <f t="shared" si="20"/>
        <v/>
      </c>
      <c r="P144" s="371" t="str">
        <f t="shared" si="27"/>
        <v/>
      </c>
      <c r="Q144" s="372" t="str">
        <f t="shared" si="21"/>
        <v/>
      </c>
      <c r="R144" s="373" t="str">
        <f t="shared" si="28"/>
        <v/>
      </c>
      <c r="S144" s="372" t="str">
        <f t="shared" si="29"/>
        <v/>
      </c>
      <c r="T144" s="372" t="str">
        <f t="shared" si="22"/>
        <v/>
      </c>
      <c r="U144" s="374" t="str">
        <f t="shared" si="23"/>
        <v/>
      </c>
      <c r="V144" s="375" t="str">
        <f t="shared" si="30"/>
        <v/>
      </c>
      <c r="W144" s="133"/>
    </row>
    <row r="145" spans="1:25" s="127" customFormat="1" ht="12" customHeight="1">
      <c r="A145" s="121">
        <v>73</v>
      </c>
      <c r="B145" s="122"/>
      <c r="C145" s="403"/>
      <c r="D145" s="123"/>
      <c r="E145" s="124"/>
      <c r="F145" s="124"/>
      <c r="G145" s="363" t="str">
        <f t="shared" si="16"/>
        <v/>
      </c>
      <c r="H145" s="376" t="str">
        <f t="shared" si="17"/>
        <v/>
      </c>
      <c r="I145" s="365" t="str">
        <f t="shared" si="18"/>
        <v/>
      </c>
      <c r="J145" s="366" t="str">
        <f t="shared" si="24"/>
        <v/>
      </c>
      <c r="K145" s="367" t="str">
        <f t="shared" si="25"/>
        <v/>
      </c>
      <c r="L145" s="368" t="str">
        <f t="shared" si="26"/>
        <v/>
      </c>
      <c r="M145" s="369"/>
      <c r="N145" s="370" t="str">
        <f t="shared" si="19"/>
        <v/>
      </c>
      <c r="O145" s="371" t="str">
        <f t="shared" si="20"/>
        <v/>
      </c>
      <c r="P145" s="371" t="str">
        <f t="shared" si="27"/>
        <v/>
      </c>
      <c r="Q145" s="372" t="str">
        <f t="shared" si="21"/>
        <v/>
      </c>
      <c r="R145" s="373" t="str">
        <f t="shared" si="28"/>
        <v/>
      </c>
      <c r="S145" s="372" t="str">
        <f t="shared" si="29"/>
        <v/>
      </c>
      <c r="T145" s="372" t="str">
        <f t="shared" si="22"/>
        <v/>
      </c>
      <c r="U145" s="374" t="str">
        <f t="shared" si="23"/>
        <v/>
      </c>
      <c r="V145" s="375" t="str">
        <f t="shared" si="30"/>
        <v/>
      </c>
      <c r="W145" s="133"/>
    </row>
    <row r="146" spans="1:25" s="127" customFormat="1" ht="12" customHeight="1">
      <c r="A146" s="121">
        <v>74</v>
      </c>
      <c r="B146" s="122"/>
      <c r="C146" s="403"/>
      <c r="D146" s="123"/>
      <c r="E146" s="124"/>
      <c r="F146" s="124"/>
      <c r="G146" s="363" t="str">
        <f t="shared" si="16"/>
        <v/>
      </c>
      <c r="H146" s="376" t="str">
        <f t="shared" si="17"/>
        <v/>
      </c>
      <c r="I146" s="365" t="str">
        <f t="shared" si="18"/>
        <v/>
      </c>
      <c r="J146" s="366" t="str">
        <f t="shared" si="24"/>
        <v/>
      </c>
      <c r="K146" s="367" t="str">
        <f t="shared" si="25"/>
        <v/>
      </c>
      <c r="L146" s="368" t="str">
        <f t="shared" si="26"/>
        <v/>
      </c>
      <c r="M146" s="369"/>
      <c r="N146" s="370" t="str">
        <f t="shared" si="19"/>
        <v/>
      </c>
      <c r="O146" s="371" t="str">
        <f t="shared" si="20"/>
        <v/>
      </c>
      <c r="P146" s="371" t="str">
        <f t="shared" si="27"/>
        <v/>
      </c>
      <c r="Q146" s="372" t="str">
        <f t="shared" si="21"/>
        <v/>
      </c>
      <c r="R146" s="373" t="str">
        <f t="shared" si="28"/>
        <v/>
      </c>
      <c r="S146" s="372" t="str">
        <f t="shared" si="29"/>
        <v/>
      </c>
      <c r="T146" s="372" t="str">
        <f t="shared" si="22"/>
        <v/>
      </c>
      <c r="U146" s="374" t="str">
        <f t="shared" si="23"/>
        <v/>
      </c>
      <c r="V146" s="375" t="str">
        <f t="shared" si="30"/>
        <v/>
      </c>
      <c r="W146" s="133"/>
    </row>
    <row r="147" spans="1:25" s="127" customFormat="1" ht="12" customHeight="1">
      <c r="A147" s="121">
        <v>75</v>
      </c>
      <c r="B147" s="122"/>
      <c r="C147" s="403"/>
      <c r="D147" s="123"/>
      <c r="E147" s="124"/>
      <c r="F147" s="124"/>
      <c r="G147" s="363" t="str">
        <f t="shared" si="16"/>
        <v/>
      </c>
      <c r="H147" s="376" t="str">
        <f t="shared" si="17"/>
        <v/>
      </c>
      <c r="I147" s="365" t="str">
        <f t="shared" si="18"/>
        <v/>
      </c>
      <c r="J147" s="366" t="str">
        <f t="shared" si="24"/>
        <v/>
      </c>
      <c r="K147" s="367" t="str">
        <f t="shared" si="25"/>
        <v/>
      </c>
      <c r="L147" s="368" t="str">
        <f t="shared" si="26"/>
        <v/>
      </c>
      <c r="M147" s="369"/>
      <c r="N147" s="370" t="str">
        <f t="shared" si="19"/>
        <v/>
      </c>
      <c r="O147" s="371" t="str">
        <f t="shared" si="20"/>
        <v/>
      </c>
      <c r="P147" s="371" t="str">
        <f t="shared" si="27"/>
        <v/>
      </c>
      <c r="Q147" s="372" t="str">
        <f t="shared" si="21"/>
        <v/>
      </c>
      <c r="R147" s="373" t="str">
        <f t="shared" si="28"/>
        <v/>
      </c>
      <c r="S147" s="372" t="str">
        <f t="shared" si="29"/>
        <v/>
      </c>
      <c r="T147" s="372" t="str">
        <f t="shared" si="22"/>
        <v/>
      </c>
      <c r="U147" s="374" t="str">
        <f t="shared" si="23"/>
        <v/>
      </c>
      <c r="V147" s="375" t="str">
        <f t="shared" si="30"/>
        <v/>
      </c>
      <c r="W147" s="133"/>
    </row>
    <row r="148" spans="1:25" s="127" customFormat="1" ht="12" customHeight="1">
      <c r="A148" s="121">
        <v>76</v>
      </c>
      <c r="B148" s="122"/>
      <c r="C148" s="403"/>
      <c r="D148" s="123"/>
      <c r="E148" s="124"/>
      <c r="F148" s="124"/>
      <c r="G148" s="363" t="str">
        <f t="shared" si="16"/>
        <v/>
      </c>
      <c r="H148" s="376" t="str">
        <f t="shared" si="17"/>
        <v/>
      </c>
      <c r="I148" s="365" t="str">
        <f t="shared" si="18"/>
        <v/>
      </c>
      <c r="J148" s="366" t="str">
        <f t="shared" si="24"/>
        <v/>
      </c>
      <c r="K148" s="367" t="str">
        <f t="shared" si="25"/>
        <v/>
      </c>
      <c r="L148" s="368" t="str">
        <f t="shared" si="26"/>
        <v/>
      </c>
      <c r="M148" s="369"/>
      <c r="N148" s="370" t="str">
        <f t="shared" si="19"/>
        <v/>
      </c>
      <c r="O148" s="371" t="str">
        <f t="shared" si="20"/>
        <v/>
      </c>
      <c r="P148" s="371" t="str">
        <f t="shared" si="27"/>
        <v/>
      </c>
      <c r="Q148" s="372" t="str">
        <f t="shared" si="21"/>
        <v/>
      </c>
      <c r="R148" s="373" t="str">
        <f t="shared" si="28"/>
        <v/>
      </c>
      <c r="S148" s="372" t="str">
        <f t="shared" si="29"/>
        <v/>
      </c>
      <c r="T148" s="372" t="str">
        <f t="shared" si="22"/>
        <v/>
      </c>
      <c r="U148" s="374" t="str">
        <f t="shared" si="23"/>
        <v/>
      </c>
      <c r="V148" s="375" t="str">
        <f t="shared" si="30"/>
        <v/>
      </c>
      <c r="W148" s="133"/>
    </row>
    <row r="149" spans="1:25" s="127" customFormat="1" ht="12" customHeight="1">
      <c r="A149" s="121">
        <v>77</v>
      </c>
      <c r="B149" s="122"/>
      <c r="C149" s="403"/>
      <c r="D149" s="123"/>
      <c r="E149" s="124"/>
      <c r="F149" s="124"/>
      <c r="G149" s="363" t="str">
        <f t="shared" si="16"/>
        <v/>
      </c>
      <c r="H149" s="376" t="str">
        <f t="shared" si="17"/>
        <v/>
      </c>
      <c r="I149" s="365" t="str">
        <f t="shared" si="18"/>
        <v/>
      </c>
      <c r="J149" s="366" t="str">
        <f t="shared" si="24"/>
        <v/>
      </c>
      <c r="K149" s="367" t="str">
        <f t="shared" si="25"/>
        <v/>
      </c>
      <c r="L149" s="368" t="str">
        <f t="shared" si="26"/>
        <v/>
      </c>
      <c r="M149" s="369"/>
      <c r="N149" s="370" t="str">
        <f t="shared" si="19"/>
        <v/>
      </c>
      <c r="O149" s="371" t="str">
        <f t="shared" si="20"/>
        <v/>
      </c>
      <c r="P149" s="371" t="str">
        <f t="shared" si="27"/>
        <v/>
      </c>
      <c r="Q149" s="372" t="str">
        <f t="shared" si="21"/>
        <v/>
      </c>
      <c r="R149" s="373" t="str">
        <f t="shared" si="28"/>
        <v/>
      </c>
      <c r="S149" s="372" t="str">
        <f t="shared" si="29"/>
        <v/>
      </c>
      <c r="T149" s="372" t="str">
        <f t="shared" si="22"/>
        <v/>
      </c>
      <c r="U149" s="374" t="str">
        <f t="shared" si="23"/>
        <v/>
      </c>
      <c r="V149" s="375" t="str">
        <f t="shared" si="30"/>
        <v/>
      </c>
      <c r="W149" s="133"/>
    </row>
    <row r="150" spans="1:25" s="127" customFormat="1" ht="12" customHeight="1">
      <c r="A150" s="121">
        <v>78</v>
      </c>
      <c r="B150" s="122"/>
      <c r="C150" s="403"/>
      <c r="D150" s="123"/>
      <c r="E150" s="124"/>
      <c r="F150" s="124"/>
      <c r="G150" s="363" t="str">
        <f t="shared" si="16"/>
        <v/>
      </c>
      <c r="H150" s="376" t="str">
        <f t="shared" si="17"/>
        <v/>
      </c>
      <c r="I150" s="365" t="str">
        <f t="shared" si="18"/>
        <v/>
      </c>
      <c r="J150" s="366" t="str">
        <f t="shared" si="24"/>
        <v/>
      </c>
      <c r="K150" s="367" t="str">
        <f t="shared" si="25"/>
        <v/>
      </c>
      <c r="L150" s="368" t="str">
        <f t="shared" si="26"/>
        <v/>
      </c>
      <c r="M150" s="369"/>
      <c r="N150" s="370" t="str">
        <f t="shared" si="19"/>
        <v/>
      </c>
      <c r="O150" s="371" t="str">
        <f t="shared" si="20"/>
        <v/>
      </c>
      <c r="P150" s="371" t="str">
        <f t="shared" si="27"/>
        <v/>
      </c>
      <c r="Q150" s="372" t="str">
        <f t="shared" si="21"/>
        <v/>
      </c>
      <c r="R150" s="373" t="str">
        <f t="shared" si="28"/>
        <v/>
      </c>
      <c r="S150" s="372" t="str">
        <f t="shared" si="29"/>
        <v/>
      </c>
      <c r="T150" s="372" t="str">
        <f t="shared" si="22"/>
        <v/>
      </c>
      <c r="U150" s="374" t="str">
        <f t="shared" si="23"/>
        <v/>
      </c>
      <c r="V150" s="375" t="str">
        <f t="shared" si="30"/>
        <v/>
      </c>
      <c r="W150" s="133"/>
    </row>
    <row r="151" spans="1:25" s="127" customFormat="1" ht="12" customHeight="1">
      <c r="A151" s="121">
        <v>79</v>
      </c>
      <c r="B151" s="122"/>
      <c r="C151" s="403"/>
      <c r="D151" s="123"/>
      <c r="E151" s="124"/>
      <c r="F151" s="124"/>
      <c r="G151" s="363" t="str">
        <f t="shared" si="16"/>
        <v/>
      </c>
      <c r="H151" s="376" t="str">
        <f t="shared" si="17"/>
        <v/>
      </c>
      <c r="I151" s="365" t="str">
        <f t="shared" si="18"/>
        <v/>
      </c>
      <c r="J151" s="366" t="str">
        <f t="shared" si="24"/>
        <v/>
      </c>
      <c r="K151" s="367" t="str">
        <f t="shared" si="25"/>
        <v/>
      </c>
      <c r="L151" s="368" t="str">
        <f t="shared" si="26"/>
        <v/>
      </c>
      <c r="M151" s="369"/>
      <c r="N151" s="370" t="str">
        <f t="shared" si="19"/>
        <v/>
      </c>
      <c r="O151" s="371" t="str">
        <f t="shared" si="20"/>
        <v/>
      </c>
      <c r="P151" s="371" t="str">
        <f t="shared" si="27"/>
        <v/>
      </c>
      <c r="Q151" s="372" t="str">
        <f t="shared" si="21"/>
        <v/>
      </c>
      <c r="R151" s="373" t="str">
        <f t="shared" si="28"/>
        <v/>
      </c>
      <c r="S151" s="372" t="str">
        <f t="shared" si="29"/>
        <v/>
      </c>
      <c r="T151" s="372" t="str">
        <f t="shared" si="22"/>
        <v/>
      </c>
      <c r="U151" s="374" t="str">
        <f t="shared" si="23"/>
        <v/>
      </c>
      <c r="V151" s="375" t="str">
        <f t="shared" si="30"/>
        <v/>
      </c>
      <c r="W151" s="133"/>
    </row>
    <row r="152" spans="1:25" s="127" customFormat="1" ht="12" customHeight="1">
      <c r="A152" s="121">
        <v>80</v>
      </c>
      <c r="B152" s="122"/>
      <c r="C152" s="403"/>
      <c r="D152" s="123"/>
      <c r="E152" s="124"/>
      <c r="F152" s="124"/>
      <c r="G152" s="363" t="str">
        <f t="shared" si="16"/>
        <v/>
      </c>
      <c r="H152" s="376" t="str">
        <f t="shared" si="17"/>
        <v/>
      </c>
      <c r="I152" s="365" t="str">
        <f t="shared" si="18"/>
        <v/>
      </c>
      <c r="J152" s="366" t="str">
        <f t="shared" si="24"/>
        <v/>
      </c>
      <c r="K152" s="367" t="str">
        <f t="shared" si="25"/>
        <v/>
      </c>
      <c r="L152" s="368" t="str">
        <f t="shared" si="26"/>
        <v/>
      </c>
      <c r="M152" s="369"/>
      <c r="N152" s="370" t="str">
        <f t="shared" si="19"/>
        <v/>
      </c>
      <c r="O152" s="371" t="str">
        <f t="shared" si="20"/>
        <v/>
      </c>
      <c r="P152" s="371" t="str">
        <f t="shared" si="27"/>
        <v/>
      </c>
      <c r="Q152" s="372" t="str">
        <f t="shared" si="21"/>
        <v/>
      </c>
      <c r="R152" s="373" t="str">
        <f t="shared" si="28"/>
        <v/>
      </c>
      <c r="S152" s="372" t="str">
        <f t="shared" si="29"/>
        <v/>
      </c>
      <c r="T152" s="372" t="str">
        <f t="shared" si="22"/>
        <v/>
      </c>
      <c r="U152" s="374" t="str">
        <f t="shared" si="23"/>
        <v/>
      </c>
      <c r="V152" s="375" t="str">
        <f t="shared" si="30"/>
        <v/>
      </c>
      <c r="W152" s="133"/>
    </row>
    <row r="153" spans="1:25" s="127" customFormat="1" ht="12" customHeight="1">
      <c r="A153" s="121">
        <v>81</v>
      </c>
      <c r="B153" s="122"/>
      <c r="C153" s="403"/>
      <c r="D153" s="123"/>
      <c r="E153" s="124"/>
      <c r="F153" s="124"/>
      <c r="G153" s="363" t="str">
        <f t="shared" si="16"/>
        <v/>
      </c>
      <c r="H153" s="376" t="str">
        <f t="shared" si="17"/>
        <v/>
      </c>
      <c r="I153" s="365" t="str">
        <f t="shared" si="18"/>
        <v/>
      </c>
      <c r="J153" s="366" t="str">
        <f t="shared" si="24"/>
        <v/>
      </c>
      <c r="K153" s="367" t="str">
        <f t="shared" si="25"/>
        <v/>
      </c>
      <c r="L153" s="368" t="str">
        <f t="shared" si="26"/>
        <v/>
      </c>
      <c r="M153" s="369"/>
      <c r="N153" s="370" t="str">
        <f t="shared" si="19"/>
        <v/>
      </c>
      <c r="O153" s="371" t="str">
        <f t="shared" si="20"/>
        <v/>
      </c>
      <c r="P153" s="371" t="str">
        <f t="shared" si="27"/>
        <v/>
      </c>
      <c r="Q153" s="372" t="str">
        <f t="shared" si="21"/>
        <v/>
      </c>
      <c r="R153" s="373" t="str">
        <f t="shared" si="28"/>
        <v/>
      </c>
      <c r="S153" s="372" t="str">
        <f t="shared" si="29"/>
        <v/>
      </c>
      <c r="T153" s="372" t="str">
        <f t="shared" si="22"/>
        <v/>
      </c>
      <c r="U153" s="374" t="str">
        <f t="shared" si="23"/>
        <v/>
      </c>
      <c r="V153" s="375" t="str">
        <f t="shared" si="30"/>
        <v/>
      </c>
      <c r="W153" s="133"/>
    </row>
    <row r="154" spans="1:25" s="127" customFormat="1" ht="12" customHeight="1">
      <c r="A154" s="121">
        <v>82</v>
      </c>
      <c r="B154" s="122"/>
      <c r="C154" s="403"/>
      <c r="D154" s="123"/>
      <c r="E154" s="124"/>
      <c r="F154" s="124"/>
      <c r="G154" s="363" t="str">
        <f t="shared" si="16"/>
        <v/>
      </c>
      <c r="H154" s="376" t="str">
        <f t="shared" si="17"/>
        <v/>
      </c>
      <c r="I154" s="365" t="str">
        <f t="shared" si="18"/>
        <v/>
      </c>
      <c r="J154" s="366" t="str">
        <f t="shared" si="24"/>
        <v/>
      </c>
      <c r="K154" s="367" t="str">
        <f t="shared" si="25"/>
        <v/>
      </c>
      <c r="L154" s="368" t="str">
        <f t="shared" si="26"/>
        <v/>
      </c>
      <c r="M154" s="369"/>
      <c r="N154" s="370" t="str">
        <f t="shared" si="19"/>
        <v/>
      </c>
      <c r="O154" s="371" t="str">
        <f t="shared" si="20"/>
        <v/>
      </c>
      <c r="P154" s="371" t="str">
        <f t="shared" si="27"/>
        <v/>
      </c>
      <c r="Q154" s="372" t="str">
        <f t="shared" si="21"/>
        <v/>
      </c>
      <c r="R154" s="373" t="str">
        <f t="shared" si="28"/>
        <v/>
      </c>
      <c r="S154" s="372" t="str">
        <f t="shared" si="29"/>
        <v/>
      </c>
      <c r="T154" s="372" t="str">
        <f t="shared" si="22"/>
        <v/>
      </c>
      <c r="U154" s="374" t="str">
        <f t="shared" si="23"/>
        <v/>
      </c>
      <c r="V154" s="375" t="str">
        <f t="shared" si="30"/>
        <v/>
      </c>
      <c r="W154" s="133"/>
    </row>
    <row r="155" spans="1:25" s="127" customFormat="1" ht="12" customHeight="1">
      <c r="A155" s="121">
        <v>83</v>
      </c>
      <c r="B155" s="122"/>
      <c r="C155" s="403"/>
      <c r="D155" s="123"/>
      <c r="E155" s="124"/>
      <c r="F155" s="124"/>
      <c r="G155" s="363" t="str">
        <f t="shared" si="16"/>
        <v/>
      </c>
      <c r="H155" s="376" t="str">
        <f t="shared" si="17"/>
        <v/>
      </c>
      <c r="I155" s="365" t="str">
        <f t="shared" si="18"/>
        <v/>
      </c>
      <c r="J155" s="366" t="str">
        <f t="shared" si="24"/>
        <v/>
      </c>
      <c r="K155" s="367" t="str">
        <f t="shared" si="25"/>
        <v/>
      </c>
      <c r="L155" s="368" t="str">
        <f t="shared" si="26"/>
        <v/>
      </c>
      <c r="M155" s="369"/>
      <c r="N155" s="370" t="str">
        <f t="shared" si="19"/>
        <v/>
      </c>
      <c r="O155" s="371" t="str">
        <f t="shared" si="20"/>
        <v/>
      </c>
      <c r="P155" s="371" t="str">
        <f t="shared" si="27"/>
        <v/>
      </c>
      <c r="Q155" s="372" t="str">
        <f t="shared" si="21"/>
        <v/>
      </c>
      <c r="R155" s="373" t="str">
        <f t="shared" si="28"/>
        <v/>
      </c>
      <c r="S155" s="372" t="str">
        <f t="shared" si="29"/>
        <v/>
      </c>
      <c r="T155" s="372" t="str">
        <f t="shared" si="22"/>
        <v/>
      </c>
      <c r="U155" s="374" t="str">
        <f t="shared" si="23"/>
        <v/>
      </c>
      <c r="V155" s="375" t="str">
        <f t="shared" si="30"/>
        <v/>
      </c>
      <c r="W155" s="133"/>
    </row>
    <row r="156" spans="1:25" s="127" customFormat="1" ht="12" customHeight="1">
      <c r="A156" s="121">
        <v>84</v>
      </c>
      <c r="B156" s="122"/>
      <c r="C156" s="403"/>
      <c r="D156" s="123"/>
      <c r="E156" s="124"/>
      <c r="F156" s="124"/>
      <c r="G156" s="363" t="str">
        <f t="shared" si="16"/>
        <v/>
      </c>
      <c r="H156" s="376" t="str">
        <f t="shared" si="17"/>
        <v/>
      </c>
      <c r="I156" s="365" t="str">
        <f t="shared" si="18"/>
        <v/>
      </c>
      <c r="J156" s="366" t="str">
        <f t="shared" si="24"/>
        <v/>
      </c>
      <c r="K156" s="367" t="str">
        <f t="shared" si="25"/>
        <v/>
      </c>
      <c r="L156" s="368" t="str">
        <f t="shared" si="26"/>
        <v/>
      </c>
      <c r="M156" s="369"/>
      <c r="N156" s="370" t="str">
        <f t="shared" si="19"/>
        <v/>
      </c>
      <c r="O156" s="371" t="str">
        <f t="shared" si="20"/>
        <v/>
      </c>
      <c r="P156" s="371" t="str">
        <f t="shared" si="27"/>
        <v/>
      </c>
      <c r="Q156" s="372" t="str">
        <f t="shared" si="21"/>
        <v/>
      </c>
      <c r="R156" s="373" t="str">
        <f t="shared" si="28"/>
        <v/>
      </c>
      <c r="S156" s="372" t="str">
        <f t="shared" si="29"/>
        <v/>
      </c>
      <c r="T156" s="372" t="str">
        <f t="shared" si="22"/>
        <v/>
      </c>
      <c r="U156" s="374" t="str">
        <f t="shared" si="23"/>
        <v/>
      </c>
      <c r="V156" s="375" t="str">
        <f t="shared" si="30"/>
        <v/>
      </c>
      <c r="W156" s="133"/>
    </row>
    <row r="157" spans="1:25" s="127" customFormat="1" ht="12" customHeight="1">
      <c r="A157" s="121">
        <v>85</v>
      </c>
      <c r="B157" s="122"/>
      <c r="C157" s="403"/>
      <c r="D157" s="123"/>
      <c r="E157" s="124"/>
      <c r="F157" s="124"/>
      <c r="G157" s="363" t="str">
        <f t="shared" si="16"/>
        <v/>
      </c>
      <c r="H157" s="376" t="str">
        <f t="shared" si="17"/>
        <v/>
      </c>
      <c r="I157" s="365" t="str">
        <f t="shared" si="18"/>
        <v/>
      </c>
      <c r="J157" s="366" t="str">
        <f t="shared" si="24"/>
        <v/>
      </c>
      <c r="K157" s="367" t="str">
        <f t="shared" si="25"/>
        <v/>
      </c>
      <c r="L157" s="368" t="str">
        <f t="shared" si="26"/>
        <v/>
      </c>
      <c r="M157" s="369"/>
      <c r="N157" s="370" t="str">
        <f t="shared" si="19"/>
        <v/>
      </c>
      <c r="O157" s="371" t="str">
        <f t="shared" si="20"/>
        <v/>
      </c>
      <c r="P157" s="371" t="str">
        <f t="shared" si="27"/>
        <v/>
      </c>
      <c r="Q157" s="372" t="str">
        <f t="shared" si="21"/>
        <v/>
      </c>
      <c r="R157" s="373" t="str">
        <f t="shared" si="28"/>
        <v/>
      </c>
      <c r="S157" s="372" t="str">
        <f t="shared" si="29"/>
        <v/>
      </c>
      <c r="T157" s="372" t="str">
        <f t="shared" si="22"/>
        <v/>
      </c>
      <c r="U157" s="374" t="str">
        <f t="shared" si="23"/>
        <v/>
      </c>
      <c r="V157" s="375" t="str">
        <f t="shared" si="30"/>
        <v/>
      </c>
      <c r="W157" s="133"/>
    </row>
    <row r="158" spans="1:25" s="127" customFormat="1" ht="12" customHeight="1">
      <c r="A158" s="121">
        <v>86</v>
      </c>
      <c r="B158" s="122"/>
      <c r="C158" s="403"/>
      <c r="D158" s="123"/>
      <c r="E158" s="124"/>
      <c r="F158" s="124"/>
      <c r="G158" s="363" t="str">
        <f t="shared" si="16"/>
        <v/>
      </c>
      <c r="H158" s="376" t="str">
        <f t="shared" si="17"/>
        <v/>
      </c>
      <c r="I158" s="365" t="str">
        <f t="shared" si="18"/>
        <v/>
      </c>
      <c r="J158" s="366" t="str">
        <f t="shared" si="24"/>
        <v/>
      </c>
      <c r="K158" s="367" t="str">
        <f t="shared" si="25"/>
        <v/>
      </c>
      <c r="L158" s="368" t="str">
        <f t="shared" si="26"/>
        <v/>
      </c>
      <c r="M158" s="369"/>
      <c r="N158" s="370" t="str">
        <f t="shared" si="19"/>
        <v/>
      </c>
      <c r="O158" s="371" t="str">
        <f t="shared" si="20"/>
        <v/>
      </c>
      <c r="P158" s="371" t="str">
        <f t="shared" si="27"/>
        <v/>
      </c>
      <c r="Q158" s="372" t="str">
        <f t="shared" si="21"/>
        <v/>
      </c>
      <c r="R158" s="373" t="str">
        <f t="shared" si="28"/>
        <v/>
      </c>
      <c r="S158" s="372" t="str">
        <f t="shared" si="29"/>
        <v/>
      </c>
      <c r="T158" s="372" t="str">
        <f t="shared" si="22"/>
        <v/>
      </c>
      <c r="U158" s="374" t="str">
        <f t="shared" si="23"/>
        <v/>
      </c>
      <c r="V158" s="375" t="str">
        <f t="shared" si="30"/>
        <v/>
      </c>
      <c r="W158" s="133"/>
    </row>
    <row r="159" spans="1:25" s="127" customFormat="1" ht="12" customHeight="1">
      <c r="A159" s="121">
        <v>87</v>
      </c>
      <c r="B159" s="122"/>
      <c r="C159" s="403"/>
      <c r="D159" s="123"/>
      <c r="E159" s="124"/>
      <c r="F159" s="124"/>
      <c r="G159" s="363" t="str">
        <f t="shared" si="16"/>
        <v/>
      </c>
      <c r="H159" s="376" t="str">
        <f t="shared" si="17"/>
        <v/>
      </c>
      <c r="I159" s="365" t="str">
        <f t="shared" si="18"/>
        <v/>
      </c>
      <c r="J159" s="366" t="str">
        <f t="shared" si="24"/>
        <v/>
      </c>
      <c r="K159" s="367" t="str">
        <f t="shared" si="25"/>
        <v/>
      </c>
      <c r="L159" s="368" t="str">
        <f t="shared" si="26"/>
        <v/>
      </c>
      <c r="M159" s="369"/>
      <c r="N159" s="370" t="str">
        <f t="shared" si="19"/>
        <v/>
      </c>
      <c r="O159" s="371" t="str">
        <f t="shared" si="20"/>
        <v/>
      </c>
      <c r="P159" s="371" t="str">
        <f t="shared" si="27"/>
        <v/>
      </c>
      <c r="Q159" s="372" t="str">
        <f t="shared" si="21"/>
        <v/>
      </c>
      <c r="R159" s="373" t="str">
        <f t="shared" si="28"/>
        <v/>
      </c>
      <c r="S159" s="372" t="str">
        <f t="shared" si="29"/>
        <v/>
      </c>
      <c r="T159" s="372" t="str">
        <f t="shared" si="22"/>
        <v/>
      </c>
      <c r="U159" s="374" t="str">
        <f t="shared" si="23"/>
        <v/>
      </c>
      <c r="V159" s="375" t="str">
        <f t="shared" si="30"/>
        <v/>
      </c>
      <c r="Y159" s="133"/>
    </row>
    <row r="160" spans="1:25" s="127" customFormat="1" ht="12" customHeight="1">
      <c r="A160" s="121">
        <v>88</v>
      </c>
      <c r="B160" s="122"/>
      <c r="C160" s="403"/>
      <c r="D160" s="123"/>
      <c r="E160" s="124"/>
      <c r="F160" s="124"/>
      <c r="G160" s="363" t="str">
        <f t="shared" si="16"/>
        <v/>
      </c>
      <c r="H160" s="376" t="str">
        <f t="shared" si="17"/>
        <v/>
      </c>
      <c r="I160" s="365" t="str">
        <f t="shared" si="18"/>
        <v/>
      </c>
      <c r="J160" s="366" t="str">
        <f t="shared" si="24"/>
        <v/>
      </c>
      <c r="K160" s="367" t="str">
        <f t="shared" si="25"/>
        <v/>
      </c>
      <c r="L160" s="368" t="str">
        <f t="shared" si="26"/>
        <v/>
      </c>
      <c r="M160" s="369"/>
      <c r="N160" s="370" t="str">
        <f t="shared" si="19"/>
        <v/>
      </c>
      <c r="O160" s="371" t="str">
        <f t="shared" si="20"/>
        <v/>
      </c>
      <c r="P160" s="371" t="str">
        <f t="shared" si="27"/>
        <v/>
      </c>
      <c r="Q160" s="372" t="str">
        <f t="shared" si="21"/>
        <v/>
      </c>
      <c r="R160" s="373" t="str">
        <f t="shared" si="28"/>
        <v/>
      </c>
      <c r="S160" s="372" t="str">
        <f t="shared" si="29"/>
        <v/>
      </c>
      <c r="T160" s="372" t="str">
        <f t="shared" si="22"/>
        <v/>
      </c>
      <c r="U160" s="374" t="str">
        <f t="shared" si="23"/>
        <v/>
      </c>
      <c r="V160" s="375" t="str">
        <f t="shared" si="30"/>
        <v/>
      </c>
      <c r="Y160" s="133"/>
    </row>
    <row r="161" spans="1:25" s="127" customFormat="1" ht="12" customHeight="1">
      <c r="A161" s="121">
        <v>89</v>
      </c>
      <c r="B161" s="122"/>
      <c r="C161" s="403"/>
      <c r="D161" s="123"/>
      <c r="E161" s="124"/>
      <c r="F161" s="124"/>
      <c r="G161" s="363" t="str">
        <f t="shared" si="16"/>
        <v/>
      </c>
      <c r="H161" s="376" t="str">
        <f t="shared" si="17"/>
        <v/>
      </c>
      <c r="I161" s="365" t="str">
        <f t="shared" si="18"/>
        <v/>
      </c>
      <c r="J161" s="366" t="str">
        <f t="shared" si="24"/>
        <v/>
      </c>
      <c r="K161" s="367" t="str">
        <f t="shared" si="25"/>
        <v/>
      </c>
      <c r="L161" s="368" t="str">
        <f t="shared" si="26"/>
        <v/>
      </c>
      <c r="M161" s="369"/>
      <c r="N161" s="370" t="str">
        <f t="shared" si="19"/>
        <v/>
      </c>
      <c r="O161" s="371" t="str">
        <f t="shared" si="20"/>
        <v/>
      </c>
      <c r="P161" s="371" t="str">
        <f t="shared" si="27"/>
        <v/>
      </c>
      <c r="Q161" s="372" t="str">
        <f t="shared" si="21"/>
        <v/>
      </c>
      <c r="R161" s="373" t="str">
        <f t="shared" si="28"/>
        <v/>
      </c>
      <c r="S161" s="372" t="str">
        <f t="shared" si="29"/>
        <v/>
      </c>
      <c r="T161" s="372" t="str">
        <f t="shared" si="22"/>
        <v/>
      </c>
      <c r="U161" s="374" t="str">
        <f t="shared" si="23"/>
        <v/>
      </c>
      <c r="V161" s="375" t="str">
        <f t="shared" si="30"/>
        <v/>
      </c>
      <c r="Y161" s="133"/>
    </row>
    <row r="162" spans="1:25" s="127" customFormat="1" ht="12" customHeight="1">
      <c r="A162" s="121">
        <v>90</v>
      </c>
      <c r="B162" s="122"/>
      <c r="C162" s="403"/>
      <c r="D162" s="123"/>
      <c r="E162" s="124"/>
      <c r="F162" s="124"/>
      <c r="G162" s="363" t="str">
        <f t="shared" si="16"/>
        <v/>
      </c>
      <c r="H162" s="376" t="str">
        <f t="shared" si="17"/>
        <v/>
      </c>
      <c r="I162" s="365" t="str">
        <f t="shared" si="18"/>
        <v/>
      </c>
      <c r="J162" s="366" t="str">
        <f t="shared" si="24"/>
        <v/>
      </c>
      <c r="K162" s="367" t="str">
        <f t="shared" si="25"/>
        <v/>
      </c>
      <c r="L162" s="368" t="str">
        <f t="shared" si="26"/>
        <v/>
      </c>
      <c r="M162" s="369"/>
      <c r="N162" s="370" t="str">
        <f t="shared" si="19"/>
        <v/>
      </c>
      <c r="O162" s="371" t="str">
        <f t="shared" si="20"/>
        <v/>
      </c>
      <c r="P162" s="371" t="str">
        <f t="shared" si="27"/>
        <v/>
      </c>
      <c r="Q162" s="372" t="str">
        <f t="shared" si="21"/>
        <v/>
      </c>
      <c r="R162" s="373" t="str">
        <f t="shared" si="28"/>
        <v/>
      </c>
      <c r="S162" s="372" t="str">
        <f t="shared" si="29"/>
        <v/>
      </c>
      <c r="T162" s="372" t="str">
        <f t="shared" si="22"/>
        <v/>
      </c>
      <c r="U162" s="374" t="str">
        <f t="shared" si="23"/>
        <v/>
      </c>
      <c r="V162" s="375" t="str">
        <f t="shared" si="30"/>
        <v/>
      </c>
      <c r="Y162" s="133"/>
    </row>
    <row r="163" spans="1:25" s="127" customFormat="1" ht="12" customHeight="1">
      <c r="A163" s="121">
        <v>91</v>
      </c>
      <c r="B163" s="122"/>
      <c r="C163" s="403"/>
      <c r="D163" s="123"/>
      <c r="E163" s="124"/>
      <c r="F163" s="124"/>
      <c r="G163" s="363" t="str">
        <f t="shared" si="16"/>
        <v/>
      </c>
      <c r="H163" s="376" t="str">
        <f t="shared" si="17"/>
        <v/>
      </c>
      <c r="I163" s="365" t="str">
        <f t="shared" si="18"/>
        <v/>
      </c>
      <c r="J163" s="366" t="str">
        <f t="shared" si="24"/>
        <v/>
      </c>
      <c r="K163" s="367" t="str">
        <f t="shared" si="25"/>
        <v/>
      </c>
      <c r="L163" s="368" t="str">
        <f t="shared" si="26"/>
        <v/>
      </c>
      <c r="M163" s="369"/>
      <c r="N163" s="370" t="str">
        <f t="shared" si="19"/>
        <v/>
      </c>
      <c r="O163" s="371" t="str">
        <f t="shared" si="20"/>
        <v/>
      </c>
      <c r="P163" s="371" t="str">
        <f t="shared" si="27"/>
        <v/>
      </c>
      <c r="Q163" s="372" t="str">
        <f t="shared" si="21"/>
        <v/>
      </c>
      <c r="R163" s="373" t="str">
        <f t="shared" si="28"/>
        <v/>
      </c>
      <c r="S163" s="372" t="str">
        <f t="shared" si="29"/>
        <v/>
      </c>
      <c r="T163" s="372" t="str">
        <f t="shared" si="22"/>
        <v/>
      </c>
      <c r="U163" s="374" t="str">
        <f t="shared" si="23"/>
        <v/>
      </c>
      <c r="V163" s="375" t="str">
        <f t="shared" si="30"/>
        <v/>
      </c>
      <c r="Y163" s="133"/>
    </row>
    <row r="164" spans="1:25" s="127" customFormat="1" ht="12" customHeight="1">
      <c r="A164" s="121">
        <v>92</v>
      </c>
      <c r="B164" s="122"/>
      <c r="C164" s="403"/>
      <c r="D164" s="123"/>
      <c r="E164" s="124"/>
      <c r="F164" s="124"/>
      <c r="G164" s="363" t="str">
        <f t="shared" si="16"/>
        <v/>
      </c>
      <c r="H164" s="376" t="str">
        <f t="shared" si="17"/>
        <v/>
      </c>
      <c r="I164" s="365" t="str">
        <f t="shared" si="18"/>
        <v/>
      </c>
      <c r="J164" s="366" t="str">
        <f t="shared" si="24"/>
        <v/>
      </c>
      <c r="K164" s="367" t="str">
        <f t="shared" si="25"/>
        <v/>
      </c>
      <c r="L164" s="368" t="str">
        <f t="shared" si="26"/>
        <v/>
      </c>
      <c r="M164" s="369"/>
      <c r="N164" s="370" t="str">
        <f t="shared" si="19"/>
        <v/>
      </c>
      <c r="O164" s="371" t="str">
        <f t="shared" si="20"/>
        <v/>
      </c>
      <c r="P164" s="371" t="str">
        <f t="shared" si="27"/>
        <v/>
      </c>
      <c r="Q164" s="372" t="str">
        <f t="shared" si="21"/>
        <v/>
      </c>
      <c r="R164" s="373" t="str">
        <f t="shared" si="28"/>
        <v/>
      </c>
      <c r="S164" s="372" t="str">
        <f t="shared" si="29"/>
        <v/>
      </c>
      <c r="T164" s="372" t="str">
        <f t="shared" si="22"/>
        <v/>
      </c>
      <c r="U164" s="374" t="str">
        <f t="shared" si="23"/>
        <v/>
      </c>
      <c r="V164" s="375" t="str">
        <f t="shared" si="30"/>
        <v/>
      </c>
      <c r="Y164" s="133"/>
    </row>
    <row r="165" spans="1:25" s="127" customFormat="1" ht="12" customHeight="1">
      <c r="A165" s="121">
        <v>93</v>
      </c>
      <c r="B165" s="122"/>
      <c r="C165" s="403"/>
      <c r="D165" s="123"/>
      <c r="E165" s="124"/>
      <c r="F165" s="124"/>
      <c r="G165" s="363" t="str">
        <f t="shared" si="16"/>
        <v/>
      </c>
      <c r="H165" s="376" t="str">
        <f t="shared" si="17"/>
        <v/>
      </c>
      <c r="I165" s="365" t="str">
        <f t="shared" si="18"/>
        <v/>
      </c>
      <c r="J165" s="366" t="str">
        <f t="shared" si="24"/>
        <v/>
      </c>
      <c r="K165" s="367" t="str">
        <f t="shared" si="25"/>
        <v/>
      </c>
      <c r="L165" s="368" t="str">
        <f t="shared" si="26"/>
        <v/>
      </c>
      <c r="M165" s="369"/>
      <c r="N165" s="370" t="str">
        <f t="shared" si="19"/>
        <v/>
      </c>
      <c r="O165" s="371" t="str">
        <f t="shared" si="20"/>
        <v/>
      </c>
      <c r="P165" s="371" t="str">
        <f t="shared" si="27"/>
        <v/>
      </c>
      <c r="Q165" s="372" t="str">
        <f t="shared" si="21"/>
        <v/>
      </c>
      <c r="R165" s="373" t="str">
        <f t="shared" si="28"/>
        <v/>
      </c>
      <c r="S165" s="372" t="str">
        <f t="shared" si="29"/>
        <v/>
      </c>
      <c r="T165" s="372" t="str">
        <f t="shared" si="22"/>
        <v/>
      </c>
      <c r="U165" s="374" t="str">
        <f t="shared" si="23"/>
        <v/>
      </c>
      <c r="V165" s="375" t="str">
        <f t="shared" si="30"/>
        <v/>
      </c>
      <c r="Y165" s="133"/>
    </row>
    <row r="166" spans="1:25" s="127" customFormat="1" ht="12" customHeight="1">
      <c r="A166" s="121">
        <v>94</v>
      </c>
      <c r="B166" s="122"/>
      <c r="C166" s="403"/>
      <c r="D166" s="123"/>
      <c r="E166" s="124"/>
      <c r="F166" s="124"/>
      <c r="G166" s="363" t="str">
        <f t="shared" si="16"/>
        <v/>
      </c>
      <c r="H166" s="376" t="str">
        <f t="shared" si="17"/>
        <v/>
      </c>
      <c r="I166" s="365" t="str">
        <f t="shared" si="18"/>
        <v/>
      </c>
      <c r="J166" s="366" t="str">
        <f t="shared" si="24"/>
        <v/>
      </c>
      <c r="K166" s="367" t="str">
        <f t="shared" si="25"/>
        <v/>
      </c>
      <c r="L166" s="368" t="str">
        <f t="shared" si="26"/>
        <v/>
      </c>
      <c r="M166" s="369"/>
      <c r="N166" s="370" t="str">
        <f t="shared" si="19"/>
        <v/>
      </c>
      <c r="O166" s="371" t="str">
        <f t="shared" si="20"/>
        <v/>
      </c>
      <c r="P166" s="371" t="str">
        <f t="shared" si="27"/>
        <v/>
      </c>
      <c r="Q166" s="372" t="str">
        <f t="shared" si="21"/>
        <v/>
      </c>
      <c r="R166" s="373" t="str">
        <f t="shared" si="28"/>
        <v/>
      </c>
      <c r="S166" s="372" t="str">
        <f t="shared" si="29"/>
        <v/>
      </c>
      <c r="T166" s="372" t="str">
        <f t="shared" si="22"/>
        <v/>
      </c>
      <c r="U166" s="374" t="str">
        <f t="shared" si="23"/>
        <v/>
      </c>
      <c r="V166" s="375" t="str">
        <f t="shared" si="30"/>
        <v/>
      </c>
      <c r="Y166" s="133"/>
    </row>
    <row r="167" spans="1:25" s="127" customFormat="1" ht="12" customHeight="1">
      <c r="A167" s="121">
        <v>95</v>
      </c>
      <c r="B167" s="122"/>
      <c r="C167" s="403"/>
      <c r="D167" s="123"/>
      <c r="E167" s="124"/>
      <c r="F167" s="124"/>
      <c r="G167" s="363" t="str">
        <f t="shared" si="16"/>
        <v/>
      </c>
      <c r="H167" s="376" t="str">
        <f t="shared" si="17"/>
        <v/>
      </c>
      <c r="I167" s="365" t="str">
        <f t="shared" si="18"/>
        <v/>
      </c>
      <c r="J167" s="366" t="str">
        <f t="shared" si="24"/>
        <v/>
      </c>
      <c r="K167" s="367" t="str">
        <f t="shared" si="25"/>
        <v/>
      </c>
      <c r="L167" s="368" t="str">
        <f t="shared" si="26"/>
        <v/>
      </c>
      <c r="M167" s="369"/>
      <c r="N167" s="370" t="str">
        <f t="shared" si="19"/>
        <v/>
      </c>
      <c r="O167" s="371" t="str">
        <f t="shared" si="20"/>
        <v/>
      </c>
      <c r="P167" s="371" t="str">
        <f t="shared" si="27"/>
        <v/>
      </c>
      <c r="Q167" s="372" t="str">
        <f t="shared" si="21"/>
        <v/>
      </c>
      <c r="R167" s="373" t="str">
        <f t="shared" si="28"/>
        <v/>
      </c>
      <c r="S167" s="372" t="str">
        <f t="shared" si="29"/>
        <v/>
      </c>
      <c r="T167" s="372" t="str">
        <f t="shared" si="22"/>
        <v/>
      </c>
      <c r="U167" s="374" t="str">
        <f t="shared" si="23"/>
        <v/>
      </c>
      <c r="V167" s="375" t="str">
        <f t="shared" si="30"/>
        <v/>
      </c>
      <c r="Y167" s="133"/>
    </row>
    <row r="168" spans="1:25" s="127" customFormat="1" ht="12" customHeight="1">
      <c r="A168" s="121">
        <v>96</v>
      </c>
      <c r="B168" s="122"/>
      <c r="C168" s="403"/>
      <c r="D168" s="123"/>
      <c r="E168" s="124"/>
      <c r="F168" s="124"/>
      <c r="G168" s="363" t="str">
        <f t="shared" si="16"/>
        <v/>
      </c>
      <c r="H168" s="376" t="str">
        <f t="shared" si="17"/>
        <v/>
      </c>
      <c r="I168" s="365" t="str">
        <f t="shared" si="18"/>
        <v/>
      </c>
      <c r="J168" s="366" t="str">
        <f t="shared" si="24"/>
        <v/>
      </c>
      <c r="K168" s="367" t="str">
        <f t="shared" si="25"/>
        <v/>
      </c>
      <c r="L168" s="368" t="str">
        <f t="shared" si="26"/>
        <v/>
      </c>
      <c r="M168" s="369"/>
      <c r="N168" s="370" t="str">
        <f t="shared" si="19"/>
        <v/>
      </c>
      <c r="O168" s="371" t="str">
        <f t="shared" si="20"/>
        <v/>
      </c>
      <c r="P168" s="371" t="str">
        <f t="shared" si="27"/>
        <v/>
      </c>
      <c r="Q168" s="372" t="str">
        <f t="shared" si="21"/>
        <v/>
      </c>
      <c r="R168" s="373" t="str">
        <f t="shared" si="28"/>
        <v/>
      </c>
      <c r="S168" s="372" t="str">
        <f t="shared" si="29"/>
        <v/>
      </c>
      <c r="T168" s="372" t="str">
        <f t="shared" si="22"/>
        <v/>
      </c>
      <c r="U168" s="374" t="str">
        <f t="shared" si="23"/>
        <v/>
      </c>
      <c r="V168" s="375" t="str">
        <f t="shared" si="30"/>
        <v/>
      </c>
      <c r="Y168" s="133"/>
    </row>
    <row r="169" spans="1:25" s="127" customFormat="1" ht="12" customHeight="1">
      <c r="A169" s="121">
        <v>97</v>
      </c>
      <c r="B169" s="122"/>
      <c r="C169" s="403"/>
      <c r="D169" s="123"/>
      <c r="E169" s="124"/>
      <c r="F169" s="124"/>
      <c r="G169" s="363" t="str">
        <f t="shared" si="16"/>
        <v/>
      </c>
      <c r="H169" s="376" t="str">
        <f t="shared" si="17"/>
        <v/>
      </c>
      <c r="I169" s="365" t="str">
        <f t="shared" si="18"/>
        <v/>
      </c>
      <c r="J169" s="366" t="str">
        <f t="shared" si="24"/>
        <v/>
      </c>
      <c r="K169" s="367" t="str">
        <f t="shared" si="25"/>
        <v/>
      </c>
      <c r="L169" s="368" t="str">
        <f t="shared" si="26"/>
        <v/>
      </c>
      <c r="M169" s="369"/>
      <c r="N169" s="370" t="str">
        <f t="shared" si="19"/>
        <v/>
      </c>
      <c r="O169" s="371" t="str">
        <f t="shared" si="20"/>
        <v/>
      </c>
      <c r="P169" s="371" t="str">
        <f t="shared" si="27"/>
        <v/>
      </c>
      <c r="Q169" s="372" t="str">
        <f t="shared" si="21"/>
        <v/>
      </c>
      <c r="R169" s="373" t="str">
        <f t="shared" si="28"/>
        <v/>
      </c>
      <c r="S169" s="372" t="str">
        <f t="shared" si="29"/>
        <v/>
      </c>
      <c r="T169" s="372" t="str">
        <f t="shared" si="22"/>
        <v/>
      </c>
      <c r="U169" s="374" t="str">
        <f t="shared" si="23"/>
        <v/>
      </c>
      <c r="V169" s="375" t="str">
        <f t="shared" si="30"/>
        <v/>
      </c>
      <c r="Y169" s="133"/>
    </row>
    <row r="170" spans="1:25" s="127" customFormat="1" ht="12" customHeight="1">
      <c r="A170" s="121">
        <v>98</v>
      </c>
      <c r="B170" s="122"/>
      <c r="C170" s="403"/>
      <c r="D170" s="123"/>
      <c r="E170" s="124"/>
      <c r="F170" s="124"/>
      <c r="G170" s="363" t="str">
        <f t="shared" si="16"/>
        <v/>
      </c>
      <c r="H170" s="376" t="str">
        <f t="shared" si="17"/>
        <v/>
      </c>
      <c r="I170" s="365" t="str">
        <f t="shared" si="18"/>
        <v/>
      </c>
      <c r="J170" s="366" t="str">
        <f t="shared" si="24"/>
        <v/>
      </c>
      <c r="K170" s="367" t="str">
        <f t="shared" si="25"/>
        <v/>
      </c>
      <c r="L170" s="368" t="str">
        <f t="shared" si="26"/>
        <v/>
      </c>
      <c r="M170" s="369"/>
      <c r="N170" s="370" t="str">
        <f t="shared" si="19"/>
        <v/>
      </c>
      <c r="O170" s="371" t="str">
        <f t="shared" si="20"/>
        <v/>
      </c>
      <c r="P170" s="371" t="str">
        <f t="shared" si="27"/>
        <v/>
      </c>
      <c r="Q170" s="372" t="str">
        <f t="shared" si="21"/>
        <v/>
      </c>
      <c r="R170" s="373" t="str">
        <f t="shared" si="28"/>
        <v/>
      </c>
      <c r="S170" s="372" t="str">
        <f t="shared" si="29"/>
        <v/>
      </c>
      <c r="T170" s="372" t="str">
        <f t="shared" si="22"/>
        <v/>
      </c>
      <c r="U170" s="374" t="str">
        <f t="shared" si="23"/>
        <v/>
      </c>
      <c r="V170" s="375" t="str">
        <f t="shared" si="30"/>
        <v/>
      </c>
      <c r="Y170" s="133"/>
    </row>
    <row r="171" spans="1:25" s="127" customFormat="1" ht="12" customHeight="1">
      <c r="A171" s="121">
        <v>99</v>
      </c>
      <c r="B171" s="122"/>
      <c r="C171" s="403"/>
      <c r="D171" s="123"/>
      <c r="E171" s="124"/>
      <c r="F171" s="124"/>
      <c r="G171" s="363" t="str">
        <f t="shared" si="16"/>
        <v/>
      </c>
      <c r="H171" s="376" t="str">
        <f t="shared" si="17"/>
        <v/>
      </c>
      <c r="I171" s="365" t="str">
        <f t="shared" si="18"/>
        <v/>
      </c>
      <c r="J171" s="366" t="str">
        <f t="shared" si="24"/>
        <v/>
      </c>
      <c r="K171" s="367" t="str">
        <f t="shared" si="25"/>
        <v/>
      </c>
      <c r="L171" s="368" t="str">
        <f t="shared" si="26"/>
        <v/>
      </c>
      <c r="M171" s="369"/>
      <c r="N171" s="370" t="str">
        <f t="shared" si="19"/>
        <v/>
      </c>
      <c r="O171" s="371" t="str">
        <f t="shared" si="20"/>
        <v/>
      </c>
      <c r="P171" s="371" t="str">
        <f t="shared" si="27"/>
        <v/>
      </c>
      <c r="Q171" s="372" t="str">
        <f t="shared" si="21"/>
        <v/>
      </c>
      <c r="R171" s="373" t="str">
        <f t="shared" si="28"/>
        <v/>
      </c>
      <c r="S171" s="372" t="str">
        <f t="shared" si="29"/>
        <v/>
      </c>
      <c r="T171" s="372" t="str">
        <f t="shared" si="22"/>
        <v/>
      </c>
      <c r="U171" s="374" t="str">
        <f t="shared" si="23"/>
        <v/>
      </c>
      <c r="V171" s="375" t="str">
        <f t="shared" si="30"/>
        <v/>
      </c>
      <c r="Y171" s="133"/>
    </row>
    <row r="172" spans="1:25" s="127" customFormat="1" ht="12" customHeight="1">
      <c r="A172" s="121">
        <v>100</v>
      </c>
      <c r="B172" s="122"/>
      <c r="C172" s="403"/>
      <c r="D172" s="123"/>
      <c r="E172" s="124"/>
      <c r="F172" s="124"/>
      <c r="G172" s="363" t="str">
        <f t="shared" si="16"/>
        <v/>
      </c>
      <c r="H172" s="376" t="str">
        <f t="shared" si="17"/>
        <v/>
      </c>
      <c r="I172" s="365" t="str">
        <f t="shared" si="18"/>
        <v/>
      </c>
      <c r="J172" s="366" t="str">
        <f t="shared" si="24"/>
        <v/>
      </c>
      <c r="K172" s="367" t="str">
        <f t="shared" si="25"/>
        <v/>
      </c>
      <c r="L172" s="368" t="str">
        <f t="shared" si="26"/>
        <v/>
      </c>
      <c r="M172" s="369"/>
      <c r="N172" s="370" t="str">
        <f t="shared" si="19"/>
        <v/>
      </c>
      <c r="O172" s="371" t="str">
        <f t="shared" si="20"/>
        <v/>
      </c>
      <c r="P172" s="371" t="str">
        <f t="shared" si="27"/>
        <v/>
      </c>
      <c r="Q172" s="372" t="str">
        <f t="shared" si="21"/>
        <v/>
      </c>
      <c r="R172" s="373" t="str">
        <f t="shared" si="28"/>
        <v/>
      </c>
      <c r="S172" s="372" t="str">
        <f t="shared" si="29"/>
        <v/>
      </c>
      <c r="T172" s="372" t="str">
        <f t="shared" si="22"/>
        <v/>
      </c>
      <c r="U172" s="374" t="str">
        <f t="shared" si="23"/>
        <v/>
      </c>
      <c r="V172" s="375" t="str">
        <f t="shared" si="30"/>
        <v/>
      </c>
      <c r="Y172" s="133"/>
    </row>
    <row r="173" spans="1:25" s="127" customFormat="1" ht="12" customHeight="1">
      <c r="A173" s="121">
        <v>101</v>
      </c>
      <c r="B173" s="122"/>
      <c r="C173" s="403"/>
      <c r="D173" s="123"/>
      <c r="E173" s="124"/>
      <c r="F173" s="124"/>
      <c r="G173" s="363" t="str">
        <f t="shared" si="16"/>
        <v/>
      </c>
      <c r="H173" s="376" t="str">
        <f t="shared" si="17"/>
        <v/>
      </c>
      <c r="I173" s="365" t="str">
        <f t="shared" si="18"/>
        <v/>
      </c>
      <c r="J173" s="366" t="str">
        <f t="shared" si="24"/>
        <v/>
      </c>
      <c r="K173" s="367" t="str">
        <f t="shared" si="25"/>
        <v/>
      </c>
      <c r="L173" s="368" t="str">
        <f t="shared" si="26"/>
        <v/>
      </c>
      <c r="M173" s="369"/>
      <c r="N173" s="370" t="str">
        <f t="shared" si="19"/>
        <v/>
      </c>
      <c r="O173" s="371" t="str">
        <f t="shared" si="20"/>
        <v/>
      </c>
      <c r="P173" s="371" t="str">
        <f t="shared" si="27"/>
        <v/>
      </c>
      <c r="Q173" s="372" t="str">
        <f t="shared" si="21"/>
        <v/>
      </c>
      <c r="R173" s="373" t="str">
        <f t="shared" si="28"/>
        <v/>
      </c>
      <c r="S173" s="372" t="str">
        <f t="shared" si="29"/>
        <v/>
      </c>
      <c r="T173" s="372" t="str">
        <f t="shared" si="22"/>
        <v/>
      </c>
      <c r="U173" s="374" t="str">
        <f t="shared" si="23"/>
        <v/>
      </c>
      <c r="V173" s="375" t="str">
        <f t="shared" si="30"/>
        <v/>
      </c>
      <c r="Y173" s="133"/>
    </row>
    <row r="174" spans="1:25" s="127" customFormat="1" ht="12" customHeight="1">
      <c r="A174" s="121">
        <v>102</v>
      </c>
      <c r="B174" s="122"/>
      <c r="C174" s="403"/>
      <c r="D174" s="123"/>
      <c r="E174" s="124"/>
      <c r="F174" s="124"/>
      <c r="G174" s="363" t="str">
        <f t="shared" si="16"/>
        <v/>
      </c>
      <c r="H174" s="376" t="str">
        <f t="shared" si="17"/>
        <v/>
      </c>
      <c r="I174" s="365" t="str">
        <f t="shared" si="18"/>
        <v/>
      </c>
      <c r="J174" s="366" t="str">
        <f t="shared" si="24"/>
        <v/>
      </c>
      <c r="K174" s="367" t="str">
        <f t="shared" si="25"/>
        <v/>
      </c>
      <c r="L174" s="368" t="str">
        <f t="shared" si="26"/>
        <v/>
      </c>
      <c r="M174" s="369"/>
      <c r="N174" s="370" t="str">
        <f t="shared" si="19"/>
        <v/>
      </c>
      <c r="O174" s="371" t="str">
        <f t="shared" si="20"/>
        <v/>
      </c>
      <c r="P174" s="371" t="str">
        <f t="shared" si="27"/>
        <v/>
      </c>
      <c r="Q174" s="372" t="str">
        <f t="shared" si="21"/>
        <v/>
      </c>
      <c r="R174" s="373" t="str">
        <f t="shared" si="28"/>
        <v/>
      </c>
      <c r="S174" s="372" t="str">
        <f t="shared" si="29"/>
        <v/>
      </c>
      <c r="T174" s="372" t="str">
        <f t="shared" si="22"/>
        <v/>
      </c>
      <c r="U174" s="374" t="str">
        <f t="shared" si="23"/>
        <v/>
      </c>
      <c r="V174" s="375" t="str">
        <f t="shared" si="30"/>
        <v/>
      </c>
      <c r="Y174" s="133"/>
    </row>
    <row r="175" spans="1:25" s="127" customFormat="1" ht="12" customHeight="1">
      <c r="A175" s="121">
        <v>103</v>
      </c>
      <c r="B175" s="122"/>
      <c r="C175" s="403"/>
      <c r="D175" s="123"/>
      <c r="E175" s="124"/>
      <c r="F175" s="124"/>
      <c r="G175" s="363" t="str">
        <f t="shared" si="16"/>
        <v/>
      </c>
      <c r="H175" s="376" t="str">
        <f t="shared" si="17"/>
        <v/>
      </c>
      <c r="I175" s="365" t="str">
        <f t="shared" si="18"/>
        <v/>
      </c>
      <c r="J175" s="366" t="str">
        <f t="shared" si="24"/>
        <v/>
      </c>
      <c r="K175" s="367" t="str">
        <f t="shared" si="25"/>
        <v/>
      </c>
      <c r="L175" s="368" t="str">
        <f t="shared" si="26"/>
        <v/>
      </c>
      <c r="M175" s="369"/>
      <c r="N175" s="370" t="str">
        <f t="shared" si="19"/>
        <v/>
      </c>
      <c r="O175" s="371" t="str">
        <f t="shared" si="20"/>
        <v/>
      </c>
      <c r="P175" s="371" t="str">
        <f t="shared" si="27"/>
        <v/>
      </c>
      <c r="Q175" s="372" t="str">
        <f t="shared" si="21"/>
        <v/>
      </c>
      <c r="R175" s="373" t="str">
        <f t="shared" si="28"/>
        <v/>
      </c>
      <c r="S175" s="372" t="str">
        <f t="shared" si="29"/>
        <v/>
      </c>
      <c r="T175" s="372" t="str">
        <f t="shared" si="22"/>
        <v/>
      </c>
      <c r="U175" s="374" t="str">
        <f t="shared" si="23"/>
        <v/>
      </c>
      <c r="V175" s="375" t="str">
        <f t="shared" si="30"/>
        <v/>
      </c>
      <c r="Y175" s="133"/>
    </row>
    <row r="176" spans="1:25" s="127" customFormat="1" ht="12" customHeight="1">
      <c r="A176" s="121">
        <v>104</v>
      </c>
      <c r="B176" s="122"/>
      <c r="C176" s="403"/>
      <c r="D176" s="123"/>
      <c r="E176" s="124"/>
      <c r="F176" s="124"/>
      <c r="G176" s="363" t="str">
        <f t="shared" si="16"/>
        <v/>
      </c>
      <c r="H176" s="376" t="str">
        <f t="shared" si="17"/>
        <v/>
      </c>
      <c r="I176" s="365" t="str">
        <f t="shared" si="18"/>
        <v/>
      </c>
      <c r="J176" s="366" t="str">
        <f t="shared" si="24"/>
        <v/>
      </c>
      <c r="K176" s="367" t="str">
        <f t="shared" si="25"/>
        <v/>
      </c>
      <c r="L176" s="368" t="str">
        <f t="shared" si="26"/>
        <v/>
      </c>
      <c r="M176" s="369"/>
      <c r="N176" s="370" t="str">
        <f t="shared" si="19"/>
        <v/>
      </c>
      <c r="O176" s="371" t="str">
        <f t="shared" si="20"/>
        <v/>
      </c>
      <c r="P176" s="371" t="str">
        <f t="shared" si="27"/>
        <v/>
      </c>
      <c r="Q176" s="372" t="str">
        <f t="shared" si="21"/>
        <v/>
      </c>
      <c r="R176" s="373" t="str">
        <f t="shared" si="28"/>
        <v/>
      </c>
      <c r="S176" s="372" t="str">
        <f t="shared" si="29"/>
        <v/>
      </c>
      <c r="T176" s="372" t="str">
        <f t="shared" si="22"/>
        <v/>
      </c>
      <c r="U176" s="374" t="str">
        <f t="shared" si="23"/>
        <v/>
      </c>
      <c r="V176" s="375" t="str">
        <f t="shared" si="30"/>
        <v/>
      </c>
      <c r="Y176" s="133"/>
    </row>
    <row r="177" spans="1:25" s="127" customFormat="1" ht="12" customHeight="1">
      <c r="A177" s="121">
        <v>105</v>
      </c>
      <c r="B177" s="122"/>
      <c r="C177" s="403"/>
      <c r="D177" s="123"/>
      <c r="E177" s="124"/>
      <c r="F177" s="124"/>
      <c r="G177" s="363" t="str">
        <f t="shared" si="16"/>
        <v/>
      </c>
      <c r="H177" s="376" t="str">
        <f t="shared" si="17"/>
        <v/>
      </c>
      <c r="I177" s="365" t="str">
        <f t="shared" si="18"/>
        <v/>
      </c>
      <c r="J177" s="366" t="str">
        <f t="shared" si="24"/>
        <v/>
      </c>
      <c r="K177" s="367" t="str">
        <f t="shared" si="25"/>
        <v/>
      </c>
      <c r="L177" s="368" t="str">
        <f t="shared" si="26"/>
        <v/>
      </c>
      <c r="M177" s="369"/>
      <c r="N177" s="370" t="str">
        <f t="shared" si="19"/>
        <v/>
      </c>
      <c r="O177" s="371" t="str">
        <f t="shared" si="20"/>
        <v/>
      </c>
      <c r="P177" s="371" t="str">
        <f t="shared" si="27"/>
        <v/>
      </c>
      <c r="Q177" s="372" t="str">
        <f t="shared" si="21"/>
        <v/>
      </c>
      <c r="R177" s="373" t="str">
        <f t="shared" si="28"/>
        <v/>
      </c>
      <c r="S177" s="372" t="str">
        <f t="shared" si="29"/>
        <v/>
      </c>
      <c r="T177" s="372" t="str">
        <f t="shared" si="22"/>
        <v/>
      </c>
      <c r="U177" s="374" t="str">
        <f t="shared" si="23"/>
        <v/>
      </c>
      <c r="V177" s="375" t="str">
        <f t="shared" si="30"/>
        <v/>
      </c>
      <c r="Y177" s="133"/>
    </row>
    <row r="178" spans="1:25" s="127" customFormat="1" ht="12" customHeight="1">
      <c r="A178" s="121">
        <v>106</v>
      </c>
      <c r="B178" s="122"/>
      <c r="C178" s="403"/>
      <c r="D178" s="123"/>
      <c r="E178" s="124"/>
      <c r="F178" s="124"/>
      <c r="G178" s="363" t="str">
        <f t="shared" si="16"/>
        <v/>
      </c>
      <c r="H178" s="376" t="str">
        <f t="shared" si="17"/>
        <v/>
      </c>
      <c r="I178" s="365" t="str">
        <f t="shared" si="18"/>
        <v/>
      </c>
      <c r="J178" s="366" t="str">
        <f t="shared" si="24"/>
        <v/>
      </c>
      <c r="K178" s="367" t="str">
        <f t="shared" si="25"/>
        <v/>
      </c>
      <c r="L178" s="368" t="str">
        <f t="shared" si="26"/>
        <v/>
      </c>
      <c r="M178" s="369"/>
      <c r="N178" s="370" t="str">
        <f t="shared" si="19"/>
        <v/>
      </c>
      <c r="O178" s="371" t="str">
        <f t="shared" si="20"/>
        <v/>
      </c>
      <c r="P178" s="371" t="str">
        <f t="shared" si="27"/>
        <v/>
      </c>
      <c r="Q178" s="372" t="str">
        <f t="shared" si="21"/>
        <v/>
      </c>
      <c r="R178" s="373" t="str">
        <f t="shared" si="28"/>
        <v/>
      </c>
      <c r="S178" s="372" t="str">
        <f t="shared" si="29"/>
        <v/>
      </c>
      <c r="T178" s="372" t="str">
        <f t="shared" si="22"/>
        <v/>
      </c>
      <c r="U178" s="374" t="str">
        <f t="shared" si="23"/>
        <v/>
      </c>
      <c r="V178" s="375" t="str">
        <f t="shared" si="30"/>
        <v/>
      </c>
      <c r="Y178" s="133"/>
    </row>
    <row r="179" spans="1:25" s="127" customFormat="1" ht="12" customHeight="1">
      <c r="A179" s="121">
        <v>107</v>
      </c>
      <c r="B179" s="122"/>
      <c r="C179" s="403"/>
      <c r="D179" s="123"/>
      <c r="E179" s="124"/>
      <c r="F179" s="124"/>
      <c r="G179" s="363" t="str">
        <f t="shared" si="16"/>
        <v/>
      </c>
      <c r="H179" s="376" t="str">
        <f t="shared" si="17"/>
        <v/>
      </c>
      <c r="I179" s="365" t="str">
        <f t="shared" si="18"/>
        <v/>
      </c>
      <c r="J179" s="366" t="str">
        <f t="shared" si="24"/>
        <v/>
      </c>
      <c r="K179" s="367" t="str">
        <f t="shared" si="25"/>
        <v/>
      </c>
      <c r="L179" s="368" t="str">
        <f t="shared" si="26"/>
        <v/>
      </c>
      <c r="M179" s="369"/>
      <c r="N179" s="370" t="str">
        <f t="shared" si="19"/>
        <v/>
      </c>
      <c r="O179" s="371" t="str">
        <f t="shared" si="20"/>
        <v/>
      </c>
      <c r="P179" s="371" t="str">
        <f t="shared" si="27"/>
        <v/>
      </c>
      <c r="Q179" s="372" t="str">
        <f t="shared" si="21"/>
        <v/>
      </c>
      <c r="R179" s="373" t="str">
        <f t="shared" si="28"/>
        <v/>
      </c>
      <c r="S179" s="372" t="str">
        <f t="shared" si="29"/>
        <v/>
      </c>
      <c r="T179" s="372" t="str">
        <f t="shared" si="22"/>
        <v/>
      </c>
      <c r="U179" s="374" t="str">
        <f t="shared" si="23"/>
        <v/>
      </c>
      <c r="V179" s="375" t="str">
        <f t="shared" si="30"/>
        <v/>
      </c>
      <c r="Y179" s="133"/>
    </row>
    <row r="180" spans="1:25" s="127" customFormat="1" ht="12" customHeight="1">
      <c r="A180" s="121">
        <v>108</v>
      </c>
      <c r="B180" s="122"/>
      <c r="C180" s="403"/>
      <c r="D180" s="123"/>
      <c r="E180" s="124"/>
      <c r="F180" s="124"/>
      <c r="G180" s="363" t="str">
        <f t="shared" si="16"/>
        <v/>
      </c>
      <c r="H180" s="376" t="str">
        <f t="shared" si="17"/>
        <v/>
      </c>
      <c r="I180" s="365" t="str">
        <f t="shared" si="18"/>
        <v/>
      </c>
      <c r="J180" s="366" t="str">
        <f t="shared" si="24"/>
        <v/>
      </c>
      <c r="K180" s="367" t="str">
        <f t="shared" si="25"/>
        <v/>
      </c>
      <c r="L180" s="368" t="str">
        <f t="shared" si="26"/>
        <v/>
      </c>
      <c r="M180" s="369"/>
      <c r="N180" s="370" t="str">
        <f t="shared" si="19"/>
        <v/>
      </c>
      <c r="O180" s="371" t="str">
        <f t="shared" si="20"/>
        <v/>
      </c>
      <c r="P180" s="371" t="str">
        <f t="shared" si="27"/>
        <v/>
      </c>
      <c r="Q180" s="372" t="str">
        <f t="shared" si="21"/>
        <v/>
      </c>
      <c r="R180" s="373" t="str">
        <f t="shared" si="28"/>
        <v/>
      </c>
      <c r="S180" s="372" t="str">
        <f t="shared" si="29"/>
        <v/>
      </c>
      <c r="T180" s="372" t="str">
        <f t="shared" si="22"/>
        <v/>
      </c>
      <c r="U180" s="374" t="str">
        <f t="shared" si="23"/>
        <v/>
      </c>
      <c r="V180" s="375" t="str">
        <f t="shared" si="30"/>
        <v/>
      </c>
      <c r="Y180" s="133"/>
    </row>
    <row r="181" spans="1:25" s="127" customFormat="1" ht="12" customHeight="1">
      <c r="A181" s="121">
        <v>109</v>
      </c>
      <c r="B181" s="122"/>
      <c r="C181" s="403"/>
      <c r="D181" s="123"/>
      <c r="E181" s="124"/>
      <c r="F181" s="124"/>
      <c r="G181" s="363" t="str">
        <f t="shared" si="16"/>
        <v/>
      </c>
      <c r="H181" s="376" t="str">
        <f t="shared" si="17"/>
        <v/>
      </c>
      <c r="I181" s="365" t="str">
        <f t="shared" si="18"/>
        <v/>
      </c>
      <c r="J181" s="366" t="str">
        <f t="shared" si="24"/>
        <v/>
      </c>
      <c r="K181" s="367" t="str">
        <f t="shared" si="25"/>
        <v/>
      </c>
      <c r="L181" s="368" t="str">
        <f t="shared" si="26"/>
        <v/>
      </c>
      <c r="M181" s="369"/>
      <c r="N181" s="370" t="str">
        <f t="shared" si="19"/>
        <v/>
      </c>
      <c r="O181" s="371" t="str">
        <f t="shared" si="20"/>
        <v/>
      </c>
      <c r="P181" s="371" t="str">
        <f t="shared" si="27"/>
        <v/>
      </c>
      <c r="Q181" s="372" t="str">
        <f t="shared" si="21"/>
        <v/>
      </c>
      <c r="R181" s="373" t="str">
        <f t="shared" si="28"/>
        <v/>
      </c>
      <c r="S181" s="372" t="str">
        <f t="shared" si="29"/>
        <v/>
      </c>
      <c r="T181" s="372" t="str">
        <f t="shared" si="22"/>
        <v/>
      </c>
      <c r="U181" s="374" t="str">
        <f t="shared" si="23"/>
        <v/>
      </c>
      <c r="V181" s="375" t="str">
        <f t="shared" si="30"/>
        <v/>
      </c>
      <c r="Y181" s="133"/>
    </row>
    <row r="182" spans="1:25" s="127" customFormat="1" ht="12" customHeight="1">
      <c r="A182" s="121">
        <v>110</v>
      </c>
      <c r="B182" s="122"/>
      <c r="C182" s="403"/>
      <c r="D182" s="123"/>
      <c r="E182" s="124"/>
      <c r="F182" s="124"/>
      <c r="G182" s="363" t="str">
        <f t="shared" si="16"/>
        <v/>
      </c>
      <c r="H182" s="376" t="str">
        <f t="shared" si="17"/>
        <v/>
      </c>
      <c r="I182" s="365" t="str">
        <f t="shared" si="18"/>
        <v/>
      </c>
      <c r="J182" s="366" t="str">
        <f t="shared" si="24"/>
        <v/>
      </c>
      <c r="K182" s="367" t="str">
        <f t="shared" si="25"/>
        <v/>
      </c>
      <c r="L182" s="368" t="str">
        <f t="shared" si="26"/>
        <v/>
      </c>
      <c r="M182" s="369"/>
      <c r="N182" s="370" t="str">
        <f t="shared" si="19"/>
        <v/>
      </c>
      <c r="O182" s="371" t="str">
        <f t="shared" si="20"/>
        <v/>
      </c>
      <c r="P182" s="371" t="str">
        <f t="shared" si="27"/>
        <v/>
      </c>
      <c r="Q182" s="372" t="str">
        <f t="shared" si="21"/>
        <v/>
      </c>
      <c r="R182" s="373" t="str">
        <f t="shared" si="28"/>
        <v/>
      </c>
      <c r="S182" s="372" t="str">
        <f t="shared" si="29"/>
        <v/>
      </c>
      <c r="T182" s="372" t="str">
        <f t="shared" si="22"/>
        <v/>
      </c>
      <c r="U182" s="374" t="str">
        <f t="shared" si="23"/>
        <v/>
      </c>
      <c r="V182" s="375" t="str">
        <f t="shared" si="30"/>
        <v/>
      </c>
      <c r="Y182" s="133"/>
    </row>
    <row r="183" spans="1:25" s="127" customFormat="1" ht="12" customHeight="1">
      <c r="A183" s="121">
        <v>111</v>
      </c>
      <c r="B183" s="122"/>
      <c r="C183" s="403"/>
      <c r="D183" s="123"/>
      <c r="E183" s="124"/>
      <c r="F183" s="124"/>
      <c r="G183" s="363" t="str">
        <f t="shared" si="16"/>
        <v/>
      </c>
      <c r="H183" s="376" t="str">
        <f t="shared" si="17"/>
        <v/>
      </c>
      <c r="I183" s="365" t="str">
        <f t="shared" si="18"/>
        <v/>
      </c>
      <c r="J183" s="366" t="str">
        <f t="shared" si="24"/>
        <v/>
      </c>
      <c r="K183" s="367" t="str">
        <f t="shared" si="25"/>
        <v/>
      </c>
      <c r="L183" s="368" t="str">
        <f t="shared" si="26"/>
        <v/>
      </c>
      <c r="M183" s="369"/>
      <c r="N183" s="370" t="str">
        <f t="shared" si="19"/>
        <v/>
      </c>
      <c r="O183" s="371" t="str">
        <f t="shared" si="20"/>
        <v/>
      </c>
      <c r="P183" s="371" t="str">
        <f t="shared" si="27"/>
        <v/>
      </c>
      <c r="Q183" s="372" t="str">
        <f t="shared" si="21"/>
        <v/>
      </c>
      <c r="R183" s="373" t="str">
        <f t="shared" si="28"/>
        <v/>
      </c>
      <c r="S183" s="372" t="str">
        <f t="shared" si="29"/>
        <v/>
      </c>
      <c r="T183" s="372" t="str">
        <f t="shared" si="22"/>
        <v/>
      </c>
      <c r="U183" s="374" t="str">
        <f t="shared" si="23"/>
        <v/>
      </c>
      <c r="V183" s="375" t="str">
        <f t="shared" si="30"/>
        <v/>
      </c>
      <c r="Y183" s="133"/>
    </row>
    <row r="184" spans="1:25" s="127" customFormat="1" ht="12" customHeight="1">
      <c r="A184" s="121">
        <v>112</v>
      </c>
      <c r="B184" s="122"/>
      <c r="C184" s="403"/>
      <c r="D184" s="123"/>
      <c r="E184" s="124"/>
      <c r="F184" s="124"/>
      <c r="G184" s="363" t="str">
        <f t="shared" si="16"/>
        <v/>
      </c>
      <c r="H184" s="376" t="str">
        <f t="shared" si="17"/>
        <v/>
      </c>
      <c r="I184" s="365" t="str">
        <f t="shared" si="18"/>
        <v/>
      </c>
      <c r="J184" s="366" t="str">
        <f t="shared" si="24"/>
        <v/>
      </c>
      <c r="K184" s="367" t="str">
        <f t="shared" si="25"/>
        <v/>
      </c>
      <c r="L184" s="368" t="str">
        <f t="shared" si="26"/>
        <v/>
      </c>
      <c r="M184" s="369"/>
      <c r="N184" s="370" t="str">
        <f t="shared" si="19"/>
        <v/>
      </c>
      <c r="O184" s="371" t="str">
        <f t="shared" si="20"/>
        <v/>
      </c>
      <c r="P184" s="371" t="str">
        <f t="shared" si="27"/>
        <v/>
      </c>
      <c r="Q184" s="372" t="str">
        <f t="shared" si="21"/>
        <v/>
      </c>
      <c r="R184" s="373" t="str">
        <f t="shared" si="28"/>
        <v/>
      </c>
      <c r="S184" s="372" t="str">
        <f t="shared" si="29"/>
        <v/>
      </c>
      <c r="T184" s="372" t="str">
        <f t="shared" si="22"/>
        <v/>
      </c>
      <c r="U184" s="374" t="str">
        <f t="shared" si="23"/>
        <v/>
      </c>
      <c r="V184" s="375" t="str">
        <f t="shared" si="30"/>
        <v/>
      </c>
      <c r="Y184" s="133"/>
    </row>
    <row r="185" spans="1:25" s="127" customFormat="1" ht="12" customHeight="1">
      <c r="A185" s="121">
        <v>113</v>
      </c>
      <c r="B185" s="122"/>
      <c r="C185" s="403"/>
      <c r="D185" s="123"/>
      <c r="E185" s="124"/>
      <c r="F185" s="124"/>
      <c r="G185" s="363" t="str">
        <f t="shared" si="16"/>
        <v/>
      </c>
      <c r="H185" s="376" t="str">
        <f t="shared" si="17"/>
        <v/>
      </c>
      <c r="I185" s="365" t="str">
        <f t="shared" si="18"/>
        <v/>
      </c>
      <c r="J185" s="366" t="str">
        <f t="shared" si="24"/>
        <v/>
      </c>
      <c r="K185" s="367" t="str">
        <f t="shared" si="25"/>
        <v/>
      </c>
      <c r="L185" s="368" t="str">
        <f t="shared" si="26"/>
        <v/>
      </c>
      <c r="M185" s="369"/>
      <c r="N185" s="370" t="str">
        <f t="shared" si="19"/>
        <v/>
      </c>
      <c r="O185" s="371" t="str">
        <f t="shared" si="20"/>
        <v/>
      </c>
      <c r="P185" s="371" t="str">
        <f t="shared" si="27"/>
        <v/>
      </c>
      <c r="Q185" s="372" t="str">
        <f t="shared" si="21"/>
        <v/>
      </c>
      <c r="R185" s="373" t="str">
        <f t="shared" si="28"/>
        <v/>
      </c>
      <c r="S185" s="372" t="str">
        <f t="shared" si="29"/>
        <v/>
      </c>
      <c r="T185" s="372" t="str">
        <f t="shared" si="22"/>
        <v/>
      </c>
      <c r="U185" s="374" t="str">
        <f t="shared" si="23"/>
        <v/>
      </c>
      <c r="V185" s="375" t="str">
        <f t="shared" si="30"/>
        <v/>
      </c>
      <c r="Y185" s="133"/>
    </row>
    <row r="186" spans="1:25" s="127" customFormat="1" ht="12" customHeight="1">
      <c r="A186" s="121">
        <v>114</v>
      </c>
      <c r="B186" s="122"/>
      <c r="C186" s="403"/>
      <c r="D186" s="123"/>
      <c r="E186" s="124"/>
      <c r="F186" s="124"/>
      <c r="G186" s="363" t="str">
        <f t="shared" si="16"/>
        <v/>
      </c>
      <c r="H186" s="376" t="str">
        <f t="shared" si="17"/>
        <v/>
      </c>
      <c r="I186" s="365" t="str">
        <f t="shared" si="18"/>
        <v/>
      </c>
      <c r="J186" s="366" t="str">
        <f t="shared" si="24"/>
        <v/>
      </c>
      <c r="K186" s="367" t="str">
        <f t="shared" si="25"/>
        <v/>
      </c>
      <c r="L186" s="368" t="str">
        <f t="shared" si="26"/>
        <v/>
      </c>
      <c r="M186" s="369"/>
      <c r="N186" s="370" t="str">
        <f t="shared" si="19"/>
        <v/>
      </c>
      <c r="O186" s="371" t="str">
        <f t="shared" si="20"/>
        <v/>
      </c>
      <c r="P186" s="371" t="str">
        <f t="shared" si="27"/>
        <v/>
      </c>
      <c r="Q186" s="372" t="str">
        <f t="shared" si="21"/>
        <v/>
      </c>
      <c r="R186" s="373" t="str">
        <f t="shared" si="28"/>
        <v/>
      </c>
      <c r="S186" s="372" t="str">
        <f t="shared" si="29"/>
        <v/>
      </c>
      <c r="T186" s="372" t="str">
        <f t="shared" si="22"/>
        <v/>
      </c>
      <c r="U186" s="374" t="str">
        <f t="shared" si="23"/>
        <v/>
      </c>
      <c r="V186" s="375" t="str">
        <f t="shared" si="30"/>
        <v/>
      </c>
      <c r="Y186" s="133"/>
    </row>
    <row r="187" spans="1:25" s="127" customFormat="1" ht="12" customHeight="1">
      <c r="A187" s="121">
        <v>115</v>
      </c>
      <c r="B187" s="122"/>
      <c r="C187" s="403"/>
      <c r="D187" s="123"/>
      <c r="E187" s="124"/>
      <c r="F187" s="124"/>
      <c r="G187" s="363" t="str">
        <f t="shared" si="16"/>
        <v/>
      </c>
      <c r="H187" s="376" t="str">
        <f t="shared" si="17"/>
        <v/>
      </c>
      <c r="I187" s="365" t="str">
        <f t="shared" si="18"/>
        <v/>
      </c>
      <c r="J187" s="366" t="str">
        <f t="shared" si="24"/>
        <v/>
      </c>
      <c r="K187" s="367" t="str">
        <f t="shared" si="25"/>
        <v/>
      </c>
      <c r="L187" s="368" t="str">
        <f t="shared" si="26"/>
        <v/>
      </c>
      <c r="M187" s="369"/>
      <c r="N187" s="370" t="str">
        <f t="shared" si="19"/>
        <v/>
      </c>
      <c r="O187" s="371" t="str">
        <f t="shared" si="20"/>
        <v/>
      </c>
      <c r="P187" s="371" t="str">
        <f t="shared" si="27"/>
        <v/>
      </c>
      <c r="Q187" s="372" t="str">
        <f t="shared" si="21"/>
        <v/>
      </c>
      <c r="R187" s="373" t="str">
        <f t="shared" si="28"/>
        <v/>
      </c>
      <c r="S187" s="372" t="str">
        <f t="shared" si="29"/>
        <v/>
      </c>
      <c r="T187" s="372" t="str">
        <f t="shared" si="22"/>
        <v/>
      </c>
      <c r="U187" s="374" t="str">
        <f t="shared" si="23"/>
        <v/>
      </c>
      <c r="V187" s="375" t="str">
        <f t="shared" si="30"/>
        <v/>
      </c>
      <c r="Y187" s="133"/>
    </row>
    <row r="188" spans="1:25" s="127" customFormat="1" ht="12" customHeight="1">
      <c r="A188" s="121">
        <v>116</v>
      </c>
      <c r="B188" s="122"/>
      <c r="C188" s="403"/>
      <c r="D188" s="123"/>
      <c r="E188" s="124"/>
      <c r="F188" s="124"/>
      <c r="G188" s="363" t="str">
        <f t="shared" si="16"/>
        <v/>
      </c>
      <c r="H188" s="376" t="str">
        <f t="shared" si="17"/>
        <v/>
      </c>
      <c r="I188" s="365" t="str">
        <f t="shared" si="18"/>
        <v/>
      </c>
      <c r="J188" s="366" t="str">
        <f t="shared" si="24"/>
        <v/>
      </c>
      <c r="K188" s="367" t="str">
        <f t="shared" si="25"/>
        <v/>
      </c>
      <c r="L188" s="368" t="str">
        <f t="shared" si="26"/>
        <v/>
      </c>
      <c r="M188" s="369"/>
      <c r="N188" s="370" t="str">
        <f t="shared" si="19"/>
        <v/>
      </c>
      <c r="O188" s="371" t="str">
        <f t="shared" si="20"/>
        <v/>
      </c>
      <c r="P188" s="371" t="str">
        <f t="shared" si="27"/>
        <v/>
      </c>
      <c r="Q188" s="372" t="str">
        <f t="shared" si="21"/>
        <v/>
      </c>
      <c r="R188" s="373" t="str">
        <f t="shared" si="28"/>
        <v/>
      </c>
      <c r="S188" s="372" t="str">
        <f t="shared" si="29"/>
        <v/>
      </c>
      <c r="T188" s="372" t="str">
        <f t="shared" si="22"/>
        <v/>
      </c>
      <c r="U188" s="374" t="str">
        <f t="shared" si="23"/>
        <v/>
      </c>
      <c r="V188" s="375" t="str">
        <f t="shared" si="30"/>
        <v/>
      </c>
      <c r="Y188" s="133"/>
    </row>
    <row r="189" spans="1:25" s="127" customFormat="1" ht="12" customHeight="1">
      <c r="A189" s="121">
        <v>117</v>
      </c>
      <c r="B189" s="122"/>
      <c r="C189" s="403"/>
      <c r="D189" s="123"/>
      <c r="E189" s="124"/>
      <c r="F189" s="124"/>
      <c r="G189" s="363" t="str">
        <f t="shared" si="16"/>
        <v/>
      </c>
      <c r="H189" s="376" t="str">
        <f t="shared" si="17"/>
        <v/>
      </c>
      <c r="I189" s="365" t="str">
        <f t="shared" si="18"/>
        <v/>
      </c>
      <c r="J189" s="366" t="str">
        <f t="shared" si="24"/>
        <v/>
      </c>
      <c r="K189" s="367" t="str">
        <f t="shared" si="25"/>
        <v/>
      </c>
      <c r="L189" s="368" t="str">
        <f t="shared" si="26"/>
        <v/>
      </c>
      <c r="M189" s="369"/>
      <c r="N189" s="370" t="str">
        <f t="shared" si="19"/>
        <v/>
      </c>
      <c r="O189" s="371" t="str">
        <f t="shared" si="20"/>
        <v/>
      </c>
      <c r="P189" s="371" t="str">
        <f t="shared" si="27"/>
        <v/>
      </c>
      <c r="Q189" s="372" t="str">
        <f t="shared" si="21"/>
        <v/>
      </c>
      <c r="R189" s="373" t="str">
        <f t="shared" si="28"/>
        <v/>
      </c>
      <c r="S189" s="372" t="str">
        <f t="shared" si="29"/>
        <v/>
      </c>
      <c r="T189" s="372" t="str">
        <f t="shared" si="22"/>
        <v/>
      </c>
      <c r="U189" s="374" t="str">
        <f t="shared" si="23"/>
        <v/>
      </c>
      <c r="V189" s="375" t="str">
        <f t="shared" si="30"/>
        <v/>
      </c>
      <c r="Y189" s="133"/>
    </row>
    <row r="190" spans="1:25" s="127" customFormat="1" ht="12" customHeight="1">
      <c r="A190" s="121">
        <v>118</v>
      </c>
      <c r="B190" s="122"/>
      <c r="C190" s="403"/>
      <c r="D190" s="123"/>
      <c r="E190" s="124"/>
      <c r="F190" s="124"/>
      <c r="G190" s="363" t="str">
        <f t="shared" si="16"/>
        <v/>
      </c>
      <c r="H190" s="376" t="str">
        <f t="shared" si="17"/>
        <v/>
      </c>
      <c r="I190" s="365" t="str">
        <f t="shared" si="18"/>
        <v/>
      </c>
      <c r="J190" s="366" t="str">
        <f t="shared" si="24"/>
        <v/>
      </c>
      <c r="K190" s="367" t="str">
        <f t="shared" si="25"/>
        <v/>
      </c>
      <c r="L190" s="368" t="str">
        <f t="shared" si="26"/>
        <v/>
      </c>
      <c r="M190" s="369"/>
      <c r="N190" s="370" t="str">
        <f t="shared" si="19"/>
        <v/>
      </c>
      <c r="O190" s="371" t="str">
        <f t="shared" si="20"/>
        <v/>
      </c>
      <c r="P190" s="371" t="str">
        <f t="shared" si="27"/>
        <v/>
      </c>
      <c r="Q190" s="372" t="str">
        <f t="shared" si="21"/>
        <v/>
      </c>
      <c r="R190" s="373" t="str">
        <f t="shared" si="28"/>
        <v/>
      </c>
      <c r="S190" s="372" t="str">
        <f t="shared" si="29"/>
        <v/>
      </c>
      <c r="T190" s="372" t="str">
        <f t="shared" si="22"/>
        <v/>
      </c>
      <c r="U190" s="374" t="str">
        <f t="shared" si="23"/>
        <v/>
      </c>
      <c r="V190" s="375" t="str">
        <f t="shared" si="30"/>
        <v/>
      </c>
      <c r="Y190" s="133"/>
    </row>
    <row r="191" spans="1:25" s="127" customFormat="1" ht="12" customHeight="1">
      <c r="A191" s="121">
        <v>119</v>
      </c>
      <c r="B191" s="122"/>
      <c r="C191" s="403"/>
      <c r="D191" s="123"/>
      <c r="E191" s="124"/>
      <c r="F191" s="124"/>
      <c r="G191" s="363" t="str">
        <f t="shared" si="16"/>
        <v/>
      </c>
      <c r="H191" s="376" t="str">
        <f t="shared" si="17"/>
        <v/>
      </c>
      <c r="I191" s="365" t="str">
        <f t="shared" si="18"/>
        <v/>
      </c>
      <c r="J191" s="366" t="str">
        <f t="shared" si="24"/>
        <v/>
      </c>
      <c r="K191" s="367" t="str">
        <f t="shared" si="25"/>
        <v/>
      </c>
      <c r="L191" s="368" t="str">
        <f t="shared" si="26"/>
        <v/>
      </c>
      <c r="M191" s="369"/>
      <c r="N191" s="370" t="str">
        <f t="shared" si="19"/>
        <v/>
      </c>
      <c r="O191" s="371" t="str">
        <f t="shared" si="20"/>
        <v/>
      </c>
      <c r="P191" s="371" t="str">
        <f t="shared" si="27"/>
        <v/>
      </c>
      <c r="Q191" s="372" t="str">
        <f t="shared" si="21"/>
        <v/>
      </c>
      <c r="R191" s="373" t="str">
        <f t="shared" si="28"/>
        <v/>
      </c>
      <c r="S191" s="372" t="str">
        <f t="shared" si="29"/>
        <v/>
      </c>
      <c r="T191" s="372" t="str">
        <f t="shared" si="22"/>
        <v/>
      </c>
      <c r="U191" s="374" t="str">
        <f t="shared" si="23"/>
        <v/>
      </c>
      <c r="V191" s="375" t="str">
        <f t="shared" si="30"/>
        <v/>
      </c>
      <c r="Y191" s="133"/>
    </row>
    <row r="192" spans="1:25" s="127" customFormat="1" ht="12" customHeight="1">
      <c r="A192" s="121">
        <v>120</v>
      </c>
      <c r="B192" s="122"/>
      <c r="C192" s="403"/>
      <c r="D192" s="123"/>
      <c r="E192" s="124"/>
      <c r="F192" s="124"/>
      <c r="G192" s="363" t="str">
        <f t="shared" si="16"/>
        <v/>
      </c>
      <c r="H192" s="376" t="str">
        <f t="shared" si="17"/>
        <v/>
      </c>
      <c r="I192" s="365" t="str">
        <f t="shared" si="18"/>
        <v/>
      </c>
      <c r="J192" s="366" t="str">
        <f t="shared" si="24"/>
        <v/>
      </c>
      <c r="K192" s="367" t="str">
        <f t="shared" si="25"/>
        <v/>
      </c>
      <c r="L192" s="368" t="str">
        <f t="shared" si="26"/>
        <v/>
      </c>
      <c r="M192" s="369"/>
      <c r="N192" s="370" t="str">
        <f t="shared" si="19"/>
        <v/>
      </c>
      <c r="O192" s="371" t="str">
        <f t="shared" si="20"/>
        <v/>
      </c>
      <c r="P192" s="371" t="str">
        <f t="shared" si="27"/>
        <v/>
      </c>
      <c r="Q192" s="372" t="str">
        <f t="shared" si="21"/>
        <v/>
      </c>
      <c r="R192" s="373" t="str">
        <f t="shared" si="28"/>
        <v/>
      </c>
      <c r="S192" s="372" t="str">
        <f t="shared" si="29"/>
        <v/>
      </c>
      <c r="T192" s="372" t="str">
        <f t="shared" si="22"/>
        <v/>
      </c>
      <c r="U192" s="374" t="str">
        <f t="shared" si="23"/>
        <v/>
      </c>
      <c r="V192" s="375" t="str">
        <f t="shared" si="30"/>
        <v/>
      </c>
      <c r="Y192" s="133"/>
    </row>
    <row r="193" spans="1:25" s="127" customFormat="1" ht="12" customHeight="1">
      <c r="A193" s="121">
        <v>121</v>
      </c>
      <c r="B193" s="122"/>
      <c r="C193" s="403"/>
      <c r="D193" s="123"/>
      <c r="E193" s="124"/>
      <c r="F193" s="124"/>
      <c r="G193" s="363" t="str">
        <f t="shared" si="16"/>
        <v/>
      </c>
      <c r="H193" s="376" t="str">
        <f t="shared" si="17"/>
        <v/>
      </c>
      <c r="I193" s="365" t="str">
        <f t="shared" si="18"/>
        <v/>
      </c>
      <c r="J193" s="366" t="str">
        <f t="shared" si="24"/>
        <v/>
      </c>
      <c r="K193" s="367" t="str">
        <f t="shared" si="25"/>
        <v/>
      </c>
      <c r="L193" s="368" t="str">
        <f t="shared" si="26"/>
        <v/>
      </c>
      <c r="M193" s="369"/>
      <c r="N193" s="370" t="str">
        <f t="shared" si="19"/>
        <v/>
      </c>
      <c r="O193" s="371" t="str">
        <f t="shared" si="20"/>
        <v/>
      </c>
      <c r="P193" s="371" t="str">
        <f t="shared" si="27"/>
        <v/>
      </c>
      <c r="Q193" s="372" t="str">
        <f t="shared" si="21"/>
        <v/>
      </c>
      <c r="R193" s="373" t="str">
        <f t="shared" si="28"/>
        <v/>
      </c>
      <c r="S193" s="372" t="str">
        <f t="shared" si="29"/>
        <v/>
      </c>
      <c r="T193" s="372" t="str">
        <f t="shared" si="22"/>
        <v/>
      </c>
      <c r="U193" s="374" t="str">
        <f t="shared" si="23"/>
        <v/>
      </c>
      <c r="V193" s="375" t="str">
        <f t="shared" si="30"/>
        <v/>
      </c>
      <c r="Y193" s="133"/>
    </row>
    <row r="194" spans="1:25" s="127" customFormat="1" ht="12" customHeight="1">
      <c r="A194" s="121">
        <v>122</v>
      </c>
      <c r="B194" s="122"/>
      <c r="C194" s="403"/>
      <c r="D194" s="123"/>
      <c r="E194" s="124"/>
      <c r="F194" s="124"/>
      <c r="G194" s="363" t="str">
        <f t="shared" si="16"/>
        <v/>
      </c>
      <c r="H194" s="376" t="str">
        <f t="shared" si="17"/>
        <v/>
      </c>
      <c r="I194" s="365" t="str">
        <f t="shared" si="18"/>
        <v/>
      </c>
      <c r="J194" s="366" t="str">
        <f t="shared" si="24"/>
        <v/>
      </c>
      <c r="K194" s="367" t="str">
        <f t="shared" si="25"/>
        <v/>
      </c>
      <c r="L194" s="368" t="str">
        <f t="shared" si="26"/>
        <v/>
      </c>
      <c r="M194" s="369"/>
      <c r="N194" s="370" t="str">
        <f t="shared" si="19"/>
        <v/>
      </c>
      <c r="O194" s="371" t="str">
        <f t="shared" si="20"/>
        <v/>
      </c>
      <c r="P194" s="371" t="str">
        <f t="shared" si="27"/>
        <v/>
      </c>
      <c r="Q194" s="372" t="str">
        <f t="shared" si="21"/>
        <v/>
      </c>
      <c r="R194" s="373" t="str">
        <f t="shared" si="28"/>
        <v/>
      </c>
      <c r="S194" s="372" t="str">
        <f t="shared" si="29"/>
        <v/>
      </c>
      <c r="T194" s="372" t="str">
        <f t="shared" si="22"/>
        <v/>
      </c>
      <c r="U194" s="374" t="str">
        <f t="shared" si="23"/>
        <v/>
      </c>
      <c r="V194" s="375" t="str">
        <f t="shared" si="30"/>
        <v/>
      </c>
      <c r="Y194" s="133"/>
    </row>
    <row r="195" spans="1:25" s="127" customFormat="1" ht="12" customHeight="1">
      <c r="A195" s="121">
        <v>123</v>
      </c>
      <c r="B195" s="122"/>
      <c r="C195" s="403"/>
      <c r="D195" s="123"/>
      <c r="E195" s="124"/>
      <c r="F195" s="124"/>
      <c r="G195" s="363" t="str">
        <f t="shared" si="16"/>
        <v/>
      </c>
      <c r="H195" s="376" t="str">
        <f t="shared" si="17"/>
        <v/>
      </c>
      <c r="I195" s="365" t="str">
        <f t="shared" si="18"/>
        <v/>
      </c>
      <c r="J195" s="366" t="str">
        <f t="shared" si="24"/>
        <v/>
      </c>
      <c r="K195" s="367" t="str">
        <f t="shared" si="25"/>
        <v/>
      </c>
      <c r="L195" s="368" t="str">
        <f t="shared" si="26"/>
        <v/>
      </c>
      <c r="M195" s="369"/>
      <c r="N195" s="370" t="str">
        <f t="shared" si="19"/>
        <v/>
      </c>
      <c r="O195" s="371" t="str">
        <f t="shared" si="20"/>
        <v/>
      </c>
      <c r="P195" s="371" t="str">
        <f t="shared" si="27"/>
        <v/>
      </c>
      <c r="Q195" s="372" t="str">
        <f t="shared" si="21"/>
        <v/>
      </c>
      <c r="R195" s="373" t="str">
        <f t="shared" si="28"/>
        <v/>
      </c>
      <c r="S195" s="372" t="str">
        <f t="shared" si="29"/>
        <v/>
      </c>
      <c r="T195" s="372" t="str">
        <f t="shared" si="22"/>
        <v/>
      </c>
      <c r="U195" s="374" t="str">
        <f t="shared" si="23"/>
        <v/>
      </c>
      <c r="V195" s="375" t="str">
        <f t="shared" si="30"/>
        <v/>
      </c>
      <c r="Y195" s="133"/>
    </row>
    <row r="196" spans="1:25" s="127" customFormat="1" ht="12" customHeight="1">
      <c r="A196" s="121">
        <v>124</v>
      </c>
      <c r="B196" s="122"/>
      <c r="C196" s="403"/>
      <c r="D196" s="123"/>
      <c r="E196" s="124"/>
      <c r="F196" s="124"/>
      <c r="G196" s="363" t="str">
        <f t="shared" si="16"/>
        <v/>
      </c>
      <c r="H196" s="376" t="str">
        <f t="shared" si="17"/>
        <v/>
      </c>
      <c r="I196" s="365" t="str">
        <f t="shared" si="18"/>
        <v/>
      </c>
      <c r="J196" s="366" t="str">
        <f t="shared" si="24"/>
        <v/>
      </c>
      <c r="K196" s="367" t="str">
        <f t="shared" si="25"/>
        <v/>
      </c>
      <c r="L196" s="368" t="str">
        <f t="shared" si="26"/>
        <v/>
      </c>
      <c r="M196" s="369"/>
      <c r="N196" s="370" t="str">
        <f t="shared" si="19"/>
        <v/>
      </c>
      <c r="O196" s="371" t="str">
        <f t="shared" si="20"/>
        <v/>
      </c>
      <c r="P196" s="371" t="str">
        <f t="shared" si="27"/>
        <v/>
      </c>
      <c r="Q196" s="372" t="str">
        <f t="shared" si="21"/>
        <v/>
      </c>
      <c r="R196" s="373" t="str">
        <f t="shared" si="28"/>
        <v/>
      </c>
      <c r="S196" s="372" t="str">
        <f t="shared" si="29"/>
        <v/>
      </c>
      <c r="T196" s="372" t="str">
        <f t="shared" si="22"/>
        <v/>
      </c>
      <c r="U196" s="374" t="str">
        <f t="shared" si="23"/>
        <v/>
      </c>
      <c r="V196" s="375" t="str">
        <f t="shared" si="30"/>
        <v/>
      </c>
      <c r="Y196" s="133"/>
    </row>
    <row r="197" spans="1:25" s="127" customFormat="1" ht="12" customHeight="1">
      <c r="A197" s="121">
        <v>125</v>
      </c>
      <c r="B197" s="122"/>
      <c r="C197" s="403"/>
      <c r="D197" s="123"/>
      <c r="E197" s="124"/>
      <c r="F197" s="124"/>
      <c r="G197" s="363" t="str">
        <f t="shared" si="16"/>
        <v/>
      </c>
      <c r="H197" s="376" t="str">
        <f t="shared" si="17"/>
        <v/>
      </c>
      <c r="I197" s="365" t="str">
        <f t="shared" si="18"/>
        <v/>
      </c>
      <c r="J197" s="366" t="str">
        <f t="shared" si="24"/>
        <v/>
      </c>
      <c r="K197" s="367" t="str">
        <f t="shared" si="25"/>
        <v/>
      </c>
      <c r="L197" s="368" t="str">
        <f t="shared" si="26"/>
        <v/>
      </c>
      <c r="M197" s="369"/>
      <c r="N197" s="370" t="str">
        <f t="shared" si="19"/>
        <v/>
      </c>
      <c r="O197" s="371" t="str">
        <f t="shared" si="20"/>
        <v/>
      </c>
      <c r="P197" s="371" t="str">
        <f t="shared" si="27"/>
        <v/>
      </c>
      <c r="Q197" s="372" t="str">
        <f t="shared" si="21"/>
        <v/>
      </c>
      <c r="R197" s="373" t="str">
        <f t="shared" si="28"/>
        <v/>
      </c>
      <c r="S197" s="372" t="str">
        <f t="shared" si="29"/>
        <v/>
      </c>
      <c r="T197" s="372" t="str">
        <f t="shared" si="22"/>
        <v/>
      </c>
      <c r="U197" s="374" t="str">
        <f t="shared" si="23"/>
        <v/>
      </c>
      <c r="V197" s="375" t="str">
        <f t="shared" si="30"/>
        <v/>
      </c>
      <c r="Y197" s="133"/>
    </row>
    <row r="198" spans="1:25" s="127" customFormat="1" ht="12" customHeight="1">
      <c r="A198" s="121">
        <v>126</v>
      </c>
      <c r="B198" s="122"/>
      <c r="C198" s="403"/>
      <c r="D198" s="123"/>
      <c r="E198" s="124"/>
      <c r="F198" s="124"/>
      <c r="G198" s="363" t="str">
        <f t="shared" si="16"/>
        <v/>
      </c>
      <c r="H198" s="376" t="str">
        <f t="shared" si="17"/>
        <v/>
      </c>
      <c r="I198" s="365" t="str">
        <f t="shared" si="18"/>
        <v/>
      </c>
      <c r="J198" s="366" t="str">
        <f t="shared" si="24"/>
        <v/>
      </c>
      <c r="K198" s="367" t="str">
        <f t="shared" si="25"/>
        <v/>
      </c>
      <c r="L198" s="368" t="str">
        <f t="shared" si="26"/>
        <v/>
      </c>
      <c r="M198" s="369"/>
      <c r="N198" s="370" t="str">
        <f t="shared" si="19"/>
        <v/>
      </c>
      <c r="O198" s="371" t="str">
        <f t="shared" si="20"/>
        <v/>
      </c>
      <c r="P198" s="371" t="str">
        <f t="shared" si="27"/>
        <v/>
      </c>
      <c r="Q198" s="372" t="str">
        <f t="shared" si="21"/>
        <v/>
      </c>
      <c r="R198" s="373" t="str">
        <f t="shared" si="28"/>
        <v/>
      </c>
      <c r="S198" s="372" t="str">
        <f t="shared" si="29"/>
        <v/>
      </c>
      <c r="T198" s="372" t="str">
        <f t="shared" si="22"/>
        <v/>
      </c>
      <c r="U198" s="374" t="str">
        <f t="shared" si="23"/>
        <v/>
      </c>
      <c r="V198" s="375" t="str">
        <f t="shared" si="30"/>
        <v/>
      </c>
      <c r="Y198" s="133"/>
    </row>
    <row r="199" spans="1:25" s="127" customFormat="1" ht="12" customHeight="1">
      <c r="A199" s="121">
        <v>127</v>
      </c>
      <c r="B199" s="122"/>
      <c r="C199" s="403"/>
      <c r="D199" s="123"/>
      <c r="E199" s="124"/>
      <c r="F199" s="124"/>
      <c r="G199" s="363" t="str">
        <f t="shared" si="16"/>
        <v/>
      </c>
      <c r="H199" s="376" t="str">
        <f t="shared" si="17"/>
        <v/>
      </c>
      <c r="I199" s="365" t="str">
        <f t="shared" si="18"/>
        <v/>
      </c>
      <c r="J199" s="366" t="str">
        <f t="shared" si="24"/>
        <v/>
      </c>
      <c r="K199" s="367" t="str">
        <f t="shared" si="25"/>
        <v/>
      </c>
      <c r="L199" s="368" t="str">
        <f t="shared" si="26"/>
        <v/>
      </c>
      <c r="M199" s="369"/>
      <c r="N199" s="370" t="str">
        <f t="shared" si="19"/>
        <v/>
      </c>
      <c r="O199" s="371" t="str">
        <f t="shared" si="20"/>
        <v/>
      </c>
      <c r="P199" s="371" t="str">
        <f t="shared" si="27"/>
        <v/>
      </c>
      <c r="Q199" s="372" t="str">
        <f t="shared" si="21"/>
        <v/>
      </c>
      <c r="R199" s="373" t="str">
        <f t="shared" si="28"/>
        <v/>
      </c>
      <c r="S199" s="372" t="str">
        <f t="shared" si="29"/>
        <v/>
      </c>
      <c r="T199" s="372" t="str">
        <f t="shared" si="22"/>
        <v/>
      </c>
      <c r="U199" s="374" t="str">
        <f t="shared" si="23"/>
        <v/>
      </c>
      <c r="V199" s="375" t="str">
        <f t="shared" si="30"/>
        <v/>
      </c>
      <c r="Y199" s="133"/>
    </row>
    <row r="200" spans="1:25" s="127" customFormat="1" ht="12" customHeight="1">
      <c r="A200" s="121">
        <v>128</v>
      </c>
      <c r="B200" s="122"/>
      <c r="C200" s="403"/>
      <c r="D200" s="123"/>
      <c r="E200" s="124"/>
      <c r="F200" s="124"/>
      <c r="G200" s="363" t="str">
        <f t="shared" si="16"/>
        <v/>
      </c>
      <c r="H200" s="376" t="str">
        <f t="shared" si="17"/>
        <v/>
      </c>
      <c r="I200" s="365" t="str">
        <f t="shared" si="18"/>
        <v/>
      </c>
      <c r="J200" s="366" t="str">
        <f t="shared" si="24"/>
        <v/>
      </c>
      <c r="K200" s="367" t="str">
        <f t="shared" si="25"/>
        <v/>
      </c>
      <c r="L200" s="368" t="str">
        <f t="shared" si="26"/>
        <v/>
      </c>
      <c r="M200" s="369"/>
      <c r="N200" s="370" t="str">
        <f t="shared" si="19"/>
        <v/>
      </c>
      <c r="O200" s="371" t="str">
        <f t="shared" si="20"/>
        <v/>
      </c>
      <c r="P200" s="371" t="str">
        <f t="shared" si="27"/>
        <v/>
      </c>
      <c r="Q200" s="372" t="str">
        <f t="shared" si="21"/>
        <v/>
      </c>
      <c r="R200" s="373" t="str">
        <f t="shared" si="28"/>
        <v/>
      </c>
      <c r="S200" s="372" t="str">
        <f t="shared" si="29"/>
        <v/>
      </c>
      <c r="T200" s="372" t="str">
        <f t="shared" si="22"/>
        <v/>
      </c>
      <c r="U200" s="374" t="str">
        <f t="shared" si="23"/>
        <v/>
      </c>
      <c r="V200" s="375" t="str">
        <f t="shared" si="30"/>
        <v/>
      </c>
      <c r="Y200" s="133"/>
    </row>
    <row r="201" spans="1:25" s="127" customFormat="1" ht="12" customHeight="1">
      <c r="A201" s="121">
        <v>129</v>
      </c>
      <c r="B201" s="122"/>
      <c r="C201" s="403"/>
      <c r="D201" s="123"/>
      <c r="E201" s="124"/>
      <c r="F201" s="124"/>
      <c r="G201" s="363" t="str">
        <f t="shared" ref="G201:G264" si="31">IF(OR(ISBLANK($C201),ISBLANK($C$68)),"",IF($C201&gt;$C$68,"",DATEDIF($C201,$C$68,"Y")))</f>
        <v/>
      </c>
      <c r="H201" s="376" t="str">
        <f t="shared" ref="H201:H264" si="32">IF(D201=1,"男",IF(D201=2,"女",""))</f>
        <v/>
      </c>
      <c r="I201" s="365" t="str">
        <f t="shared" ref="I201:I264" si="33">G201&amp;H201</f>
        <v/>
      </c>
      <c r="J201" s="366" t="str">
        <f t="shared" si="24"/>
        <v/>
      </c>
      <c r="K201" s="367" t="str">
        <f t="shared" si="25"/>
        <v/>
      </c>
      <c r="L201" s="368" t="str">
        <f t="shared" si="26"/>
        <v/>
      </c>
      <c r="M201" s="369"/>
      <c r="N201" s="370" t="str">
        <f t="shared" ref="N201:N264" si="34">IF(F201="","",(F201-O201)/O201*100)</f>
        <v/>
      </c>
      <c r="O201" s="371" t="str">
        <f t="shared" ref="O201:O264" si="35">IF(E201="","",(J201*E201-K201))</f>
        <v/>
      </c>
      <c r="P201" s="371" t="str">
        <f t="shared" si="27"/>
        <v/>
      </c>
      <c r="Q201" s="372" t="str">
        <f t="shared" ref="Q201:Q264" si="36">IF($E201="","",P201*O201)</f>
        <v/>
      </c>
      <c r="R201" s="373" t="str">
        <f t="shared" si="28"/>
        <v/>
      </c>
      <c r="S201" s="372" t="str">
        <f t="shared" si="29"/>
        <v/>
      </c>
      <c r="T201" s="372" t="str">
        <f t="shared" ref="T201:T264" si="37">IF(E201="","",(Q201*R201+S201))</f>
        <v/>
      </c>
      <c r="U201" s="374" t="str">
        <f t="shared" ref="U201:U264" si="38">IF(E201="","",(T201*33%))</f>
        <v/>
      </c>
      <c r="V201" s="375" t="str">
        <f t="shared" si="30"/>
        <v/>
      </c>
      <c r="Y201" s="133"/>
    </row>
    <row r="202" spans="1:25" s="127" customFormat="1" ht="12" customHeight="1">
      <c r="A202" s="121">
        <v>130</v>
      </c>
      <c r="B202" s="122"/>
      <c r="C202" s="403"/>
      <c r="D202" s="123"/>
      <c r="E202" s="124"/>
      <c r="F202" s="124"/>
      <c r="G202" s="363" t="str">
        <f t="shared" si="31"/>
        <v/>
      </c>
      <c r="H202" s="376" t="str">
        <f t="shared" si="32"/>
        <v/>
      </c>
      <c r="I202" s="365" t="str">
        <f t="shared" si="33"/>
        <v/>
      </c>
      <c r="J202" s="366" t="str">
        <f t="shared" ref="J202:J265" si="39">IF(E202="","",VLOOKUP(I202,$W$28:$Y$53,2,FALSE))</f>
        <v/>
      </c>
      <c r="K202" s="367" t="str">
        <f t="shared" ref="K202:K265" si="40">IF(E202="","",VLOOKUP(I202,$W$28:$Y$53,3,FALSE))</f>
        <v/>
      </c>
      <c r="L202" s="368" t="str">
        <f t="shared" ref="L202:L265" si="41">IF(ISNUMBER(N202),VLOOKUP(N202,$M$57:$R$62,4,TRUE),"")</f>
        <v/>
      </c>
      <c r="M202" s="369"/>
      <c r="N202" s="370" t="str">
        <f t="shared" si="34"/>
        <v/>
      </c>
      <c r="O202" s="371" t="str">
        <f t="shared" si="35"/>
        <v/>
      </c>
      <c r="P202" s="371" t="str">
        <f t="shared" ref="P202:P265" si="42">IF($E202="","",VLOOKUP($I202,$N$27:$Q$53,2,FALSE))</f>
        <v/>
      </c>
      <c r="Q202" s="372" t="str">
        <f t="shared" si="36"/>
        <v/>
      </c>
      <c r="R202" s="373" t="str">
        <f t="shared" ref="R202:R265" si="43">IF(E202="","",VLOOKUP(I202,$N$27:$V$53,9,FALSE))</f>
        <v/>
      </c>
      <c r="S202" s="372" t="str">
        <f t="shared" ref="S202:S265" si="44">IF($E202="","",VLOOKUP($I202,$N$27:$R$53,5,FALSE))</f>
        <v/>
      </c>
      <c r="T202" s="372" t="str">
        <f t="shared" si="37"/>
        <v/>
      </c>
      <c r="U202" s="374" t="str">
        <f t="shared" si="38"/>
        <v/>
      </c>
      <c r="V202" s="375" t="str">
        <f t="shared" ref="V202:V265" si="45">IF(E202="","",(IF(AND(U202&lt;=$R$7,U202&gt;=$T$7),U202,IF(U202="","　","個別対応"))))</f>
        <v/>
      </c>
      <c r="Y202" s="133"/>
    </row>
    <row r="203" spans="1:25" s="127" customFormat="1" ht="12" customHeight="1">
      <c r="A203" s="121">
        <v>131</v>
      </c>
      <c r="B203" s="122"/>
      <c r="C203" s="403"/>
      <c r="D203" s="123"/>
      <c r="E203" s="124"/>
      <c r="F203" s="124"/>
      <c r="G203" s="363" t="str">
        <f t="shared" si="31"/>
        <v/>
      </c>
      <c r="H203" s="376" t="str">
        <f t="shared" si="32"/>
        <v/>
      </c>
      <c r="I203" s="365" t="str">
        <f t="shared" si="33"/>
        <v/>
      </c>
      <c r="J203" s="366" t="str">
        <f t="shared" si="39"/>
        <v/>
      </c>
      <c r="K203" s="367" t="str">
        <f t="shared" si="40"/>
        <v/>
      </c>
      <c r="L203" s="368" t="str">
        <f t="shared" si="41"/>
        <v/>
      </c>
      <c r="M203" s="369"/>
      <c r="N203" s="370" t="str">
        <f t="shared" si="34"/>
        <v/>
      </c>
      <c r="O203" s="371" t="str">
        <f t="shared" si="35"/>
        <v/>
      </c>
      <c r="P203" s="371" t="str">
        <f t="shared" si="42"/>
        <v/>
      </c>
      <c r="Q203" s="372" t="str">
        <f t="shared" si="36"/>
        <v/>
      </c>
      <c r="R203" s="373" t="str">
        <f t="shared" si="43"/>
        <v/>
      </c>
      <c r="S203" s="372" t="str">
        <f t="shared" si="44"/>
        <v/>
      </c>
      <c r="T203" s="372" t="str">
        <f t="shared" si="37"/>
        <v/>
      </c>
      <c r="U203" s="374" t="str">
        <f t="shared" si="38"/>
        <v/>
      </c>
      <c r="V203" s="375" t="str">
        <f t="shared" si="45"/>
        <v/>
      </c>
      <c r="Y203" s="133"/>
    </row>
    <row r="204" spans="1:25" s="127" customFormat="1" ht="12" customHeight="1">
      <c r="A204" s="121">
        <v>132</v>
      </c>
      <c r="B204" s="122"/>
      <c r="C204" s="403"/>
      <c r="D204" s="123"/>
      <c r="E204" s="124"/>
      <c r="F204" s="124"/>
      <c r="G204" s="363" t="str">
        <f t="shared" si="31"/>
        <v/>
      </c>
      <c r="H204" s="376" t="str">
        <f t="shared" si="32"/>
        <v/>
      </c>
      <c r="I204" s="365" t="str">
        <f t="shared" si="33"/>
        <v/>
      </c>
      <c r="J204" s="366" t="str">
        <f t="shared" si="39"/>
        <v/>
      </c>
      <c r="K204" s="367" t="str">
        <f t="shared" si="40"/>
        <v/>
      </c>
      <c r="L204" s="368" t="str">
        <f t="shared" si="41"/>
        <v/>
      </c>
      <c r="M204" s="369"/>
      <c r="N204" s="370" t="str">
        <f t="shared" si="34"/>
        <v/>
      </c>
      <c r="O204" s="371" t="str">
        <f t="shared" si="35"/>
        <v/>
      </c>
      <c r="P204" s="371" t="str">
        <f t="shared" si="42"/>
        <v/>
      </c>
      <c r="Q204" s="372" t="str">
        <f t="shared" si="36"/>
        <v/>
      </c>
      <c r="R204" s="373" t="str">
        <f t="shared" si="43"/>
        <v/>
      </c>
      <c r="S204" s="372" t="str">
        <f t="shared" si="44"/>
        <v/>
      </c>
      <c r="T204" s="372" t="str">
        <f t="shared" si="37"/>
        <v/>
      </c>
      <c r="U204" s="374" t="str">
        <f t="shared" si="38"/>
        <v/>
      </c>
      <c r="V204" s="375" t="str">
        <f t="shared" si="45"/>
        <v/>
      </c>
      <c r="Y204" s="133"/>
    </row>
    <row r="205" spans="1:25" s="127" customFormat="1" ht="12" customHeight="1">
      <c r="A205" s="121">
        <v>133</v>
      </c>
      <c r="B205" s="122"/>
      <c r="C205" s="403"/>
      <c r="D205" s="123"/>
      <c r="E205" s="124"/>
      <c r="F205" s="124"/>
      <c r="G205" s="363" t="str">
        <f t="shared" si="31"/>
        <v/>
      </c>
      <c r="H205" s="376" t="str">
        <f t="shared" si="32"/>
        <v/>
      </c>
      <c r="I205" s="365" t="str">
        <f t="shared" si="33"/>
        <v/>
      </c>
      <c r="J205" s="366" t="str">
        <f t="shared" si="39"/>
        <v/>
      </c>
      <c r="K205" s="367" t="str">
        <f t="shared" si="40"/>
        <v/>
      </c>
      <c r="L205" s="368" t="str">
        <f t="shared" si="41"/>
        <v/>
      </c>
      <c r="M205" s="369"/>
      <c r="N205" s="370" t="str">
        <f t="shared" si="34"/>
        <v/>
      </c>
      <c r="O205" s="371" t="str">
        <f t="shared" si="35"/>
        <v/>
      </c>
      <c r="P205" s="371" t="str">
        <f t="shared" si="42"/>
        <v/>
      </c>
      <c r="Q205" s="372" t="str">
        <f t="shared" si="36"/>
        <v/>
      </c>
      <c r="R205" s="373" t="str">
        <f t="shared" si="43"/>
        <v/>
      </c>
      <c r="S205" s="372" t="str">
        <f t="shared" si="44"/>
        <v/>
      </c>
      <c r="T205" s="372" t="str">
        <f t="shared" si="37"/>
        <v/>
      </c>
      <c r="U205" s="374" t="str">
        <f t="shared" si="38"/>
        <v/>
      </c>
      <c r="V205" s="375" t="str">
        <f t="shared" si="45"/>
        <v/>
      </c>
      <c r="Y205" s="133"/>
    </row>
    <row r="206" spans="1:25" s="127" customFormat="1" ht="12" customHeight="1">
      <c r="A206" s="121">
        <v>134</v>
      </c>
      <c r="B206" s="122"/>
      <c r="C206" s="403"/>
      <c r="D206" s="123"/>
      <c r="E206" s="124"/>
      <c r="F206" s="124"/>
      <c r="G206" s="363" t="str">
        <f t="shared" si="31"/>
        <v/>
      </c>
      <c r="H206" s="376" t="str">
        <f t="shared" si="32"/>
        <v/>
      </c>
      <c r="I206" s="365" t="str">
        <f t="shared" si="33"/>
        <v/>
      </c>
      <c r="J206" s="366" t="str">
        <f t="shared" si="39"/>
        <v/>
      </c>
      <c r="K206" s="367" t="str">
        <f t="shared" si="40"/>
        <v/>
      </c>
      <c r="L206" s="368" t="str">
        <f t="shared" si="41"/>
        <v/>
      </c>
      <c r="M206" s="369"/>
      <c r="N206" s="370" t="str">
        <f t="shared" si="34"/>
        <v/>
      </c>
      <c r="O206" s="371" t="str">
        <f t="shared" si="35"/>
        <v/>
      </c>
      <c r="P206" s="371" t="str">
        <f t="shared" si="42"/>
        <v/>
      </c>
      <c r="Q206" s="372" t="str">
        <f t="shared" si="36"/>
        <v/>
      </c>
      <c r="R206" s="373" t="str">
        <f t="shared" si="43"/>
        <v/>
      </c>
      <c r="S206" s="372" t="str">
        <f t="shared" si="44"/>
        <v/>
      </c>
      <c r="T206" s="372" t="str">
        <f t="shared" si="37"/>
        <v/>
      </c>
      <c r="U206" s="374" t="str">
        <f t="shared" si="38"/>
        <v/>
      </c>
      <c r="V206" s="375" t="str">
        <f t="shared" si="45"/>
        <v/>
      </c>
      <c r="Y206" s="133"/>
    </row>
    <row r="207" spans="1:25" s="127" customFormat="1" ht="12" customHeight="1">
      <c r="A207" s="121">
        <v>135</v>
      </c>
      <c r="B207" s="122"/>
      <c r="C207" s="403"/>
      <c r="D207" s="123"/>
      <c r="E207" s="124"/>
      <c r="F207" s="124"/>
      <c r="G207" s="363" t="str">
        <f t="shared" si="31"/>
        <v/>
      </c>
      <c r="H207" s="376" t="str">
        <f t="shared" si="32"/>
        <v/>
      </c>
      <c r="I207" s="365" t="str">
        <f t="shared" si="33"/>
        <v/>
      </c>
      <c r="J207" s="366" t="str">
        <f t="shared" si="39"/>
        <v/>
      </c>
      <c r="K207" s="367" t="str">
        <f t="shared" si="40"/>
        <v/>
      </c>
      <c r="L207" s="368" t="str">
        <f t="shared" si="41"/>
        <v/>
      </c>
      <c r="M207" s="369"/>
      <c r="N207" s="370" t="str">
        <f t="shared" si="34"/>
        <v/>
      </c>
      <c r="O207" s="371" t="str">
        <f t="shared" si="35"/>
        <v/>
      </c>
      <c r="P207" s="371" t="str">
        <f t="shared" si="42"/>
        <v/>
      </c>
      <c r="Q207" s="372" t="str">
        <f t="shared" si="36"/>
        <v/>
      </c>
      <c r="R207" s="373" t="str">
        <f t="shared" si="43"/>
        <v/>
      </c>
      <c r="S207" s="372" t="str">
        <f t="shared" si="44"/>
        <v/>
      </c>
      <c r="T207" s="372" t="str">
        <f t="shared" si="37"/>
        <v/>
      </c>
      <c r="U207" s="374" t="str">
        <f t="shared" si="38"/>
        <v/>
      </c>
      <c r="V207" s="375" t="str">
        <f t="shared" si="45"/>
        <v/>
      </c>
      <c r="Y207" s="133"/>
    </row>
    <row r="208" spans="1:25" s="127" customFormat="1" ht="12" customHeight="1">
      <c r="A208" s="121">
        <v>136</v>
      </c>
      <c r="B208" s="122"/>
      <c r="C208" s="403"/>
      <c r="D208" s="123"/>
      <c r="E208" s="124"/>
      <c r="F208" s="124"/>
      <c r="G208" s="363" t="str">
        <f t="shared" si="31"/>
        <v/>
      </c>
      <c r="H208" s="376" t="str">
        <f t="shared" si="32"/>
        <v/>
      </c>
      <c r="I208" s="365" t="str">
        <f t="shared" si="33"/>
        <v/>
      </c>
      <c r="J208" s="366" t="str">
        <f t="shared" si="39"/>
        <v/>
      </c>
      <c r="K208" s="367" t="str">
        <f t="shared" si="40"/>
        <v/>
      </c>
      <c r="L208" s="368" t="str">
        <f t="shared" si="41"/>
        <v/>
      </c>
      <c r="M208" s="369"/>
      <c r="N208" s="370" t="str">
        <f t="shared" si="34"/>
        <v/>
      </c>
      <c r="O208" s="371" t="str">
        <f t="shared" si="35"/>
        <v/>
      </c>
      <c r="P208" s="371" t="str">
        <f t="shared" si="42"/>
        <v/>
      </c>
      <c r="Q208" s="372" t="str">
        <f t="shared" si="36"/>
        <v/>
      </c>
      <c r="R208" s="373" t="str">
        <f t="shared" si="43"/>
        <v/>
      </c>
      <c r="S208" s="372" t="str">
        <f t="shared" si="44"/>
        <v/>
      </c>
      <c r="T208" s="372" t="str">
        <f t="shared" si="37"/>
        <v/>
      </c>
      <c r="U208" s="374" t="str">
        <f t="shared" si="38"/>
        <v/>
      </c>
      <c r="V208" s="375" t="str">
        <f t="shared" si="45"/>
        <v/>
      </c>
      <c r="Y208" s="133"/>
    </row>
    <row r="209" spans="1:25" s="127" customFormat="1" ht="12" customHeight="1">
      <c r="A209" s="121">
        <v>137</v>
      </c>
      <c r="B209" s="122"/>
      <c r="C209" s="403"/>
      <c r="D209" s="123"/>
      <c r="E209" s="124"/>
      <c r="F209" s="124"/>
      <c r="G209" s="363" t="str">
        <f t="shared" si="31"/>
        <v/>
      </c>
      <c r="H209" s="376" t="str">
        <f t="shared" si="32"/>
        <v/>
      </c>
      <c r="I209" s="365" t="str">
        <f t="shared" si="33"/>
        <v/>
      </c>
      <c r="J209" s="366" t="str">
        <f t="shared" si="39"/>
        <v/>
      </c>
      <c r="K209" s="367" t="str">
        <f t="shared" si="40"/>
        <v/>
      </c>
      <c r="L209" s="368" t="str">
        <f t="shared" si="41"/>
        <v/>
      </c>
      <c r="M209" s="369"/>
      <c r="N209" s="370" t="str">
        <f t="shared" si="34"/>
        <v/>
      </c>
      <c r="O209" s="371" t="str">
        <f t="shared" si="35"/>
        <v/>
      </c>
      <c r="P209" s="371" t="str">
        <f t="shared" si="42"/>
        <v/>
      </c>
      <c r="Q209" s="372" t="str">
        <f t="shared" si="36"/>
        <v/>
      </c>
      <c r="R209" s="373" t="str">
        <f t="shared" si="43"/>
        <v/>
      </c>
      <c r="S209" s="372" t="str">
        <f t="shared" si="44"/>
        <v/>
      </c>
      <c r="T209" s="372" t="str">
        <f t="shared" si="37"/>
        <v/>
      </c>
      <c r="U209" s="374" t="str">
        <f t="shared" si="38"/>
        <v/>
      </c>
      <c r="V209" s="375" t="str">
        <f t="shared" si="45"/>
        <v/>
      </c>
      <c r="Y209" s="133"/>
    </row>
    <row r="210" spans="1:25" s="127" customFormat="1" ht="12" customHeight="1">
      <c r="A210" s="121">
        <v>138</v>
      </c>
      <c r="B210" s="122"/>
      <c r="C210" s="403"/>
      <c r="D210" s="123"/>
      <c r="E210" s="124"/>
      <c r="F210" s="124"/>
      <c r="G210" s="363" t="str">
        <f t="shared" si="31"/>
        <v/>
      </c>
      <c r="H210" s="376" t="str">
        <f t="shared" si="32"/>
        <v/>
      </c>
      <c r="I210" s="365" t="str">
        <f t="shared" si="33"/>
        <v/>
      </c>
      <c r="J210" s="366" t="str">
        <f t="shared" si="39"/>
        <v/>
      </c>
      <c r="K210" s="367" t="str">
        <f t="shared" si="40"/>
        <v/>
      </c>
      <c r="L210" s="368" t="str">
        <f t="shared" si="41"/>
        <v/>
      </c>
      <c r="M210" s="369"/>
      <c r="N210" s="370" t="str">
        <f t="shared" si="34"/>
        <v/>
      </c>
      <c r="O210" s="371" t="str">
        <f t="shared" si="35"/>
        <v/>
      </c>
      <c r="P210" s="371" t="str">
        <f t="shared" si="42"/>
        <v/>
      </c>
      <c r="Q210" s="372" t="str">
        <f t="shared" si="36"/>
        <v/>
      </c>
      <c r="R210" s="373" t="str">
        <f t="shared" si="43"/>
        <v/>
      </c>
      <c r="S210" s="372" t="str">
        <f t="shared" si="44"/>
        <v/>
      </c>
      <c r="T210" s="372" t="str">
        <f t="shared" si="37"/>
        <v/>
      </c>
      <c r="U210" s="374" t="str">
        <f t="shared" si="38"/>
        <v/>
      </c>
      <c r="V210" s="375" t="str">
        <f t="shared" si="45"/>
        <v/>
      </c>
      <c r="Y210" s="133"/>
    </row>
    <row r="211" spans="1:25" s="127" customFormat="1" ht="12" customHeight="1">
      <c r="A211" s="121">
        <v>139</v>
      </c>
      <c r="B211" s="122"/>
      <c r="C211" s="403"/>
      <c r="D211" s="123"/>
      <c r="E211" s="124"/>
      <c r="F211" s="124"/>
      <c r="G211" s="363" t="str">
        <f t="shared" si="31"/>
        <v/>
      </c>
      <c r="H211" s="376" t="str">
        <f t="shared" si="32"/>
        <v/>
      </c>
      <c r="I211" s="365" t="str">
        <f t="shared" si="33"/>
        <v/>
      </c>
      <c r="J211" s="366" t="str">
        <f t="shared" si="39"/>
        <v/>
      </c>
      <c r="K211" s="367" t="str">
        <f t="shared" si="40"/>
        <v/>
      </c>
      <c r="L211" s="368" t="str">
        <f t="shared" si="41"/>
        <v/>
      </c>
      <c r="M211" s="369"/>
      <c r="N211" s="370" t="str">
        <f t="shared" si="34"/>
        <v/>
      </c>
      <c r="O211" s="371" t="str">
        <f t="shared" si="35"/>
        <v/>
      </c>
      <c r="P211" s="371" t="str">
        <f t="shared" si="42"/>
        <v/>
      </c>
      <c r="Q211" s="372" t="str">
        <f t="shared" si="36"/>
        <v/>
      </c>
      <c r="R211" s="373" t="str">
        <f t="shared" si="43"/>
        <v/>
      </c>
      <c r="S211" s="372" t="str">
        <f t="shared" si="44"/>
        <v/>
      </c>
      <c r="T211" s="372" t="str">
        <f t="shared" si="37"/>
        <v/>
      </c>
      <c r="U211" s="374" t="str">
        <f t="shared" si="38"/>
        <v/>
      </c>
      <c r="V211" s="375" t="str">
        <f t="shared" si="45"/>
        <v/>
      </c>
      <c r="Y211" s="133"/>
    </row>
    <row r="212" spans="1:25" s="127" customFormat="1" ht="12" customHeight="1">
      <c r="A212" s="121">
        <v>140</v>
      </c>
      <c r="B212" s="122"/>
      <c r="C212" s="403"/>
      <c r="D212" s="123"/>
      <c r="E212" s="124"/>
      <c r="F212" s="124"/>
      <c r="G212" s="363" t="str">
        <f t="shared" si="31"/>
        <v/>
      </c>
      <c r="H212" s="376" t="str">
        <f t="shared" si="32"/>
        <v/>
      </c>
      <c r="I212" s="365" t="str">
        <f t="shared" si="33"/>
        <v/>
      </c>
      <c r="J212" s="366" t="str">
        <f t="shared" si="39"/>
        <v/>
      </c>
      <c r="K212" s="367" t="str">
        <f t="shared" si="40"/>
        <v/>
      </c>
      <c r="L212" s="368" t="str">
        <f t="shared" si="41"/>
        <v/>
      </c>
      <c r="M212" s="369"/>
      <c r="N212" s="370" t="str">
        <f t="shared" si="34"/>
        <v/>
      </c>
      <c r="O212" s="371" t="str">
        <f t="shared" si="35"/>
        <v/>
      </c>
      <c r="P212" s="371" t="str">
        <f t="shared" si="42"/>
        <v/>
      </c>
      <c r="Q212" s="372" t="str">
        <f t="shared" si="36"/>
        <v/>
      </c>
      <c r="R212" s="373" t="str">
        <f t="shared" si="43"/>
        <v/>
      </c>
      <c r="S212" s="372" t="str">
        <f t="shared" si="44"/>
        <v/>
      </c>
      <c r="T212" s="372" t="str">
        <f t="shared" si="37"/>
        <v/>
      </c>
      <c r="U212" s="374" t="str">
        <f t="shared" si="38"/>
        <v/>
      </c>
      <c r="V212" s="375" t="str">
        <f t="shared" si="45"/>
        <v/>
      </c>
      <c r="Y212" s="133"/>
    </row>
    <row r="213" spans="1:25" s="127" customFormat="1" ht="12" customHeight="1">
      <c r="A213" s="121">
        <v>141</v>
      </c>
      <c r="B213" s="122"/>
      <c r="C213" s="403"/>
      <c r="D213" s="123"/>
      <c r="E213" s="124"/>
      <c r="F213" s="124"/>
      <c r="G213" s="363" t="str">
        <f t="shared" si="31"/>
        <v/>
      </c>
      <c r="H213" s="376" t="str">
        <f t="shared" si="32"/>
        <v/>
      </c>
      <c r="I213" s="365" t="str">
        <f t="shared" si="33"/>
        <v/>
      </c>
      <c r="J213" s="366" t="str">
        <f t="shared" si="39"/>
        <v/>
      </c>
      <c r="K213" s="367" t="str">
        <f t="shared" si="40"/>
        <v/>
      </c>
      <c r="L213" s="368" t="str">
        <f t="shared" si="41"/>
        <v/>
      </c>
      <c r="M213" s="369"/>
      <c r="N213" s="370" t="str">
        <f t="shared" si="34"/>
        <v/>
      </c>
      <c r="O213" s="371" t="str">
        <f t="shared" si="35"/>
        <v/>
      </c>
      <c r="P213" s="371" t="str">
        <f t="shared" si="42"/>
        <v/>
      </c>
      <c r="Q213" s="372" t="str">
        <f t="shared" si="36"/>
        <v/>
      </c>
      <c r="R213" s="373" t="str">
        <f t="shared" si="43"/>
        <v/>
      </c>
      <c r="S213" s="372" t="str">
        <f t="shared" si="44"/>
        <v/>
      </c>
      <c r="T213" s="372" t="str">
        <f t="shared" si="37"/>
        <v/>
      </c>
      <c r="U213" s="374" t="str">
        <f t="shared" si="38"/>
        <v/>
      </c>
      <c r="V213" s="375" t="str">
        <f t="shared" si="45"/>
        <v/>
      </c>
      <c r="Y213" s="133"/>
    </row>
    <row r="214" spans="1:25" s="127" customFormat="1" ht="12" customHeight="1">
      <c r="A214" s="121">
        <v>142</v>
      </c>
      <c r="B214" s="122"/>
      <c r="C214" s="403"/>
      <c r="D214" s="123"/>
      <c r="E214" s="124"/>
      <c r="F214" s="124"/>
      <c r="G214" s="363" t="str">
        <f t="shared" si="31"/>
        <v/>
      </c>
      <c r="H214" s="376" t="str">
        <f t="shared" si="32"/>
        <v/>
      </c>
      <c r="I214" s="365" t="str">
        <f t="shared" si="33"/>
        <v/>
      </c>
      <c r="J214" s="366" t="str">
        <f t="shared" si="39"/>
        <v/>
      </c>
      <c r="K214" s="367" t="str">
        <f t="shared" si="40"/>
        <v/>
      </c>
      <c r="L214" s="368" t="str">
        <f t="shared" si="41"/>
        <v/>
      </c>
      <c r="M214" s="369"/>
      <c r="N214" s="370" t="str">
        <f t="shared" si="34"/>
        <v/>
      </c>
      <c r="O214" s="371" t="str">
        <f t="shared" si="35"/>
        <v/>
      </c>
      <c r="P214" s="371" t="str">
        <f t="shared" si="42"/>
        <v/>
      </c>
      <c r="Q214" s="372" t="str">
        <f t="shared" si="36"/>
        <v/>
      </c>
      <c r="R214" s="373" t="str">
        <f t="shared" si="43"/>
        <v/>
      </c>
      <c r="S214" s="372" t="str">
        <f t="shared" si="44"/>
        <v/>
      </c>
      <c r="T214" s="372" t="str">
        <f t="shared" si="37"/>
        <v/>
      </c>
      <c r="U214" s="374" t="str">
        <f t="shared" si="38"/>
        <v/>
      </c>
      <c r="V214" s="375" t="str">
        <f t="shared" si="45"/>
        <v/>
      </c>
      <c r="Y214" s="133"/>
    </row>
    <row r="215" spans="1:25" s="127" customFormat="1" ht="12" customHeight="1">
      <c r="A215" s="121">
        <v>143</v>
      </c>
      <c r="B215" s="122"/>
      <c r="C215" s="403"/>
      <c r="D215" s="123"/>
      <c r="E215" s="124"/>
      <c r="F215" s="124"/>
      <c r="G215" s="363" t="str">
        <f t="shared" si="31"/>
        <v/>
      </c>
      <c r="H215" s="376" t="str">
        <f t="shared" si="32"/>
        <v/>
      </c>
      <c r="I215" s="365" t="str">
        <f t="shared" si="33"/>
        <v/>
      </c>
      <c r="J215" s="366" t="str">
        <f t="shared" si="39"/>
        <v/>
      </c>
      <c r="K215" s="367" t="str">
        <f t="shared" si="40"/>
        <v/>
      </c>
      <c r="L215" s="368" t="str">
        <f t="shared" si="41"/>
        <v/>
      </c>
      <c r="M215" s="369"/>
      <c r="N215" s="370" t="str">
        <f t="shared" si="34"/>
        <v/>
      </c>
      <c r="O215" s="371" t="str">
        <f t="shared" si="35"/>
        <v/>
      </c>
      <c r="P215" s="371" t="str">
        <f t="shared" si="42"/>
        <v/>
      </c>
      <c r="Q215" s="372" t="str">
        <f t="shared" si="36"/>
        <v/>
      </c>
      <c r="R215" s="373" t="str">
        <f t="shared" si="43"/>
        <v/>
      </c>
      <c r="S215" s="372" t="str">
        <f t="shared" si="44"/>
        <v/>
      </c>
      <c r="T215" s="372" t="str">
        <f t="shared" si="37"/>
        <v/>
      </c>
      <c r="U215" s="374" t="str">
        <f t="shared" si="38"/>
        <v/>
      </c>
      <c r="V215" s="375" t="str">
        <f t="shared" si="45"/>
        <v/>
      </c>
      <c r="Y215" s="133"/>
    </row>
    <row r="216" spans="1:25" s="127" customFormat="1" ht="12" customHeight="1">
      <c r="A216" s="121">
        <v>144</v>
      </c>
      <c r="B216" s="122"/>
      <c r="C216" s="403"/>
      <c r="D216" s="123"/>
      <c r="E216" s="124"/>
      <c r="F216" s="124"/>
      <c r="G216" s="363" t="str">
        <f t="shared" si="31"/>
        <v/>
      </c>
      <c r="H216" s="376" t="str">
        <f t="shared" si="32"/>
        <v/>
      </c>
      <c r="I216" s="365" t="str">
        <f t="shared" si="33"/>
        <v/>
      </c>
      <c r="J216" s="366" t="str">
        <f t="shared" si="39"/>
        <v/>
      </c>
      <c r="K216" s="367" t="str">
        <f t="shared" si="40"/>
        <v/>
      </c>
      <c r="L216" s="368" t="str">
        <f t="shared" si="41"/>
        <v/>
      </c>
      <c r="M216" s="369"/>
      <c r="N216" s="370" t="str">
        <f t="shared" si="34"/>
        <v/>
      </c>
      <c r="O216" s="371" t="str">
        <f t="shared" si="35"/>
        <v/>
      </c>
      <c r="P216" s="371" t="str">
        <f t="shared" si="42"/>
        <v/>
      </c>
      <c r="Q216" s="372" t="str">
        <f t="shared" si="36"/>
        <v/>
      </c>
      <c r="R216" s="373" t="str">
        <f t="shared" si="43"/>
        <v/>
      </c>
      <c r="S216" s="372" t="str">
        <f t="shared" si="44"/>
        <v/>
      </c>
      <c r="T216" s="372" t="str">
        <f t="shared" si="37"/>
        <v/>
      </c>
      <c r="U216" s="374" t="str">
        <f t="shared" si="38"/>
        <v/>
      </c>
      <c r="V216" s="375" t="str">
        <f t="shared" si="45"/>
        <v/>
      </c>
      <c r="Y216" s="133"/>
    </row>
    <row r="217" spans="1:25" s="127" customFormat="1" ht="12" customHeight="1">
      <c r="A217" s="121">
        <v>145</v>
      </c>
      <c r="B217" s="122"/>
      <c r="C217" s="403"/>
      <c r="D217" s="123"/>
      <c r="E217" s="124"/>
      <c r="F217" s="124"/>
      <c r="G217" s="363" t="str">
        <f t="shared" si="31"/>
        <v/>
      </c>
      <c r="H217" s="376" t="str">
        <f t="shared" si="32"/>
        <v/>
      </c>
      <c r="I217" s="365" t="str">
        <f t="shared" si="33"/>
        <v/>
      </c>
      <c r="J217" s="366" t="str">
        <f t="shared" si="39"/>
        <v/>
      </c>
      <c r="K217" s="367" t="str">
        <f t="shared" si="40"/>
        <v/>
      </c>
      <c r="L217" s="368" t="str">
        <f t="shared" si="41"/>
        <v/>
      </c>
      <c r="M217" s="369"/>
      <c r="N217" s="370" t="str">
        <f t="shared" si="34"/>
        <v/>
      </c>
      <c r="O217" s="371" t="str">
        <f t="shared" si="35"/>
        <v/>
      </c>
      <c r="P217" s="371" t="str">
        <f t="shared" si="42"/>
        <v/>
      </c>
      <c r="Q217" s="372" t="str">
        <f t="shared" si="36"/>
        <v/>
      </c>
      <c r="R217" s="373" t="str">
        <f t="shared" si="43"/>
        <v/>
      </c>
      <c r="S217" s="372" t="str">
        <f t="shared" si="44"/>
        <v/>
      </c>
      <c r="T217" s="372" t="str">
        <f t="shared" si="37"/>
        <v/>
      </c>
      <c r="U217" s="374" t="str">
        <f t="shared" si="38"/>
        <v/>
      </c>
      <c r="V217" s="375" t="str">
        <f t="shared" si="45"/>
        <v/>
      </c>
      <c r="Y217" s="133"/>
    </row>
    <row r="218" spans="1:25" s="127" customFormat="1" ht="12" customHeight="1">
      <c r="A218" s="121">
        <v>146</v>
      </c>
      <c r="B218" s="122"/>
      <c r="C218" s="403"/>
      <c r="D218" s="123"/>
      <c r="E218" s="124"/>
      <c r="F218" s="124"/>
      <c r="G218" s="363" t="str">
        <f t="shared" si="31"/>
        <v/>
      </c>
      <c r="H218" s="376" t="str">
        <f t="shared" si="32"/>
        <v/>
      </c>
      <c r="I218" s="365" t="str">
        <f t="shared" si="33"/>
        <v/>
      </c>
      <c r="J218" s="366" t="str">
        <f t="shared" si="39"/>
        <v/>
      </c>
      <c r="K218" s="367" t="str">
        <f t="shared" si="40"/>
        <v/>
      </c>
      <c r="L218" s="368" t="str">
        <f t="shared" si="41"/>
        <v/>
      </c>
      <c r="M218" s="369"/>
      <c r="N218" s="370" t="str">
        <f t="shared" si="34"/>
        <v/>
      </c>
      <c r="O218" s="371" t="str">
        <f t="shared" si="35"/>
        <v/>
      </c>
      <c r="P218" s="371" t="str">
        <f t="shared" si="42"/>
        <v/>
      </c>
      <c r="Q218" s="372" t="str">
        <f t="shared" si="36"/>
        <v/>
      </c>
      <c r="R218" s="373" t="str">
        <f t="shared" si="43"/>
        <v/>
      </c>
      <c r="S218" s="372" t="str">
        <f t="shared" si="44"/>
        <v/>
      </c>
      <c r="T218" s="372" t="str">
        <f t="shared" si="37"/>
        <v/>
      </c>
      <c r="U218" s="374" t="str">
        <f t="shared" si="38"/>
        <v/>
      </c>
      <c r="V218" s="375" t="str">
        <f t="shared" si="45"/>
        <v/>
      </c>
      <c r="Y218" s="133"/>
    </row>
    <row r="219" spans="1:25" s="127" customFormat="1" ht="12" customHeight="1">
      <c r="A219" s="121">
        <v>147</v>
      </c>
      <c r="B219" s="122"/>
      <c r="C219" s="403"/>
      <c r="D219" s="123"/>
      <c r="E219" s="124"/>
      <c r="F219" s="124"/>
      <c r="G219" s="363" t="str">
        <f t="shared" si="31"/>
        <v/>
      </c>
      <c r="H219" s="376" t="str">
        <f t="shared" si="32"/>
        <v/>
      </c>
      <c r="I219" s="365" t="str">
        <f t="shared" si="33"/>
        <v/>
      </c>
      <c r="J219" s="366" t="str">
        <f t="shared" si="39"/>
        <v/>
      </c>
      <c r="K219" s="367" t="str">
        <f t="shared" si="40"/>
        <v/>
      </c>
      <c r="L219" s="368" t="str">
        <f t="shared" si="41"/>
        <v/>
      </c>
      <c r="M219" s="369"/>
      <c r="N219" s="370" t="str">
        <f t="shared" si="34"/>
        <v/>
      </c>
      <c r="O219" s="371" t="str">
        <f t="shared" si="35"/>
        <v/>
      </c>
      <c r="P219" s="371" t="str">
        <f t="shared" si="42"/>
        <v/>
      </c>
      <c r="Q219" s="372" t="str">
        <f t="shared" si="36"/>
        <v/>
      </c>
      <c r="R219" s="373" t="str">
        <f t="shared" si="43"/>
        <v/>
      </c>
      <c r="S219" s="372" t="str">
        <f t="shared" si="44"/>
        <v/>
      </c>
      <c r="T219" s="372" t="str">
        <f t="shared" si="37"/>
        <v/>
      </c>
      <c r="U219" s="374" t="str">
        <f t="shared" si="38"/>
        <v/>
      </c>
      <c r="V219" s="375" t="str">
        <f t="shared" si="45"/>
        <v/>
      </c>
      <c r="Y219" s="133"/>
    </row>
    <row r="220" spans="1:25" s="127" customFormat="1" ht="12" customHeight="1">
      <c r="A220" s="121">
        <v>148</v>
      </c>
      <c r="B220" s="122"/>
      <c r="C220" s="403"/>
      <c r="D220" s="123"/>
      <c r="E220" s="124"/>
      <c r="F220" s="124"/>
      <c r="G220" s="363" t="str">
        <f t="shared" si="31"/>
        <v/>
      </c>
      <c r="H220" s="376" t="str">
        <f t="shared" si="32"/>
        <v/>
      </c>
      <c r="I220" s="365" t="str">
        <f t="shared" si="33"/>
        <v/>
      </c>
      <c r="J220" s="366" t="str">
        <f t="shared" si="39"/>
        <v/>
      </c>
      <c r="K220" s="367" t="str">
        <f t="shared" si="40"/>
        <v/>
      </c>
      <c r="L220" s="368" t="str">
        <f t="shared" si="41"/>
        <v/>
      </c>
      <c r="M220" s="369"/>
      <c r="N220" s="370" t="str">
        <f t="shared" si="34"/>
        <v/>
      </c>
      <c r="O220" s="371" t="str">
        <f t="shared" si="35"/>
        <v/>
      </c>
      <c r="P220" s="371" t="str">
        <f t="shared" si="42"/>
        <v/>
      </c>
      <c r="Q220" s="372" t="str">
        <f t="shared" si="36"/>
        <v/>
      </c>
      <c r="R220" s="373" t="str">
        <f t="shared" si="43"/>
        <v/>
      </c>
      <c r="S220" s="372" t="str">
        <f t="shared" si="44"/>
        <v/>
      </c>
      <c r="T220" s="372" t="str">
        <f t="shared" si="37"/>
        <v/>
      </c>
      <c r="U220" s="374" t="str">
        <f t="shared" si="38"/>
        <v/>
      </c>
      <c r="V220" s="375" t="str">
        <f t="shared" si="45"/>
        <v/>
      </c>
      <c r="Y220" s="133"/>
    </row>
    <row r="221" spans="1:25" s="127" customFormat="1" ht="12" customHeight="1">
      <c r="A221" s="121">
        <v>149</v>
      </c>
      <c r="B221" s="122"/>
      <c r="C221" s="403"/>
      <c r="D221" s="123"/>
      <c r="E221" s="124"/>
      <c r="F221" s="124"/>
      <c r="G221" s="363" t="str">
        <f t="shared" si="31"/>
        <v/>
      </c>
      <c r="H221" s="376" t="str">
        <f t="shared" si="32"/>
        <v/>
      </c>
      <c r="I221" s="365" t="str">
        <f t="shared" si="33"/>
        <v/>
      </c>
      <c r="J221" s="366" t="str">
        <f t="shared" si="39"/>
        <v/>
      </c>
      <c r="K221" s="367" t="str">
        <f t="shared" si="40"/>
        <v/>
      </c>
      <c r="L221" s="368" t="str">
        <f t="shared" si="41"/>
        <v/>
      </c>
      <c r="M221" s="369"/>
      <c r="N221" s="370" t="str">
        <f t="shared" si="34"/>
        <v/>
      </c>
      <c r="O221" s="371" t="str">
        <f t="shared" si="35"/>
        <v/>
      </c>
      <c r="P221" s="371" t="str">
        <f t="shared" si="42"/>
        <v/>
      </c>
      <c r="Q221" s="372" t="str">
        <f t="shared" si="36"/>
        <v/>
      </c>
      <c r="R221" s="373" t="str">
        <f t="shared" si="43"/>
        <v/>
      </c>
      <c r="S221" s="372" t="str">
        <f t="shared" si="44"/>
        <v/>
      </c>
      <c r="T221" s="372" t="str">
        <f t="shared" si="37"/>
        <v/>
      </c>
      <c r="U221" s="374" t="str">
        <f t="shared" si="38"/>
        <v/>
      </c>
      <c r="V221" s="375" t="str">
        <f t="shared" si="45"/>
        <v/>
      </c>
      <c r="Y221" s="133"/>
    </row>
    <row r="222" spans="1:25" s="127" customFormat="1" ht="12" customHeight="1">
      <c r="A222" s="121">
        <v>150</v>
      </c>
      <c r="B222" s="122"/>
      <c r="C222" s="403"/>
      <c r="D222" s="123"/>
      <c r="E222" s="124"/>
      <c r="F222" s="124"/>
      <c r="G222" s="363" t="str">
        <f t="shared" si="31"/>
        <v/>
      </c>
      <c r="H222" s="376" t="str">
        <f t="shared" si="32"/>
        <v/>
      </c>
      <c r="I222" s="365" t="str">
        <f t="shared" si="33"/>
        <v/>
      </c>
      <c r="J222" s="366" t="str">
        <f t="shared" si="39"/>
        <v/>
      </c>
      <c r="K222" s="367" t="str">
        <f t="shared" si="40"/>
        <v/>
      </c>
      <c r="L222" s="368" t="str">
        <f t="shared" si="41"/>
        <v/>
      </c>
      <c r="M222" s="369"/>
      <c r="N222" s="370" t="str">
        <f t="shared" si="34"/>
        <v/>
      </c>
      <c r="O222" s="371" t="str">
        <f t="shared" si="35"/>
        <v/>
      </c>
      <c r="P222" s="371" t="str">
        <f t="shared" si="42"/>
        <v/>
      </c>
      <c r="Q222" s="372" t="str">
        <f t="shared" si="36"/>
        <v/>
      </c>
      <c r="R222" s="373" t="str">
        <f t="shared" si="43"/>
        <v/>
      </c>
      <c r="S222" s="372" t="str">
        <f t="shared" si="44"/>
        <v/>
      </c>
      <c r="T222" s="372" t="str">
        <f t="shared" si="37"/>
        <v/>
      </c>
      <c r="U222" s="374" t="str">
        <f t="shared" si="38"/>
        <v/>
      </c>
      <c r="V222" s="375" t="str">
        <f t="shared" si="45"/>
        <v/>
      </c>
      <c r="Y222" s="133"/>
    </row>
    <row r="223" spans="1:25" s="127" customFormat="1" ht="12" customHeight="1">
      <c r="A223" s="121">
        <v>151</v>
      </c>
      <c r="B223" s="122"/>
      <c r="C223" s="403"/>
      <c r="D223" s="123"/>
      <c r="E223" s="124"/>
      <c r="F223" s="124"/>
      <c r="G223" s="363" t="str">
        <f t="shared" si="31"/>
        <v/>
      </c>
      <c r="H223" s="376" t="str">
        <f t="shared" si="32"/>
        <v/>
      </c>
      <c r="I223" s="365" t="str">
        <f t="shared" si="33"/>
        <v/>
      </c>
      <c r="J223" s="366" t="str">
        <f t="shared" si="39"/>
        <v/>
      </c>
      <c r="K223" s="367" t="str">
        <f t="shared" si="40"/>
        <v/>
      </c>
      <c r="L223" s="368" t="str">
        <f t="shared" si="41"/>
        <v/>
      </c>
      <c r="M223" s="369"/>
      <c r="N223" s="370" t="str">
        <f t="shared" si="34"/>
        <v/>
      </c>
      <c r="O223" s="371" t="str">
        <f t="shared" si="35"/>
        <v/>
      </c>
      <c r="P223" s="371" t="str">
        <f t="shared" si="42"/>
        <v/>
      </c>
      <c r="Q223" s="372" t="str">
        <f t="shared" si="36"/>
        <v/>
      </c>
      <c r="R223" s="373" t="str">
        <f t="shared" si="43"/>
        <v/>
      </c>
      <c r="S223" s="372" t="str">
        <f t="shared" si="44"/>
        <v/>
      </c>
      <c r="T223" s="372" t="str">
        <f t="shared" si="37"/>
        <v/>
      </c>
      <c r="U223" s="374" t="str">
        <f t="shared" si="38"/>
        <v/>
      </c>
      <c r="V223" s="375" t="str">
        <f t="shared" si="45"/>
        <v/>
      </c>
      <c r="Y223" s="133"/>
    </row>
    <row r="224" spans="1:25" s="127" customFormat="1" ht="12" customHeight="1">
      <c r="A224" s="121">
        <v>152</v>
      </c>
      <c r="B224" s="122"/>
      <c r="C224" s="403"/>
      <c r="D224" s="123"/>
      <c r="E224" s="124"/>
      <c r="F224" s="124"/>
      <c r="G224" s="363" t="str">
        <f t="shared" si="31"/>
        <v/>
      </c>
      <c r="H224" s="376" t="str">
        <f t="shared" si="32"/>
        <v/>
      </c>
      <c r="I224" s="365" t="str">
        <f t="shared" si="33"/>
        <v/>
      </c>
      <c r="J224" s="366" t="str">
        <f t="shared" si="39"/>
        <v/>
      </c>
      <c r="K224" s="367" t="str">
        <f t="shared" si="40"/>
        <v/>
      </c>
      <c r="L224" s="368" t="str">
        <f t="shared" si="41"/>
        <v/>
      </c>
      <c r="M224" s="369"/>
      <c r="N224" s="370" t="str">
        <f t="shared" si="34"/>
        <v/>
      </c>
      <c r="O224" s="371" t="str">
        <f t="shared" si="35"/>
        <v/>
      </c>
      <c r="P224" s="371" t="str">
        <f t="shared" si="42"/>
        <v/>
      </c>
      <c r="Q224" s="372" t="str">
        <f t="shared" si="36"/>
        <v/>
      </c>
      <c r="R224" s="373" t="str">
        <f t="shared" si="43"/>
        <v/>
      </c>
      <c r="S224" s="372" t="str">
        <f t="shared" si="44"/>
        <v/>
      </c>
      <c r="T224" s="372" t="str">
        <f t="shared" si="37"/>
        <v/>
      </c>
      <c r="U224" s="374" t="str">
        <f t="shared" si="38"/>
        <v/>
      </c>
      <c r="V224" s="375" t="str">
        <f t="shared" si="45"/>
        <v/>
      </c>
      <c r="Y224" s="133"/>
    </row>
    <row r="225" spans="1:25" s="127" customFormat="1" ht="12" customHeight="1">
      <c r="A225" s="121">
        <v>153</v>
      </c>
      <c r="B225" s="122"/>
      <c r="C225" s="403"/>
      <c r="D225" s="123"/>
      <c r="E225" s="124"/>
      <c r="F225" s="124"/>
      <c r="G225" s="363" t="str">
        <f t="shared" si="31"/>
        <v/>
      </c>
      <c r="H225" s="376" t="str">
        <f t="shared" si="32"/>
        <v/>
      </c>
      <c r="I225" s="365" t="str">
        <f t="shared" si="33"/>
        <v/>
      </c>
      <c r="J225" s="366" t="str">
        <f t="shared" si="39"/>
        <v/>
      </c>
      <c r="K225" s="367" t="str">
        <f t="shared" si="40"/>
        <v/>
      </c>
      <c r="L225" s="368" t="str">
        <f t="shared" si="41"/>
        <v/>
      </c>
      <c r="M225" s="369"/>
      <c r="N225" s="370" t="str">
        <f t="shared" si="34"/>
        <v/>
      </c>
      <c r="O225" s="371" t="str">
        <f t="shared" si="35"/>
        <v/>
      </c>
      <c r="P225" s="371" t="str">
        <f t="shared" si="42"/>
        <v/>
      </c>
      <c r="Q225" s="372" t="str">
        <f t="shared" si="36"/>
        <v/>
      </c>
      <c r="R225" s="373" t="str">
        <f t="shared" si="43"/>
        <v/>
      </c>
      <c r="S225" s="372" t="str">
        <f t="shared" si="44"/>
        <v/>
      </c>
      <c r="T225" s="372" t="str">
        <f t="shared" si="37"/>
        <v/>
      </c>
      <c r="U225" s="374" t="str">
        <f t="shared" si="38"/>
        <v/>
      </c>
      <c r="V225" s="375" t="str">
        <f t="shared" si="45"/>
        <v/>
      </c>
      <c r="Y225" s="133"/>
    </row>
    <row r="226" spans="1:25" s="127" customFormat="1" ht="12" customHeight="1">
      <c r="A226" s="121">
        <v>154</v>
      </c>
      <c r="B226" s="122"/>
      <c r="C226" s="403"/>
      <c r="D226" s="123"/>
      <c r="E226" s="124"/>
      <c r="F226" s="124"/>
      <c r="G226" s="363" t="str">
        <f t="shared" si="31"/>
        <v/>
      </c>
      <c r="H226" s="376" t="str">
        <f t="shared" si="32"/>
        <v/>
      </c>
      <c r="I226" s="365" t="str">
        <f t="shared" si="33"/>
        <v/>
      </c>
      <c r="J226" s="366" t="str">
        <f t="shared" si="39"/>
        <v/>
      </c>
      <c r="K226" s="367" t="str">
        <f t="shared" si="40"/>
        <v/>
      </c>
      <c r="L226" s="368" t="str">
        <f t="shared" si="41"/>
        <v/>
      </c>
      <c r="M226" s="369"/>
      <c r="N226" s="370" t="str">
        <f t="shared" si="34"/>
        <v/>
      </c>
      <c r="O226" s="371" t="str">
        <f t="shared" si="35"/>
        <v/>
      </c>
      <c r="P226" s="371" t="str">
        <f t="shared" si="42"/>
        <v/>
      </c>
      <c r="Q226" s="372" t="str">
        <f t="shared" si="36"/>
        <v/>
      </c>
      <c r="R226" s="373" t="str">
        <f t="shared" si="43"/>
        <v/>
      </c>
      <c r="S226" s="372" t="str">
        <f t="shared" si="44"/>
        <v/>
      </c>
      <c r="T226" s="372" t="str">
        <f t="shared" si="37"/>
        <v/>
      </c>
      <c r="U226" s="374" t="str">
        <f t="shared" si="38"/>
        <v/>
      </c>
      <c r="V226" s="375" t="str">
        <f t="shared" si="45"/>
        <v/>
      </c>
      <c r="Y226" s="133"/>
    </row>
    <row r="227" spans="1:25" s="127" customFormat="1" ht="12" customHeight="1">
      <c r="A227" s="121">
        <v>155</v>
      </c>
      <c r="B227" s="122"/>
      <c r="C227" s="403"/>
      <c r="D227" s="123"/>
      <c r="E227" s="124"/>
      <c r="F227" s="124"/>
      <c r="G227" s="363" t="str">
        <f t="shared" si="31"/>
        <v/>
      </c>
      <c r="H227" s="376" t="str">
        <f t="shared" si="32"/>
        <v/>
      </c>
      <c r="I227" s="365" t="str">
        <f t="shared" si="33"/>
        <v/>
      </c>
      <c r="J227" s="366" t="str">
        <f t="shared" si="39"/>
        <v/>
      </c>
      <c r="K227" s="367" t="str">
        <f t="shared" si="40"/>
        <v/>
      </c>
      <c r="L227" s="368" t="str">
        <f t="shared" si="41"/>
        <v/>
      </c>
      <c r="M227" s="369"/>
      <c r="N227" s="370" t="str">
        <f t="shared" si="34"/>
        <v/>
      </c>
      <c r="O227" s="371" t="str">
        <f t="shared" si="35"/>
        <v/>
      </c>
      <c r="P227" s="371" t="str">
        <f t="shared" si="42"/>
        <v/>
      </c>
      <c r="Q227" s="372" t="str">
        <f t="shared" si="36"/>
        <v/>
      </c>
      <c r="R227" s="373" t="str">
        <f t="shared" si="43"/>
        <v/>
      </c>
      <c r="S227" s="372" t="str">
        <f t="shared" si="44"/>
        <v/>
      </c>
      <c r="T227" s="372" t="str">
        <f t="shared" si="37"/>
        <v/>
      </c>
      <c r="U227" s="374" t="str">
        <f t="shared" si="38"/>
        <v/>
      </c>
      <c r="V227" s="375" t="str">
        <f t="shared" si="45"/>
        <v/>
      </c>
      <c r="Y227" s="133"/>
    </row>
    <row r="228" spans="1:25" s="127" customFormat="1" ht="12" customHeight="1">
      <c r="A228" s="121">
        <v>156</v>
      </c>
      <c r="B228" s="122"/>
      <c r="C228" s="403"/>
      <c r="D228" s="123"/>
      <c r="E228" s="124"/>
      <c r="F228" s="124"/>
      <c r="G228" s="363" t="str">
        <f t="shared" si="31"/>
        <v/>
      </c>
      <c r="H228" s="376" t="str">
        <f t="shared" si="32"/>
        <v/>
      </c>
      <c r="I228" s="365" t="str">
        <f t="shared" si="33"/>
        <v/>
      </c>
      <c r="J228" s="366" t="str">
        <f t="shared" si="39"/>
        <v/>
      </c>
      <c r="K228" s="367" t="str">
        <f t="shared" si="40"/>
        <v/>
      </c>
      <c r="L228" s="368" t="str">
        <f t="shared" si="41"/>
        <v/>
      </c>
      <c r="M228" s="369"/>
      <c r="N228" s="370" t="str">
        <f t="shared" si="34"/>
        <v/>
      </c>
      <c r="O228" s="371" t="str">
        <f t="shared" si="35"/>
        <v/>
      </c>
      <c r="P228" s="371" t="str">
        <f t="shared" si="42"/>
        <v/>
      </c>
      <c r="Q228" s="372" t="str">
        <f t="shared" si="36"/>
        <v/>
      </c>
      <c r="R228" s="373" t="str">
        <f t="shared" si="43"/>
        <v/>
      </c>
      <c r="S228" s="372" t="str">
        <f t="shared" si="44"/>
        <v/>
      </c>
      <c r="T228" s="372" t="str">
        <f t="shared" si="37"/>
        <v/>
      </c>
      <c r="U228" s="374" t="str">
        <f t="shared" si="38"/>
        <v/>
      </c>
      <c r="V228" s="375" t="str">
        <f t="shared" si="45"/>
        <v/>
      </c>
      <c r="Y228" s="133"/>
    </row>
    <row r="229" spans="1:25" s="127" customFormat="1" ht="12" customHeight="1">
      <c r="A229" s="121">
        <v>157</v>
      </c>
      <c r="B229" s="122"/>
      <c r="C229" s="403"/>
      <c r="D229" s="123"/>
      <c r="E229" s="124"/>
      <c r="F229" s="124"/>
      <c r="G229" s="363" t="str">
        <f t="shared" si="31"/>
        <v/>
      </c>
      <c r="H229" s="376" t="str">
        <f t="shared" si="32"/>
        <v/>
      </c>
      <c r="I229" s="365" t="str">
        <f t="shared" si="33"/>
        <v/>
      </c>
      <c r="J229" s="366" t="str">
        <f t="shared" si="39"/>
        <v/>
      </c>
      <c r="K229" s="367" t="str">
        <f t="shared" si="40"/>
        <v/>
      </c>
      <c r="L229" s="368" t="str">
        <f t="shared" si="41"/>
        <v/>
      </c>
      <c r="M229" s="369"/>
      <c r="N229" s="370" t="str">
        <f t="shared" si="34"/>
        <v/>
      </c>
      <c r="O229" s="371" t="str">
        <f t="shared" si="35"/>
        <v/>
      </c>
      <c r="P229" s="371" t="str">
        <f t="shared" si="42"/>
        <v/>
      </c>
      <c r="Q229" s="372" t="str">
        <f t="shared" si="36"/>
        <v/>
      </c>
      <c r="R229" s="373" t="str">
        <f t="shared" si="43"/>
        <v/>
      </c>
      <c r="S229" s="372" t="str">
        <f t="shared" si="44"/>
        <v/>
      </c>
      <c r="T229" s="372" t="str">
        <f t="shared" si="37"/>
        <v/>
      </c>
      <c r="U229" s="374" t="str">
        <f t="shared" si="38"/>
        <v/>
      </c>
      <c r="V229" s="375" t="str">
        <f t="shared" si="45"/>
        <v/>
      </c>
      <c r="Y229" s="133"/>
    </row>
    <row r="230" spans="1:25" s="127" customFormat="1" ht="12" customHeight="1">
      <c r="A230" s="121">
        <v>158</v>
      </c>
      <c r="B230" s="122"/>
      <c r="C230" s="403"/>
      <c r="D230" s="123"/>
      <c r="E230" s="124"/>
      <c r="F230" s="124"/>
      <c r="G230" s="363" t="str">
        <f t="shared" si="31"/>
        <v/>
      </c>
      <c r="H230" s="376" t="str">
        <f t="shared" si="32"/>
        <v/>
      </c>
      <c r="I230" s="365" t="str">
        <f t="shared" si="33"/>
        <v/>
      </c>
      <c r="J230" s="366" t="str">
        <f t="shared" si="39"/>
        <v/>
      </c>
      <c r="K230" s="367" t="str">
        <f t="shared" si="40"/>
        <v/>
      </c>
      <c r="L230" s="368" t="str">
        <f t="shared" si="41"/>
        <v/>
      </c>
      <c r="M230" s="369"/>
      <c r="N230" s="370" t="str">
        <f t="shared" si="34"/>
        <v/>
      </c>
      <c r="O230" s="371" t="str">
        <f t="shared" si="35"/>
        <v/>
      </c>
      <c r="P230" s="371" t="str">
        <f t="shared" si="42"/>
        <v/>
      </c>
      <c r="Q230" s="372" t="str">
        <f t="shared" si="36"/>
        <v/>
      </c>
      <c r="R230" s="373" t="str">
        <f t="shared" si="43"/>
        <v/>
      </c>
      <c r="S230" s="372" t="str">
        <f t="shared" si="44"/>
        <v/>
      </c>
      <c r="T230" s="372" t="str">
        <f t="shared" si="37"/>
        <v/>
      </c>
      <c r="U230" s="374" t="str">
        <f t="shared" si="38"/>
        <v/>
      </c>
      <c r="V230" s="375" t="str">
        <f t="shared" si="45"/>
        <v/>
      </c>
      <c r="Y230" s="133"/>
    </row>
    <row r="231" spans="1:25" s="127" customFormat="1" ht="12" customHeight="1">
      <c r="A231" s="121">
        <v>159</v>
      </c>
      <c r="B231" s="122"/>
      <c r="C231" s="403"/>
      <c r="D231" s="123"/>
      <c r="E231" s="124"/>
      <c r="F231" s="124"/>
      <c r="G231" s="363" t="str">
        <f t="shared" si="31"/>
        <v/>
      </c>
      <c r="H231" s="376" t="str">
        <f t="shared" si="32"/>
        <v/>
      </c>
      <c r="I231" s="365" t="str">
        <f t="shared" si="33"/>
        <v/>
      </c>
      <c r="J231" s="366" t="str">
        <f t="shared" si="39"/>
        <v/>
      </c>
      <c r="K231" s="367" t="str">
        <f t="shared" si="40"/>
        <v/>
      </c>
      <c r="L231" s="368" t="str">
        <f t="shared" si="41"/>
        <v/>
      </c>
      <c r="M231" s="369"/>
      <c r="N231" s="370" t="str">
        <f t="shared" si="34"/>
        <v/>
      </c>
      <c r="O231" s="371" t="str">
        <f t="shared" si="35"/>
        <v/>
      </c>
      <c r="P231" s="371" t="str">
        <f t="shared" si="42"/>
        <v/>
      </c>
      <c r="Q231" s="372" t="str">
        <f t="shared" si="36"/>
        <v/>
      </c>
      <c r="R231" s="373" t="str">
        <f t="shared" si="43"/>
        <v/>
      </c>
      <c r="S231" s="372" t="str">
        <f t="shared" si="44"/>
        <v/>
      </c>
      <c r="T231" s="372" t="str">
        <f t="shared" si="37"/>
        <v/>
      </c>
      <c r="U231" s="374" t="str">
        <f t="shared" si="38"/>
        <v/>
      </c>
      <c r="V231" s="375" t="str">
        <f t="shared" si="45"/>
        <v/>
      </c>
      <c r="Y231" s="133"/>
    </row>
    <row r="232" spans="1:25" s="127" customFormat="1" ht="12" customHeight="1">
      <c r="A232" s="121">
        <v>160</v>
      </c>
      <c r="B232" s="122"/>
      <c r="C232" s="403"/>
      <c r="D232" s="123"/>
      <c r="E232" s="124"/>
      <c r="F232" s="124"/>
      <c r="G232" s="363" t="str">
        <f t="shared" si="31"/>
        <v/>
      </c>
      <c r="H232" s="376" t="str">
        <f t="shared" si="32"/>
        <v/>
      </c>
      <c r="I232" s="365" t="str">
        <f t="shared" si="33"/>
        <v/>
      </c>
      <c r="J232" s="366" t="str">
        <f t="shared" si="39"/>
        <v/>
      </c>
      <c r="K232" s="367" t="str">
        <f t="shared" si="40"/>
        <v/>
      </c>
      <c r="L232" s="368" t="str">
        <f t="shared" si="41"/>
        <v/>
      </c>
      <c r="M232" s="369"/>
      <c r="N232" s="370" t="str">
        <f t="shared" si="34"/>
        <v/>
      </c>
      <c r="O232" s="371" t="str">
        <f t="shared" si="35"/>
        <v/>
      </c>
      <c r="P232" s="371" t="str">
        <f t="shared" si="42"/>
        <v/>
      </c>
      <c r="Q232" s="372" t="str">
        <f t="shared" si="36"/>
        <v/>
      </c>
      <c r="R232" s="373" t="str">
        <f t="shared" si="43"/>
        <v/>
      </c>
      <c r="S232" s="372" t="str">
        <f t="shared" si="44"/>
        <v/>
      </c>
      <c r="T232" s="372" t="str">
        <f t="shared" si="37"/>
        <v/>
      </c>
      <c r="U232" s="374" t="str">
        <f t="shared" si="38"/>
        <v/>
      </c>
      <c r="V232" s="375" t="str">
        <f t="shared" si="45"/>
        <v/>
      </c>
      <c r="Y232" s="133"/>
    </row>
    <row r="233" spans="1:25" s="127" customFormat="1" ht="12" customHeight="1">
      <c r="A233" s="121">
        <v>161</v>
      </c>
      <c r="B233" s="122"/>
      <c r="C233" s="403"/>
      <c r="D233" s="123"/>
      <c r="E233" s="124"/>
      <c r="F233" s="124"/>
      <c r="G233" s="363" t="str">
        <f t="shared" si="31"/>
        <v/>
      </c>
      <c r="H233" s="376" t="str">
        <f t="shared" si="32"/>
        <v/>
      </c>
      <c r="I233" s="365" t="str">
        <f t="shared" si="33"/>
        <v/>
      </c>
      <c r="J233" s="366" t="str">
        <f t="shared" si="39"/>
        <v/>
      </c>
      <c r="K233" s="367" t="str">
        <f t="shared" si="40"/>
        <v/>
      </c>
      <c r="L233" s="368" t="str">
        <f t="shared" si="41"/>
        <v/>
      </c>
      <c r="M233" s="369"/>
      <c r="N233" s="370" t="str">
        <f t="shared" si="34"/>
        <v/>
      </c>
      <c r="O233" s="371" t="str">
        <f t="shared" si="35"/>
        <v/>
      </c>
      <c r="P233" s="371" t="str">
        <f t="shared" si="42"/>
        <v/>
      </c>
      <c r="Q233" s="372" t="str">
        <f t="shared" si="36"/>
        <v/>
      </c>
      <c r="R233" s="373" t="str">
        <f t="shared" si="43"/>
        <v/>
      </c>
      <c r="S233" s="372" t="str">
        <f t="shared" si="44"/>
        <v/>
      </c>
      <c r="T233" s="372" t="str">
        <f t="shared" si="37"/>
        <v/>
      </c>
      <c r="U233" s="374" t="str">
        <f t="shared" si="38"/>
        <v/>
      </c>
      <c r="V233" s="375" t="str">
        <f t="shared" si="45"/>
        <v/>
      </c>
      <c r="Y233" s="133"/>
    </row>
    <row r="234" spans="1:25" s="127" customFormat="1" ht="12" customHeight="1">
      <c r="A234" s="121">
        <v>162</v>
      </c>
      <c r="B234" s="122"/>
      <c r="C234" s="403"/>
      <c r="D234" s="123"/>
      <c r="E234" s="124"/>
      <c r="F234" s="124"/>
      <c r="G234" s="363" t="str">
        <f t="shared" si="31"/>
        <v/>
      </c>
      <c r="H234" s="376" t="str">
        <f t="shared" si="32"/>
        <v/>
      </c>
      <c r="I234" s="365" t="str">
        <f t="shared" si="33"/>
        <v/>
      </c>
      <c r="J234" s="366" t="str">
        <f t="shared" si="39"/>
        <v/>
      </c>
      <c r="K234" s="367" t="str">
        <f t="shared" si="40"/>
        <v/>
      </c>
      <c r="L234" s="368" t="str">
        <f t="shared" si="41"/>
        <v/>
      </c>
      <c r="M234" s="369"/>
      <c r="N234" s="370" t="str">
        <f t="shared" si="34"/>
        <v/>
      </c>
      <c r="O234" s="371" t="str">
        <f t="shared" si="35"/>
        <v/>
      </c>
      <c r="P234" s="371" t="str">
        <f t="shared" si="42"/>
        <v/>
      </c>
      <c r="Q234" s="372" t="str">
        <f t="shared" si="36"/>
        <v/>
      </c>
      <c r="R234" s="373" t="str">
        <f t="shared" si="43"/>
        <v/>
      </c>
      <c r="S234" s="372" t="str">
        <f t="shared" si="44"/>
        <v/>
      </c>
      <c r="T234" s="372" t="str">
        <f t="shared" si="37"/>
        <v/>
      </c>
      <c r="U234" s="374" t="str">
        <f t="shared" si="38"/>
        <v/>
      </c>
      <c r="V234" s="375" t="str">
        <f t="shared" si="45"/>
        <v/>
      </c>
      <c r="Y234" s="133"/>
    </row>
    <row r="235" spans="1:25" s="127" customFormat="1" ht="12" customHeight="1">
      <c r="A235" s="121">
        <v>163</v>
      </c>
      <c r="B235" s="122"/>
      <c r="C235" s="403"/>
      <c r="D235" s="123"/>
      <c r="E235" s="124"/>
      <c r="F235" s="124"/>
      <c r="G235" s="363" t="str">
        <f t="shared" si="31"/>
        <v/>
      </c>
      <c r="H235" s="376" t="str">
        <f t="shared" si="32"/>
        <v/>
      </c>
      <c r="I235" s="365" t="str">
        <f t="shared" si="33"/>
        <v/>
      </c>
      <c r="J235" s="366" t="str">
        <f t="shared" si="39"/>
        <v/>
      </c>
      <c r="K235" s="367" t="str">
        <f t="shared" si="40"/>
        <v/>
      </c>
      <c r="L235" s="368" t="str">
        <f t="shared" si="41"/>
        <v/>
      </c>
      <c r="M235" s="369"/>
      <c r="N235" s="370" t="str">
        <f t="shared" si="34"/>
        <v/>
      </c>
      <c r="O235" s="371" t="str">
        <f t="shared" si="35"/>
        <v/>
      </c>
      <c r="P235" s="371" t="str">
        <f t="shared" si="42"/>
        <v/>
      </c>
      <c r="Q235" s="372" t="str">
        <f t="shared" si="36"/>
        <v/>
      </c>
      <c r="R235" s="373" t="str">
        <f t="shared" si="43"/>
        <v/>
      </c>
      <c r="S235" s="372" t="str">
        <f t="shared" si="44"/>
        <v/>
      </c>
      <c r="T235" s="372" t="str">
        <f t="shared" si="37"/>
        <v/>
      </c>
      <c r="U235" s="374" t="str">
        <f t="shared" si="38"/>
        <v/>
      </c>
      <c r="V235" s="375" t="str">
        <f t="shared" si="45"/>
        <v/>
      </c>
      <c r="Y235" s="133"/>
    </row>
    <row r="236" spans="1:25" s="127" customFormat="1" ht="12" customHeight="1">
      <c r="A236" s="121">
        <v>164</v>
      </c>
      <c r="B236" s="122"/>
      <c r="C236" s="403"/>
      <c r="D236" s="123"/>
      <c r="E236" s="124"/>
      <c r="F236" s="124"/>
      <c r="G236" s="363" t="str">
        <f t="shared" si="31"/>
        <v/>
      </c>
      <c r="H236" s="376" t="str">
        <f t="shared" si="32"/>
        <v/>
      </c>
      <c r="I236" s="365" t="str">
        <f t="shared" si="33"/>
        <v/>
      </c>
      <c r="J236" s="366" t="str">
        <f t="shared" si="39"/>
        <v/>
      </c>
      <c r="K236" s="367" t="str">
        <f t="shared" si="40"/>
        <v/>
      </c>
      <c r="L236" s="368" t="str">
        <f t="shared" si="41"/>
        <v/>
      </c>
      <c r="M236" s="369"/>
      <c r="N236" s="370" t="str">
        <f t="shared" si="34"/>
        <v/>
      </c>
      <c r="O236" s="371" t="str">
        <f t="shared" si="35"/>
        <v/>
      </c>
      <c r="P236" s="371" t="str">
        <f t="shared" si="42"/>
        <v/>
      </c>
      <c r="Q236" s="372" t="str">
        <f t="shared" si="36"/>
        <v/>
      </c>
      <c r="R236" s="373" t="str">
        <f t="shared" si="43"/>
        <v/>
      </c>
      <c r="S236" s="372" t="str">
        <f t="shared" si="44"/>
        <v/>
      </c>
      <c r="T236" s="372" t="str">
        <f t="shared" si="37"/>
        <v/>
      </c>
      <c r="U236" s="374" t="str">
        <f t="shared" si="38"/>
        <v/>
      </c>
      <c r="V236" s="375" t="str">
        <f t="shared" si="45"/>
        <v/>
      </c>
      <c r="Y236" s="133"/>
    </row>
    <row r="237" spans="1:25" s="127" customFormat="1" ht="12" customHeight="1">
      <c r="A237" s="121">
        <v>165</v>
      </c>
      <c r="B237" s="122"/>
      <c r="C237" s="403"/>
      <c r="D237" s="123"/>
      <c r="E237" s="124"/>
      <c r="F237" s="124"/>
      <c r="G237" s="363" t="str">
        <f t="shared" si="31"/>
        <v/>
      </c>
      <c r="H237" s="376" t="str">
        <f t="shared" si="32"/>
        <v/>
      </c>
      <c r="I237" s="365" t="str">
        <f t="shared" si="33"/>
        <v/>
      </c>
      <c r="J237" s="366" t="str">
        <f t="shared" si="39"/>
        <v/>
      </c>
      <c r="K237" s="367" t="str">
        <f t="shared" si="40"/>
        <v/>
      </c>
      <c r="L237" s="368" t="str">
        <f t="shared" si="41"/>
        <v/>
      </c>
      <c r="M237" s="369"/>
      <c r="N237" s="370" t="str">
        <f t="shared" si="34"/>
        <v/>
      </c>
      <c r="O237" s="371" t="str">
        <f t="shared" si="35"/>
        <v/>
      </c>
      <c r="P237" s="371" t="str">
        <f t="shared" si="42"/>
        <v/>
      </c>
      <c r="Q237" s="372" t="str">
        <f t="shared" si="36"/>
        <v/>
      </c>
      <c r="R237" s="373" t="str">
        <f t="shared" si="43"/>
        <v/>
      </c>
      <c r="S237" s="372" t="str">
        <f t="shared" si="44"/>
        <v/>
      </c>
      <c r="T237" s="372" t="str">
        <f t="shared" si="37"/>
        <v/>
      </c>
      <c r="U237" s="374" t="str">
        <f t="shared" si="38"/>
        <v/>
      </c>
      <c r="V237" s="375" t="str">
        <f t="shared" si="45"/>
        <v/>
      </c>
      <c r="Y237" s="133"/>
    </row>
    <row r="238" spans="1:25" s="127" customFormat="1" ht="12" customHeight="1">
      <c r="A238" s="121">
        <v>166</v>
      </c>
      <c r="B238" s="122"/>
      <c r="C238" s="403"/>
      <c r="D238" s="123"/>
      <c r="E238" s="124"/>
      <c r="F238" s="124"/>
      <c r="G238" s="363" t="str">
        <f t="shared" si="31"/>
        <v/>
      </c>
      <c r="H238" s="376" t="str">
        <f t="shared" si="32"/>
        <v/>
      </c>
      <c r="I238" s="365" t="str">
        <f t="shared" si="33"/>
        <v/>
      </c>
      <c r="J238" s="366" t="str">
        <f t="shared" si="39"/>
        <v/>
      </c>
      <c r="K238" s="367" t="str">
        <f t="shared" si="40"/>
        <v/>
      </c>
      <c r="L238" s="368" t="str">
        <f t="shared" si="41"/>
        <v/>
      </c>
      <c r="M238" s="369"/>
      <c r="N238" s="370" t="str">
        <f t="shared" si="34"/>
        <v/>
      </c>
      <c r="O238" s="371" t="str">
        <f t="shared" si="35"/>
        <v/>
      </c>
      <c r="P238" s="371" t="str">
        <f t="shared" si="42"/>
        <v/>
      </c>
      <c r="Q238" s="372" t="str">
        <f t="shared" si="36"/>
        <v/>
      </c>
      <c r="R238" s="373" t="str">
        <f t="shared" si="43"/>
        <v/>
      </c>
      <c r="S238" s="372" t="str">
        <f t="shared" si="44"/>
        <v/>
      </c>
      <c r="T238" s="372" t="str">
        <f t="shared" si="37"/>
        <v/>
      </c>
      <c r="U238" s="374" t="str">
        <f t="shared" si="38"/>
        <v/>
      </c>
      <c r="V238" s="375" t="str">
        <f t="shared" si="45"/>
        <v/>
      </c>
      <c r="Y238" s="133"/>
    </row>
    <row r="239" spans="1:25" s="127" customFormat="1" ht="12" customHeight="1">
      <c r="A239" s="121">
        <v>167</v>
      </c>
      <c r="B239" s="122"/>
      <c r="C239" s="403"/>
      <c r="D239" s="123"/>
      <c r="E239" s="124"/>
      <c r="F239" s="124"/>
      <c r="G239" s="363" t="str">
        <f t="shared" si="31"/>
        <v/>
      </c>
      <c r="H239" s="376" t="str">
        <f t="shared" si="32"/>
        <v/>
      </c>
      <c r="I239" s="365" t="str">
        <f t="shared" si="33"/>
        <v/>
      </c>
      <c r="J239" s="366" t="str">
        <f t="shared" si="39"/>
        <v/>
      </c>
      <c r="K239" s="367" t="str">
        <f t="shared" si="40"/>
        <v/>
      </c>
      <c r="L239" s="368" t="str">
        <f t="shared" si="41"/>
        <v/>
      </c>
      <c r="M239" s="369"/>
      <c r="N239" s="370" t="str">
        <f t="shared" si="34"/>
        <v/>
      </c>
      <c r="O239" s="371" t="str">
        <f t="shared" si="35"/>
        <v/>
      </c>
      <c r="P239" s="371" t="str">
        <f t="shared" si="42"/>
        <v/>
      </c>
      <c r="Q239" s="372" t="str">
        <f t="shared" si="36"/>
        <v/>
      </c>
      <c r="R239" s="373" t="str">
        <f t="shared" si="43"/>
        <v/>
      </c>
      <c r="S239" s="372" t="str">
        <f t="shared" si="44"/>
        <v/>
      </c>
      <c r="T239" s="372" t="str">
        <f t="shared" si="37"/>
        <v/>
      </c>
      <c r="U239" s="374" t="str">
        <f t="shared" si="38"/>
        <v/>
      </c>
      <c r="V239" s="375" t="str">
        <f t="shared" si="45"/>
        <v/>
      </c>
      <c r="Y239" s="133"/>
    </row>
    <row r="240" spans="1:25" s="127" customFormat="1" ht="12" customHeight="1">
      <c r="A240" s="121">
        <v>168</v>
      </c>
      <c r="B240" s="122"/>
      <c r="C240" s="403"/>
      <c r="D240" s="123"/>
      <c r="E240" s="124"/>
      <c r="F240" s="124"/>
      <c r="G240" s="363" t="str">
        <f t="shared" si="31"/>
        <v/>
      </c>
      <c r="H240" s="376" t="str">
        <f t="shared" si="32"/>
        <v/>
      </c>
      <c r="I240" s="365" t="str">
        <f t="shared" si="33"/>
        <v/>
      </c>
      <c r="J240" s="366" t="str">
        <f t="shared" si="39"/>
        <v/>
      </c>
      <c r="K240" s="367" t="str">
        <f t="shared" si="40"/>
        <v/>
      </c>
      <c r="L240" s="368" t="str">
        <f t="shared" si="41"/>
        <v/>
      </c>
      <c r="M240" s="369"/>
      <c r="N240" s="370" t="str">
        <f t="shared" si="34"/>
        <v/>
      </c>
      <c r="O240" s="371" t="str">
        <f t="shared" si="35"/>
        <v/>
      </c>
      <c r="P240" s="371" t="str">
        <f t="shared" si="42"/>
        <v/>
      </c>
      <c r="Q240" s="372" t="str">
        <f t="shared" si="36"/>
        <v/>
      </c>
      <c r="R240" s="373" t="str">
        <f t="shared" si="43"/>
        <v/>
      </c>
      <c r="S240" s="372" t="str">
        <f t="shared" si="44"/>
        <v/>
      </c>
      <c r="T240" s="372" t="str">
        <f t="shared" si="37"/>
        <v/>
      </c>
      <c r="U240" s="374" t="str">
        <f t="shared" si="38"/>
        <v/>
      </c>
      <c r="V240" s="375" t="str">
        <f t="shared" si="45"/>
        <v/>
      </c>
      <c r="Y240" s="133"/>
    </row>
    <row r="241" spans="1:25" s="127" customFormat="1" ht="12" customHeight="1">
      <c r="A241" s="121">
        <v>169</v>
      </c>
      <c r="B241" s="122"/>
      <c r="C241" s="403"/>
      <c r="D241" s="123"/>
      <c r="E241" s="124"/>
      <c r="F241" s="124"/>
      <c r="G241" s="363" t="str">
        <f t="shared" si="31"/>
        <v/>
      </c>
      <c r="H241" s="376" t="str">
        <f t="shared" si="32"/>
        <v/>
      </c>
      <c r="I241" s="365" t="str">
        <f t="shared" si="33"/>
        <v/>
      </c>
      <c r="J241" s="366" t="str">
        <f t="shared" si="39"/>
        <v/>
      </c>
      <c r="K241" s="367" t="str">
        <f t="shared" si="40"/>
        <v/>
      </c>
      <c r="L241" s="368" t="str">
        <f t="shared" si="41"/>
        <v/>
      </c>
      <c r="M241" s="369"/>
      <c r="N241" s="370" t="str">
        <f t="shared" si="34"/>
        <v/>
      </c>
      <c r="O241" s="371" t="str">
        <f t="shared" si="35"/>
        <v/>
      </c>
      <c r="P241" s="371" t="str">
        <f t="shared" si="42"/>
        <v/>
      </c>
      <c r="Q241" s="372" t="str">
        <f t="shared" si="36"/>
        <v/>
      </c>
      <c r="R241" s="373" t="str">
        <f t="shared" si="43"/>
        <v/>
      </c>
      <c r="S241" s="372" t="str">
        <f t="shared" si="44"/>
        <v/>
      </c>
      <c r="T241" s="372" t="str">
        <f t="shared" si="37"/>
        <v/>
      </c>
      <c r="U241" s="374" t="str">
        <f t="shared" si="38"/>
        <v/>
      </c>
      <c r="V241" s="375" t="str">
        <f t="shared" si="45"/>
        <v/>
      </c>
      <c r="Y241" s="133"/>
    </row>
    <row r="242" spans="1:25" s="127" customFormat="1" ht="12" customHeight="1">
      <c r="A242" s="121">
        <v>170</v>
      </c>
      <c r="B242" s="122"/>
      <c r="C242" s="403"/>
      <c r="D242" s="123"/>
      <c r="E242" s="124"/>
      <c r="F242" s="124"/>
      <c r="G242" s="363" t="str">
        <f t="shared" si="31"/>
        <v/>
      </c>
      <c r="H242" s="376" t="str">
        <f t="shared" si="32"/>
        <v/>
      </c>
      <c r="I242" s="365" t="str">
        <f t="shared" si="33"/>
        <v/>
      </c>
      <c r="J242" s="366" t="str">
        <f t="shared" si="39"/>
        <v/>
      </c>
      <c r="K242" s="367" t="str">
        <f t="shared" si="40"/>
        <v/>
      </c>
      <c r="L242" s="368" t="str">
        <f t="shared" si="41"/>
        <v/>
      </c>
      <c r="M242" s="369"/>
      <c r="N242" s="370" t="str">
        <f t="shared" si="34"/>
        <v/>
      </c>
      <c r="O242" s="371" t="str">
        <f t="shared" si="35"/>
        <v/>
      </c>
      <c r="P242" s="371" t="str">
        <f t="shared" si="42"/>
        <v/>
      </c>
      <c r="Q242" s="372" t="str">
        <f t="shared" si="36"/>
        <v/>
      </c>
      <c r="R242" s="373" t="str">
        <f t="shared" si="43"/>
        <v/>
      </c>
      <c r="S242" s="372" t="str">
        <f t="shared" si="44"/>
        <v/>
      </c>
      <c r="T242" s="372" t="str">
        <f t="shared" si="37"/>
        <v/>
      </c>
      <c r="U242" s="374" t="str">
        <f t="shared" si="38"/>
        <v/>
      </c>
      <c r="V242" s="375" t="str">
        <f t="shared" si="45"/>
        <v/>
      </c>
      <c r="Y242" s="133"/>
    </row>
    <row r="243" spans="1:25" s="127" customFormat="1" ht="12" customHeight="1">
      <c r="A243" s="121">
        <v>171</v>
      </c>
      <c r="B243" s="122"/>
      <c r="C243" s="403"/>
      <c r="D243" s="123"/>
      <c r="E243" s="124"/>
      <c r="F243" s="124"/>
      <c r="G243" s="363" t="str">
        <f t="shared" si="31"/>
        <v/>
      </c>
      <c r="H243" s="376" t="str">
        <f t="shared" si="32"/>
        <v/>
      </c>
      <c r="I243" s="365" t="str">
        <f t="shared" si="33"/>
        <v/>
      </c>
      <c r="J243" s="366" t="str">
        <f t="shared" si="39"/>
        <v/>
      </c>
      <c r="K243" s="367" t="str">
        <f t="shared" si="40"/>
        <v/>
      </c>
      <c r="L243" s="368" t="str">
        <f t="shared" si="41"/>
        <v/>
      </c>
      <c r="M243" s="369"/>
      <c r="N243" s="370" t="str">
        <f t="shared" si="34"/>
        <v/>
      </c>
      <c r="O243" s="371" t="str">
        <f t="shared" si="35"/>
        <v/>
      </c>
      <c r="P243" s="371" t="str">
        <f t="shared" si="42"/>
        <v/>
      </c>
      <c r="Q243" s="372" t="str">
        <f t="shared" si="36"/>
        <v/>
      </c>
      <c r="R243" s="373" t="str">
        <f t="shared" si="43"/>
        <v/>
      </c>
      <c r="S243" s="372" t="str">
        <f t="shared" si="44"/>
        <v/>
      </c>
      <c r="T243" s="372" t="str">
        <f t="shared" si="37"/>
        <v/>
      </c>
      <c r="U243" s="374" t="str">
        <f t="shared" si="38"/>
        <v/>
      </c>
      <c r="V243" s="375" t="str">
        <f t="shared" si="45"/>
        <v/>
      </c>
      <c r="Y243" s="133"/>
    </row>
    <row r="244" spans="1:25" s="127" customFormat="1" ht="12" customHeight="1">
      <c r="A244" s="121">
        <v>172</v>
      </c>
      <c r="B244" s="122"/>
      <c r="C244" s="403"/>
      <c r="D244" s="123"/>
      <c r="E244" s="124"/>
      <c r="F244" s="124"/>
      <c r="G244" s="363" t="str">
        <f t="shared" si="31"/>
        <v/>
      </c>
      <c r="H244" s="376" t="str">
        <f t="shared" si="32"/>
        <v/>
      </c>
      <c r="I244" s="365" t="str">
        <f t="shared" si="33"/>
        <v/>
      </c>
      <c r="J244" s="366" t="str">
        <f t="shared" si="39"/>
        <v/>
      </c>
      <c r="K244" s="367" t="str">
        <f t="shared" si="40"/>
        <v/>
      </c>
      <c r="L244" s="368" t="str">
        <f t="shared" si="41"/>
        <v/>
      </c>
      <c r="M244" s="369"/>
      <c r="N244" s="370" t="str">
        <f t="shared" si="34"/>
        <v/>
      </c>
      <c r="O244" s="371" t="str">
        <f t="shared" si="35"/>
        <v/>
      </c>
      <c r="P244" s="371" t="str">
        <f t="shared" si="42"/>
        <v/>
      </c>
      <c r="Q244" s="372" t="str">
        <f t="shared" si="36"/>
        <v/>
      </c>
      <c r="R244" s="373" t="str">
        <f t="shared" si="43"/>
        <v/>
      </c>
      <c r="S244" s="372" t="str">
        <f t="shared" si="44"/>
        <v/>
      </c>
      <c r="T244" s="372" t="str">
        <f t="shared" si="37"/>
        <v/>
      </c>
      <c r="U244" s="374" t="str">
        <f t="shared" si="38"/>
        <v/>
      </c>
      <c r="V244" s="375" t="str">
        <f t="shared" si="45"/>
        <v/>
      </c>
      <c r="Y244" s="133"/>
    </row>
    <row r="245" spans="1:25" s="127" customFormat="1" ht="12" customHeight="1">
      <c r="A245" s="121">
        <v>173</v>
      </c>
      <c r="B245" s="122"/>
      <c r="C245" s="403"/>
      <c r="D245" s="123"/>
      <c r="E245" s="124"/>
      <c r="F245" s="124"/>
      <c r="G245" s="363" t="str">
        <f t="shared" si="31"/>
        <v/>
      </c>
      <c r="H245" s="376" t="str">
        <f t="shared" si="32"/>
        <v/>
      </c>
      <c r="I245" s="365" t="str">
        <f t="shared" si="33"/>
        <v/>
      </c>
      <c r="J245" s="366" t="str">
        <f t="shared" si="39"/>
        <v/>
      </c>
      <c r="K245" s="367" t="str">
        <f t="shared" si="40"/>
        <v/>
      </c>
      <c r="L245" s="368" t="str">
        <f t="shared" si="41"/>
        <v/>
      </c>
      <c r="M245" s="369"/>
      <c r="N245" s="370" t="str">
        <f t="shared" si="34"/>
        <v/>
      </c>
      <c r="O245" s="371" t="str">
        <f t="shared" si="35"/>
        <v/>
      </c>
      <c r="P245" s="371" t="str">
        <f t="shared" si="42"/>
        <v/>
      </c>
      <c r="Q245" s="372" t="str">
        <f t="shared" si="36"/>
        <v/>
      </c>
      <c r="R245" s="373" t="str">
        <f t="shared" si="43"/>
        <v/>
      </c>
      <c r="S245" s="372" t="str">
        <f t="shared" si="44"/>
        <v/>
      </c>
      <c r="T245" s="372" t="str">
        <f t="shared" si="37"/>
        <v/>
      </c>
      <c r="U245" s="374" t="str">
        <f t="shared" si="38"/>
        <v/>
      </c>
      <c r="V245" s="375" t="str">
        <f t="shared" si="45"/>
        <v/>
      </c>
      <c r="Y245" s="133"/>
    </row>
    <row r="246" spans="1:25" s="127" customFormat="1" ht="12" customHeight="1">
      <c r="A246" s="121">
        <v>174</v>
      </c>
      <c r="B246" s="122"/>
      <c r="C246" s="403"/>
      <c r="D246" s="123"/>
      <c r="E246" s="124"/>
      <c r="F246" s="124"/>
      <c r="G246" s="363" t="str">
        <f t="shared" si="31"/>
        <v/>
      </c>
      <c r="H246" s="376" t="str">
        <f t="shared" si="32"/>
        <v/>
      </c>
      <c r="I246" s="365" t="str">
        <f t="shared" si="33"/>
        <v/>
      </c>
      <c r="J246" s="366" t="str">
        <f t="shared" si="39"/>
        <v/>
      </c>
      <c r="K246" s="367" t="str">
        <f t="shared" si="40"/>
        <v/>
      </c>
      <c r="L246" s="368" t="str">
        <f t="shared" si="41"/>
        <v/>
      </c>
      <c r="M246" s="369"/>
      <c r="N246" s="370" t="str">
        <f t="shared" si="34"/>
        <v/>
      </c>
      <c r="O246" s="371" t="str">
        <f t="shared" si="35"/>
        <v/>
      </c>
      <c r="P246" s="371" t="str">
        <f t="shared" si="42"/>
        <v/>
      </c>
      <c r="Q246" s="372" t="str">
        <f t="shared" si="36"/>
        <v/>
      </c>
      <c r="R246" s="373" t="str">
        <f t="shared" si="43"/>
        <v/>
      </c>
      <c r="S246" s="372" t="str">
        <f t="shared" si="44"/>
        <v/>
      </c>
      <c r="T246" s="372" t="str">
        <f t="shared" si="37"/>
        <v/>
      </c>
      <c r="U246" s="374" t="str">
        <f t="shared" si="38"/>
        <v/>
      </c>
      <c r="V246" s="375" t="str">
        <f t="shared" si="45"/>
        <v/>
      </c>
      <c r="Y246" s="133"/>
    </row>
    <row r="247" spans="1:25" s="127" customFormat="1" ht="12" customHeight="1">
      <c r="A247" s="121">
        <v>175</v>
      </c>
      <c r="B247" s="122"/>
      <c r="C247" s="403"/>
      <c r="D247" s="123"/>
      <c r="E247" s="124"/>
      <c r="F247" s="124"/>
      <c r="G247" s="363" t="str">
        <f t="shared" si="31"/>
        <v/>
      </c>
      <c r="H247" s="376" t="str">
        <f t="shared" si="32"/>
        <v/>
      </c>
      <c r="I247" s="365" t="str">
        <f t="shared" si="33"/>
        <v/>
      </c>
      <c r="J247" s="366" t="str">
        <f t="shared" si="39"/>
        <v/>
      </c>
      <c r="K247" s="367" t="str">
        <f t="shared" si="40"/>
        <v/>
      </c>
      <c r="L247" s="368" t="str">
        <f t="shared" si="41"/>
        <v/>
      </c>
      <c r="M247" s="369"/>
      <c r="N247" s="370" t="str">
        <f t="shared" si="34"/>
        <v/>
      </c>
      <c r="O247" s="371" t="str">
        <f t="shared" si="35"/>
        <v/>
      </c>
      <c r="P247" s="371" t="str">
        <f t="shared" si="42"/>
        <v/>
      </c>
      <c r="Q247" s="372" t="str">
        <f t="shared" si="36"/>
        <v/>
      </c>
      <c r="R247" s="373" t="str">
        <f t="shared" si="43"/>
        <v/>
      </c>
      <c r="S247" s="372" t="str">
        <f t="shared" si="44"/>
        <v/>
      </c>
      <c r="T247" s="372" t="str">
        <f t="shared" si="37"/>
        <v/>
      </c>
      <c r="U247" s="374" t="str">
        <f t="shared" si="38"/>
        <v/>
      </c>
      <c r="V247" s="375" t="str">
        <f t="shared" si="45"/>
        <v/>
      </c>
      <c r="Y247" s="133"/>
    </row>
    <row r="248" spans="1:25" s="127" customFormat="1" ht="12" customHeight="1">
      <c r="A248" s="121">
        <v>176</v>
      </c>
      <c r="B248" s="122"/>
      <c r="C248" s="403"/>
      <c r="D248" s="123"/>
      <c r="E248" s="124"/>
      <c r="F248" s="124"/>
      <c r="G248" s="363" t="str">
        <f t="shared" si="31"/>
        <v/>
      </c>
      <c r="H248" s="376" t="str">
        <f t="shared" si="32"/>
        <v/>
      </c>
      <c r="I248" s="365" t="str">
        <f t="shared" si="33"/>
        <v/>
      </c>
      <c r="J248" s="366" t="str">
        <f t="shared" si="39"/>
        <v/>
      </c>
      <c r="K248" s="367" t="str">
        <f t="shared" si="40"/>
        <v/>
      </c>
      <c r="L248" s="368" t="str">
        <f t="shared" si="41"/>
        <v/>
      </c>
      <c r="M248" s="369"/>
      <c r="N248" s="370" t="str">
        <f t="shared" si="34"/>
        <v/>
      </c>
      <c r="O248" s="371" t="str">
        <f t="shared" si="35"/>
        <v/>
      </c>
      <c r="P248" s="371" t="str">
        <f t="shared" si="42"/>
        <v/>
      </c>
      <c r="Q248" s="372" t="str">
        <f t="shared" si="36"/>
        <v/>
      </c>
      <c r="R248" s="373" t="str">
        <f t="shared" si="43"/>
        <v/>
      </c>
      <c r="S248" s="372" t="str">
        <f t="shared" si="44"/>
        <v/>
      </c>
      <c r="T248" s="372" t="str">
        <f t="shared" si="37"/>
        <v/>
      </c>
      <c r="U248" s="374" t="str">
        <f t="shared" si="38"/>
        <v/>
      </c>
      <c r="V248" s="375" t="str">
        <f t="shared" si="45"/>
        <v/>
      </c>
      <c r="Y248" s="133"/>
    </row>
    <row r="249" spans="1:25" s="127" customFormat="1" ht="12" customHeight="1">
      <c r="A249" s="121">
        <v>177</v>
      </c>
      <c r="B249" s="122"/>
      <c r="C249" s="403"/>
      <c r="D249" s="123"/>
      <c r="E249" s="124"/>
      <c r="F249" s="124"/>
      <c r="G249" s="363" t="str">
        <f t="shared" si="31"/>
        <v/>
      </c>
      <c r="H249" s="376" t="str">
        <f t="shared" si="32"/>
        <v/>
      </c>
      <c r="I249" s="365" t="str">
        <f t="shared" si="33"/>
        <v/>
      </c>
      <c r="J249" s="366" t="str">
        <f t="shared" si="39"/>
        <v/>
      </c>
      <c r="K249" s="367" t="str">
        <f t="shared" si="40"/>
        <v/>
      </c>
      <c r="L249" s="368" t="str">
        <f t="shared" si="41"/>
        <v/>
      </c>
      <c r="M249" s="369"/>
      <c r="N249" s="370" t="str">
        <f t="shared" si="34"/>
        <v/>
      </c>
      <c r="O249" s="371" t="str">
        <f t="shared" si="35"/>
        <v/>
      </c>
      <c r="P249" s="371" t="str">
        <f t="shared" si="42"/>
        <v/>
      </c>
      <c r="Q249" s="372" t="str">
        <f t="shared" si="36"/>
        <v/>
      </c>
      <c r="R249" s="373" t="str">
        <f t="shared" si="43"/>
        <v/>
      </c>
      <c r="S249" s="372" t="str">
        <f t="shared" si="44"/>
        <v/>
      </c>
      <c r="T249" s="372" t="str">
        <f t="shared" si="37"/>
        <v/>
      </c>
      <c r="U249" s="374" t="str">
        <f t="shared" si="38"/>
        <v/>
      </c>
      <c r="V249" s="375" t="str">
        <f t="shared" si="45"/>
        <v/>
      </c>
      <c r="Y249" s="133"/>
    </row>
    <row r="250" spans="1:25" s="127" customFormat="1" ht="12" customHeight="1">
      <c r="A250" s="121">
        <v>178</v>
      </c>
      <c r="B250" s="122"/>
      <c r="C250" s="403"/>
      <c r="D250" s="123"/>
      <c r="E250" s="124"/>
      <c r="F250" s="124"/>
      <c r="G250" s="363" t="str">
        <f t="shared" si="31"/>
        <v/>
      </c>
      <c r="H250" s="376" t="str">
        <f t="shared" si="32"/>
        <v/>
      </c>
      <c r="I250" s="365" t="str">
        <f t="shared" si="33"/>
        <v/>
      </c>
      <c r="J250" s="366" t="str">
        <f t="shared" si="39"/>
        <v/>
      </c>
      <c r="K250" s="367" t="str">
        <f t="shared" si="40"/>
        <v/>
      </c>
      <c r="L250" s="368" t="str">
        <f t="shared" si="41"/>
        <v/>
      </c>
      <c r="M250" s="369"/>
      <c r="N250" s="370" t="str">
        <f t="shared" si="34"/>
        <v/>
      </c>
      <c r="O250" s="371" t="str">
        <f t="shared" si="35"/>
        <v/>
      </c>
      <c r="P250" s="371" t="str">
        <f t="shared" si="42"/>
        <v/>
      </c>
      <c r="Q250" s="372" t="str">
        <f t="shared" si="36"/>
        <v/>
      </c>
      <c r="R250" s="373" t="str">
        <f t="shared" si="43"/>
        <v/>
      </c>
      <c r="S250" s="372" t="str">
        <f t="shared" si="44"/>
        <v/>
      </c>
      <c r="T250" s="372" t="str">
        <f t="shared" si="37"/>
        <v/>
      </c>
      <c r="U250" s="374" t="str">
        <f t="shared" si="38"/>
        <v/>
      </c>
      <c r="V250" s="375" t="str">
        <f t="shared" si="45"/>
        <v/>
      </c>
      <c r="Y250" s="133"/>
    </row>
    <row r="251" spans="1:25" s="127" customFormat="1" ht="12" customHeight="1">
      <c r="A251" s="121">
        <v>179</v>
      </c>
      <c r="B251" s="122"/>
      <c r="C251" s="403"/>
      <c r="D251" s="123"/>
      <c r="E251" s="124"/>
      <c r="F251" s="124"/>
      <c r="G251" s="363" t="str">
        <f t="shared" si="31"/>
        <v/>
      </c>
      <c r="H251" s="376" t="str">
        <f t="shared" si="32"/>
        <v/>
      </c>
      <c r="I251" s="365" t="str">
        <f t="shared" si="33"/>
        <v/>
      </c>
      <c r="J251" s="366" t="str">
        <f t="shared" si="39"/>
        <v/>
      </c>
      <c r="K251" s="367" t="str">
        <f t="shared" si="40"/>
        <v/>
      </c>
      <c r="L251" s="368" t="str">
        <f t="shared" si="41"/>
        <v/>
      </c>
      <c r="M251" s="369"/>
      <c r="N251" s="370" t="str">
        <f t="shared" si="34"/>
        <v/>
      </c>
      <c r="O251" s="371" t="str">
        <f t="shared" si="35"/>
        <v/>
      </c>
      <c r="P251" s="371" t="str">
        <f t="shared" si="42"/>
        <v/>
      </c>
      <c r="Q251" s="372" t="str">
        <f t="shared" si="36"/>
        <v/>
      </c>
      <c r="R251" s="373" t="str">
        <f t="shared" si="43"/>
        <v/>
      </c>
      <c r="S251" s="372" t="str">
        <f t="shared" si="44"/>
        <v/>
      </c>
      <c r="T251" s="372" t="str">
        <f t="shared" si="37"/>
        <v/>
      </c>
      <c r="U251" s="374" t="str">
        <f t="shared" si="38"/>
        <v/>
      </c>
      <c r="V251" s="375" t="str">
        <f t="shared" si="45"/>
        <v/>
      </c>
      <c r="Y251" s="133"/>
    </row>
    <row r="252" spans="1:25" s="127" customFormat="1" ht="12" customHeight="1">
      <c r="A252" s="121">
        <v>180</v>
      </c>
      <c r="B252" s="122"/>
      <c r="C252" s="403"/>
      <c r="D252" s="123"/>
      <c r="E252" s="124"/>
      <c r="F252" s="124"/>
      <c r="G252" s="363" t="str">
        <f t="shared" si="31"/>
        <v/>
      </c>
      <c r="H252" s="376" t="str">
        <f t="shared" si="32"/>
        <v/>
      </c>
      <c r="I252" s="365" t="str">
        <f t="shared" si="33"/>
        <v/>
      </c>
      <c r="J252" s="366" t="str">
        <f t="shared" si="39"/>
        <v/>
      </c>
      <c r="K252" s="367" t="str">
        <f t="shared" si="40"/>
        <v/>
      </c>
      <c r="L252" s="368" t="str">
        <f t="shared" si="41"/>
        <v/>
      </c>
      <c r="M252" s="369"/>
      <c r="N252" s="370" t="str">
        <f t="shared" si="34"/>
        <v/>
      </c>
      <c r="O252" s="371" t="str">
        <f t="shared" si="35"/>
        <v/>
      </c>
      <c r="P252" s="371" t="str">
        <f t="shared" si="42"/>
        <v/>
      </c>
      <c r="Q252" s="372" t="str">
        <f t="shared" si="36"/>
        <v/>
      </c>
      <c r="R252" s="373" t="str">
        <f t="shared" si="43"/>
        <v/>
      </c>
      <c r="S252" s="372" t="str">
        <f t="shared" si="44"/>
        <v/>
      </c>
      <c r="T252" s="372" t="str">
        <f t="shared" si="37"/>
        <v/>
      </c>
      <c r="U252" s="374" t="str">
        <f t="shared" si="38"/>
        <v/>
      </c>
      <c r="V252" s="375" t="str">
        <f t="shared" si="45"/>
        <v/>
      </c>
      <c r="Y252" s="133"/>
    </row>
    <row r="253" spans="1:25" s="127" customFormat="1" ht="12" customHeight="1">
      <c r="A253" s="121">
        <v>181</v>
      </c>
      <c r="B253" s="122"/>
      <c r="C253" s="403"/>
      <c r="D253" s="123"/>
      <c r="E253" s="124"/>
      <c r="F253" s="124"/>
      <c r="G253" s="363" t="str">
        <f t="shared" si="31"/>
        <v/>
      </c>
      <c r="H253" s="376" t="str">
        <f t="shared" si="32"/>
        <v/>
      </c>
      <c r="I253" s="365" t="str">
        <f t="shared" si="33"/>
        <v/>
      </c>
      <c r="J253" s="366" t="str">
        <f t="shared" si="39"/>
        <v/>
      </c>
      <c r="K253" s="367" t="str">
        <f t="shared" si="40"/>
        <v/>
      </c>
      <c r="L253" s="368" t="str">
        <f t="shared" si="41"/>
        <v/>
      </c>
      <c r="M253" s="369"/>
      <c r="N253" s="370" t="str">
        <f t="shared" si="34"/>
        <v/>
      </c>
      <c r="O253" s="371" t="str">
        <f t="shared" si="35"/>
        <v/>
      </c>
      <c r="P253" s="371" t="str">
        <f t="shared" si="42"/>
        <v/>
      </c>
      <c r="Q253" s="372" t="str">
        <f t="shared" si="36"/>
        <v/>
      </c>
      <c r="R253" s="373" t="str">
        <f t="shared" si="43"/>
        <v/>
      </c>
      <c r="S253" s="372" t="str">
        <f t="shared" si="44"/>
        <v/>
      </c>
      <c r="T253" s="372" t="str">
        <f t="shared" si="37"/>
        <v/>
      </c>
      <c r="U253" s="374" t="str">
        <f t="shared" si="38"/>
        <v/>
      </c>
      <c r="V253" s="375" t="str">
        <f t="shared" si="45"/>
        <v/>
      </c>
      <c r="Y253" s="133"/>
    </row>
    <row r="254" spans="1:25" s="127" customFormat="1" ht="12" customHeight="1">
      <c r="A254" s="121">
        <v>182</v>
      </c>
      <c r="B254" s="122"/>
      <c r="C254" s="403"/>
      <c r="D254" s="123"/>
      <c r="E254" s="124"/>
      <c r="F254" s="124"/>
      <c r="G254" s="363" t="str">
        <f t="shared" si="31"/>
        <v/>
      </c>
      <c r="H254" s="376" t="str">
        <f t="shared" si="32"/>
        <v/>
      </c>
      <c r="I254" s="365" t="str">
        <f t="shared" si="33"/>
        <v/>
      </c>
      <c r="J254" s="366" t="str">
        <f t="shared" si="39"/>
        <v/>
      </c>
      <c r="K254" s="367" t="str">
        <f t="shared" si="40"/>
        <v/>
      </c>
      <c r="L254" s="368" t="str">
        <f t="shared" si="41"/>
        <v/>
      </c>
      <c r="M254" s="369"/>
      <c r="N254" s="370" t="str">
        <f t="shared" si="34"/>
        <v/>
      </c>
      <c r="O254" s="371" t="str">
        <f t="shared" si="35"/>
        <v/>
      </c>
      <c r="P254" s="371" t="str">
        <f t="shared" si="42"/>
        <v/>
      </c>
      <c r="Q254" s="372" t="str">
        <f t="shared" si="36"/>
        <v/>
      </c>
      <c r="R254" s="373" t="str">
        <f t="shared" si="43"/>
        <v/>
      </c>
      <c r="S254" s="372" t="str">
        <f t="shared" si="44"/>
        <v/>
      </c>
      <c r="T254" s="372" t="str">
        <f t="shared" si="37"/>
        <v/>
      </c>
      <c r="U254" s="374" t="str">
        <f t="shared" si="38"/>
        <v/>
      </c>
      <c r="V254" s="375" t="str">
        <f t="shared" si="45"/>
        <v/>
      </c>
      <c r="Y254" s="133"/>
    </row>
    <row r="255" spans="1:25" s="127" customFormat="1" ht="12" customHeight="1">
      <c r="A255" s="121">
        <v>183</v>
      </c>
      <c r="B255" s="122"/>
      <c r="C255" s="403"/>
      <c r="D255" s="123"/>
      <c r="E255" s="124"/>
      <c r="F255" s="124"/>
      <c r="G255" s="363" t="str">
        <f t="shared" si="31"/>
        <v/>
      </c>
      <c r="H255" s="376" t="str">
        <f t="shared" si="32"/>
        <v/>
      </c>
      <c r="I255" s="365" t="str">
        <f t="shared" si="33"/>
        <v/>
      </c>
      <c r="J255" s="366" t="str">
        <f t="shared" si="39"/>
        <v/>
      </c>
      <c r="K255" s="367" t="str">
        <f t="shared" si="40"/>
        <v/>
      </c>
      <c r="L255" s="368" t="str">
        <f t="shared" si="41"/>
        <v/>
      </c>
      <c r="M255" s="369"/>
      <c r="N255" s="370" t="str">
        <f t="shared" si="34"/>
        <v/>
      </c>
      <c r="O255" s="371" t="str">
        <f t="shared" si="35"/>
        <v/>
      </c>
      <c r="P255" s="371" t="str">
        <f t="shared" si="42"/>
        <v/>
      </c>
      <c r="Q255" s="372" t="str">
        <f t="shared" si="36"/>
        <v/>
      </c>
      <c r="R255" s="373" t="str">
        <f t="shared" si="43"/>
        <v/>
      </c>
      <c r="S255" s="372" t="str">
        <f t="shared" si="44"/>
        <v/>
      </c>
      <c r="T255" s="372" t="str">
        <f t="shared" si="37"/>
        <v/>
      </c>
      <c r="U255" s="374" t="str">
        <f t="shared" si="38"/>
        <v/>
      </c>
      <c r="V255" s="375" t="str">
        <f t="shared" si="45"/>
        <v/>
      </c>
      <c r="Y255" s="133"/>
    </row>
    <row r="256" spans="1:25" s="127" customFormat="1" ht="12" customHeight="1">
      <c r="A256" s="121">
        <v>184</v>
      </c>
      <c r="B256" s="122"/>
      <c r="C256" s="403"/>
      <c r="D256" s="123"/>
      <c r="E256" s="124"/>
      <c r="F256" s="124"/>
      <c r="G256" s="363" t="str">
        <f t="shared" si="31"/>
        <v/>
      </c>
      <c r="H256" s="376" t="str">
        <f t="shared" si="32"/>
        <v/>
      </c>
      <c r="I256" s="365" t="str">
        <f t="shared" si="33"/>
        <v/>
      </c>
      <c r="J256" s="366" t="str">
        <f t="shared" si="39"/>
        <v/>
      </c>
      <c r="K256" s="367" t="str">
        <f t="shared" si="40"/>
        <v/>
      </c>
      <c r="L256" s="368" t="str">
        <f t="shared" si="41"/>
        <v/>
      </c>
      <c r="M256" s="369"/>
      <c r="N256" s="370" t="str">
        <f t="shared" si="34"/>
        <v/>
      </c>
      <c r="O256" s="371" t="str">
        <f t="shared" si="35"/>
        <v/>
      </c>
      <c r="P256" s="371" t="str">
        <f t="shared" si="42"/>
        <v/>
      </c>
      <c r="Q256" s="372" t="str">
        <f t="shared" si="36"/>
        <v/>
      </c>
      <c r="R256" s="373" t="str">
        <f t="shared" si="43"/>
        <v/>
      </c>
      <c r="S256" s="372" t="str">
        <f t="shared" si="44"/>
        <v/>
      </c>
      <c r="T256" s="372" t="str">
        <f t="shared" si="37"/>
        <v/>
      </c>
      <c r="U256" s="374" t="str">
        <f t="shared" si="38"/>
        <v/>
      </c>
      <c r="V256" s="375" t="str">
        <f t="shared" si="45"/>
        <v/>
      </c>
      <c r="Y256" s="133"/>
    </row>
    <row r="257" spans="1:25" s="127" customFormat="1" ht="12" customHeight="1">
      <c r="A257" s="121">
        <v>185</v>
      </c>
      <c r="B257" s="122"/>
      <c r="C257" s="403"/>
      <c r="D257" s="123"/>
      <c r="E257" s="124"/>
      <c r="F257" s="124"/>
      <c r="G257" s="363" t="str">
        <f t="shared" si="31"/>
        <v/>
      </c>
      <c r="H257" s="376" t="str">
        <f t="shared" si="32"/>
        <v/>
      </c>
      <c r="I257" s="365" t="str">
        <f t="shared" si="33"/>
        <v/>
      </c>
      <c r="J257" s="366" t="str">
        <f t="shared" si="39"/>
        <v/>
      </c>
      <c r="K257" s="367" t="str">
        <f t="shared" si="40"/>
        <v/>
      </c>
      <c r="L257" s="368" t="str">
        <f t="shared" si="41"/>
        <v/>
      </c>
      <c r="M257" s="369"/>
      <c r="N257" s="370" t="str">
        <f t="shared" si="34"/>
        <v/>
      </c>
      <c r="O257" s="371" t="str">
        <f t="shared" si="35"/>
        <v/>
      </c>
      <c r="P257" s="371" t="str">
        <f t="shared" si="42"/>
        <v/>
      </c>
      <c r="Q257" s="372" t="str">
        <f t="shared" si="36"/>
        <v/>
      </c>
      <c r="R257" s="373" t="str">
        <f t="shared" si="43"/>
        <v/>
      </c>
      <c r="S257" s="372" t="str">
        <f t="shared" si="44"/>
        <v/>
      </c>
      <c r="T257" s="372" t="str">
        <f t="shared" si="37"/>
        <v/>
      </c>
      <c r="U257" s="374" t="str">
        <f t="shared" si="38"/>
        <v/>
      </c>
      <c r="V257" s="375" t="str">
        <f t="shared" si="45"/>
        <v/>
      </c>
      <c r="Y257" s="133"/>
    </row>
    <row r="258" spans="1:25" s="127" customFormat="1" ht="12" customHeight="1">
      <c r="A258" s="121">
        <v>186</v>
      </c>
      <c r="B258" s="122"/>
      <c r="C258" s="403"/>
      <c r="D258" s="123"/>
      <c r="E258" s="124"/>
      <c r="F258" s="124"/>
      <c r="G258" s="363" t="str">
        <f t="shared" si="31"/>
        <v/>
      </c>
      <c r="H258" s="376" t="str">
        <f t="shared" si="32"/>
        <v/>
      </c>
      <c r="I258" s="365" t="str">
        <f t="shared" si="33"/>
        <v/>
      </c>
      <c r="J258" s="366" t="str">
        <f t="shared" si="39"/>
        <v/>
      </c>
      <c r="K258" s="367" t="str">
        <f t="shared" si="40"/>
        <v/>
      </c>
      <c r="L258" s="368" t="str">
        <f t="shared" si="41"/>
        <v/>
      </c>
      <c r="M258" s="369"/>
      <c r="N258" s="370" t="str">
        <f t="shared" si="34"/>
        <v/>
      </c>
      <c r="O258" s="371" t="str">
        <f t="shared" si="35"/>
        <v/>
      </c>
      <c r="P258" s="371" t="str">
        <f t="shared" si="42"/>
        <v/>
      </c>
      <c r="Q258" s="372" t="str">
        <f t="shared" si="36"/>
        <v/>
      </c>
      <c r="R258" s="373" t="str">
        <f t="shared" si="43"/>
        <v/>
      </c>
      <c r="S258" s="372" t="str">
        <f t="shared" si="44"/>
        <v/>
      </c>
      <c r="T258" s="372" t="str">
        <f t="shared" si="37"/>
        <v/>
      </c>
      <c r="U258" s="374" t="str">
        <f t="shared" si="38"/>
        <v/>
      </c>
      <c r="V258" s="375" t="str">
        <f t="shared" si="45"/>
        <v/>
      </c>
      <c r="Y258" s="133"/>
    </row>
    <row r="259" spans="1:25" s="127" customFormat="1" ht="12" customHeight="1">
      <c r="A259" s="121">
        <v>187</v>
      </c>
      <c r="B259" s="122"/>
      <c r="C259" s="403"/>
      <c r="D259" s="123"/>
      <c r="E259" s="124"/>
      <c r="F259" s="124"/>
      <c r="G259" s="363" t="str">
        <f t="shared" si="31"/>
        <v/>
      </c>
      <c r="H259" s="376" t="str">
        <f t="shared" si="32"/>
        <v/>
      </c>
      <c r="I259" s="365" t="str">
        <f t="shared" si="33"/>
        <v/>
      </c>
      <c r="J259" s="366" t="str">
        <f t="shared" si="39"/>
        <v/>
      </c>
      <c r="K259" s="367" t="str">
        <f t="shared" si="40"/>
        <v/>
      </c>
      <c r="L259" s="368" t="str">
        <f t="shared" si="41"/>
        <v/>
      </c>
      <c r="M259" s="369"/>
      <c r="N259" s="370" t="str">
        <f t="shared" si="34"/>
        <v/>
      </c>
      <c r="O259" s="371" t="str">
        <f t="shared" si="35"/>
        <v/>
      </c>
      <c r="P259" s="371" t="str">
        <f t="shared" si="42"/>
        <v/>
      </c>
      <c r="Q259" s="372" t="str">
        <f t="shared" si="36"/>
        <v/>
      </c>
      <c r="R259" s="373" t="str">
        <f t="shared" si="43"/>
        <v/>
      </c>
      <c r="S259" s="372" t="str">
        <f t="shared" si="44"/>
        <v/>
      </c>
      <c r="T259" s="372" t="str">
        <f t="shared" si="37"/>
        <v/>
      </c>
      <c r="U259" s="374" t="str">
        <f t="shared" si="38"/>
        <v/>
      </c>
      <c r="V259" s="375" t="str">
        <f t="shared" si="45"/>
        <v/>
      </c>
      <c r="Y259" s="133"/>
    </row>
    <row r="260" spans="1:25" s="127" customFormat="1" ht="12" customHeight="1">
      <c r="A260" s="121">
        <v>188</v>
      </c>
      <c r="B260" s="122"/>
      <c r="C260" s="403"/>
      <c r="D260" s="123"/>
      <c r="E260" s="124"/>
      <c r="F260" s="124"/>
      <c r="G260" s="363" t="str">
        <f t="shared" si="31"/>
        <v/>
      </c>
      <c r="H260" s="376" t="str">
        <f t="shared" si="32"/>
        <v/>
      </c>
      <c r="I260" s="365" t="str">
        <f t="shared" si="33"/>
        <v/>
      </c>
      <c r="J260" s="366" t="str">
        <f t="shared" si="39"/>
        <v/>
      </c>
      <c r="K260" s="367" t="str">
        <f t="shared" si="40"/>
        <v/>
      </c>
      <c r="L260" s="368" t="str">
        <f t="shared" si="41"/>
        <v/>
      </c>
      <c r="M260" s="369"/>
      <c r="N260" s="370" t="str">
        <f t="shared" si="34"/>
        <v/>
      </c>
      <c r="O260" s="371" t="str">
        <f t="shared" si="35"/>
        <v/>
      </c>
      <c r="P260" s="371" t="str">
        <f t="shared" si="42"/>
        <v/>
      </c>
      <c r="Q260" s="372" t="str">
        <f t="shared" si="36"/>
        <v/>
      </c>
      <c r="R260" s="373" t="str">
        <f t="shared" si="43"/>
        <v/>
      </c>
      <c r="S260" s="372" t="str">
        <f t="shared" si="44"/>
        <v/>
      </c>
      <c r="T260" s="372" t="str">
        <f t="shared" si="37"/>
        <v/>
      </c>
      <c r="U260" s="374" t="str">
        <f t="shared" si="38"/>
        <v/>
      </c>
      <c r="V260" s="375" t="str">
        <f t="shared" si="45"/>
        <v/>
      </c>
      <c r="Y260" s="133"/>
    </row>
    <row r="261" spans="1:25" s="127" customFormat="1" ht="12" customHeight="1">
      <c r="A261" s="121">
        <v>189</v>
      </c>
      <c r="B261" s="122"/>
      <c r="C261" s="403"/>
      <c r="D261" s="123"/>
      <c r="E261" s="124"/>
      <c r="F261" s="124"/>
      <c r="G261" s="363" t="str">
        <f t="shared" si="31"/>
        <v/>
      </c>
      <c r="H261" s="376" t="str">
        <f t="shared" si="32"/>
        <v/>
      </c>
      <c r="I261" s="365" t="str">
        <f t="shared" si="33"/>
        <v/>
      </c>
      <c r="J261" s="366" t="str">
        <f t="shared" si="39"/>
        <v/>
      </c>
      <c r="K261" s="367" t="str">
        <f t="shared" si="40"/>
        <v/>
      </c>
      <c r="L261" s="368" t="str">
        <f t="shared" si="41"/>
        <v/>
      </c>
      <c r="M261" s="369"/>
      <c r="N261" s="370" t="str">
        <f t="shared" si="34"/>
        <v/>
      </c>
      <c r="O261" s="371" t="str">
        <f t="shared" si="35"/>
        <v/>
      </c>
      <c r="P261" s="371" t="str">
        <f t="shared" si="42"/>
        <v/>
      </c>
      <c r="Q261" s="372" t="str">
        <f t="shared" si="36"/>
        <v/>
      </c>
      <c r="R261" s="373" t="str">
        <f t="shared" si="43"/>
        <v/>
      </c>
      <c r="S261" s="372" t="str">
        <f t="shared" si="44"/>
        <v/>
      </c>
      <c r="T261" s="372" t="str">
        <f t="shared" si="37"/>
        <v/>
      </c>
      <c r="U261" s="374" t="str">
        <f t="shared" si="38"/>
        <v/>
      </c>
      <c r="V261" s="375" t="str">
        <f t="shared" si="45"/>
        <v/>
      </c>
      <c r="Y261" s="133"/>
    </row>
    <row r="262" spans="1:25" s="127" customFormat="1" ht="12" customHeight="1">
      <c r="A262" s="121">
        <v>190</v>
      </c>
      <c r="B262" s="122"/>
      <c r="C262" s="403"/>
      <c r="D262" s="123"/>
      <c r="E262" s="124"/>
      <c r="F262" s="124"/>
      <c r="G262" s="363" t="str">
        <f t="shared" si="31"/>
        <v/>
      </c>
      <c r="H262" s="376" t="str">
        <f t="shared" si="32"/>
        <v/>
      </c>
      <c r="I262" s="365" t="str">
        <f t="shared" si="33"/>
        <v/>
      </c>
      <c r="J262" s="366" t="str">
        <f t="shared" si="39"/>
        <v/>
      </c>
      <c r="K262" s="367" t="str">
        <f t="shared" si="40"/>
        <v/>
      </c>
      <c r="L262" s="368" t="str">
        <f t="shared" si="41"/>
        <v/>
      </c>
      <c r="M262" s="369"/>
      <c r="N262" s="370" t="str">
        <f t="shared" si="34"/>
        <v/>
      </c>
      <c r="O262" s="371" t="str">
        <f t="shared" si="35"/>
        <v/>
      </c>
      <c r="P262" s="371" t="str">
        <f t="shared" si="42"/>
        <v/>
      </c>
      <c r="Q262" s="372" t="str">
        <f t="shared" si="36"/>
        <v/>
      </c>
      <c r="R262" s="373" t="str">
        <f t="shared" si="43"/>
        <v/>
      </c>
      <c r="S262" s="372" t="str">
        <f t="shared" si="44"/>
        <v/>
      </c>
      <c r="T262" s="372" t="str">
        <f t="shared" si="37"/>
        <v/>
      </c>
      <c r="U262" s="374" t="str">
        <f t="shared" si="38"/>
        <v/>
      </c>
      <c r="V262" s="375" t="str">
        <f t="shared" si="45"/>
        <v/>
      </c>
      <c r="Y262" s="133"/>
    </row>
    <row r="263" spans="1:25" s="127" customFormat="1" ht="12" customHeight="1">
      <c r="A263" s="121">
        <v>191</v>
      </c>
      <c r="B263" s="122"/>
      <c r="C263" s="403"/>
      <c r="D263" s="123"/>
      <c r="E263" s="124"/>
      <c r="F263" s="124"/>
      <c r="G263" s="363" t="str">
        <f t="shared" si="31"/>
        <v/>
      </c>
      <c r="H263" s="376" t="str">
        <f t="shared" si="32"/>
        <v/>
      </c>
      <c r="I263" s="365" t="str">
        <f t="shared" si="33"/>
        <v/>
      </c>
      <c r="J263" s="366" t="str">
        <f t="shared" si="39"/>
        <v/>
      </c>
      <c r="K263" s="367" t="str">
        <f t="shared" si="40"/>
        <v/>
      </c>
      <c r="L263" s="368" t="str">
        <f t="shared" si="41"/>
        <v/>
      </c>
      <c r="M263" s="369"/>
      <c r="N263" s="370" t="str">
        <f t="shared" si="34"/>
        <v/>
      </c>
      <c r="O263" s="371" t="str">
        <f t="shared" si="35"/>
        <v/>
      </c>
      <c r="P263" s="371" t="str">
        <f t="shared" si="42"/>
        <v/>
      </c>
      <c r="Q263" s="372" t="str">
        <f t="shared" si="36"/>
        <v/>
      </c>
      <c r="R263" s="373" t="str">
        <f t="shared" si="43"/>
        <v/>
      </c>
      <c r="S263" s="372" t="str">
        <f t="shared" si="44"/>
        <v/>
      </c>
      <c r="T263" s="372" t="str">
        <f t="shared" si="37"/>
        <v/>
      </c>
      <c r="U263" s="374" t="str">
        <f t="shared" si="38"/>
        <v/>
      </c>
      <c r="V263" s="375" t="str">
        <f t="shared" si="45"/>
        <v/>
      </c>
      <c r="Y263" s="133"/>
    </row>
    <row r="264" spans="1:25" s="127" customFormat="1" ht="12" customHeight="1">
      <c r="A264" s="121">
        <v>192</v>
      </c>
      <c r="B264" s="122"/>
      <c r="C264" s="403"/>
      <c r="D264" s="123"/>
      <c r="E264" s="124"/>
      <c r="F264" s="124"/>
      <c r="G264" s="363" t="str">
        <f t="shared" si="31"/>
        <v/>
      </c>
      <c r="H264" s="376" t="str">
        <f t="shared" si="32"/>
        <v/>
      </c>
      <c r="I264" s="365" t="str">
        <f t="shared" si="33"/>
        <v/>
      </c>
      <c r="J264" s="366" t="str">
        <f t="shared" si="39"/>
        <v/>
      </c>
      <c r="K264" s="367" t="str">
        <f t="shared" si="40"/>
        <v/>
      </c>
      <c r="L264" s="368" t="str">
        <f t="shared" si="41"/>
        <v/>
      </c>
      <c r="M264" s="369"/>
      <c r="N264" s="370" t="str">
        <f t="shared" si="34"/>
        <v/>
      </c>
      <c r="O264" s="371" t="str">
        <f t="shared" si="35"/>
        <v/>
      </c>
      <c r="P264" s="371" t="str">
        <f t="shared" si="42"/>
        <v/>
      </c>
      <c r="Q264" s="372" t="str">
        <f t="shared" si="36"/>
        <v/>
      </c>
      <c r="R264" s="373" t="str">
        <f t="shared" si="43"/>
        <v/>
      </c>
      <c r="S264" s="372" t="str">
        <f t="shared" si="44"/>
        <v/>
      </c>
      <c r="T264" s="372" t="str">
        <f t="shared" si="37"/>
        <v/>
      </c>
      <c r="U264" s="374" t="str">
        <f t="shared" si="38"/>
        <v/>
      </c>
      <c r="V264" s="375" t="str">
        <f t="shared" si="45"/>
        <v/>
      </c>
      <c r="Y264" s="133"/>
    </row>
    <row r="265" spans="1:25" s="127" customFormat="1" ht="12" customHeight="1">
      <c r="A265" s="121">
        <v>193</v>
      </c>
      <c r="B265" s="122"/>
      <c r="C265" s="403"/>
      <c r="D265" s="123"/>
      <c r="E265" s="124"/>
      <c r="F265" s="124"/>
      <c r="G265" s="363" t="str">
        <f t="shared" ref="G265:G328" si="46">IF(OR(ISBLANK($C265),ISBLANK($C$68)),"",IF($C265&gt;$C$68,"",DATEDIF($C265,$C$68,"Y")))</f>
        <v/>
      </c>
      <c r="H265" s="376" t="str">
        <f t="shared" ref="H265:H328" si="47">IF(D265=1,"男",IF(D265=2,"女",""))</f>
        <v/>
      </c>
      <c r="I265" s="365" t="str">
        <f t="shared" ref="I265:I328" si="48">G265&amp;H265</f>
        <v/>
      </c>
      <c r="J265" s="366" t="str">
        <f t="shared" si="39"/>
        <v/>
      </c>
      <c r="K265" s="367" t="str">
        <f t="shared" si="40"/>
        <v/>
      </c>
      <c r="L265" s="368" t="str">
        <f t="shared" si="41"/>
        <v/>
      </c>
      <c r="M265" s="369"/>
      <c r="N265" s="370" t="str">
        <f t="shared" ref="N265:N328" si="49">IF(F265="","",(F265-O265)/O265*100)</f>
        <v/>
      </c>
      <c r="O265" s="371" t="str">
        <f t="shared" ref="O265:O328" si="50">IF(E265="","",(J265*E265-K265))</f>
        <v/>
      </c>
      <c r="P265" s="371" t="str">
        <f t="shared" si="42"/>
        <v/>
      </c>
      <c r="Q265" s="372" t="str">
        <f t="shared" ref="Q265:Q328" si="51">IF($E265="","",P265*O265)</f>
        <v/>
      </c>
      <c r="R265" s="373" t="str">
        <f t="shared" si="43"/>
        <v/>
      </c>
      <c r="S265" s="372" t="str">
        <f t="shared" si="44"/>
        <v/>
      </c>
      <c r="T265" s="372" t="str">
        <f t="shared" ref="T265:T328" si="52">IF(E265="","",(Q265*R265+S265))</f>
        <v/>
      </c>
      <c r="U265" s="374" t="str">
        <f t="shared" ref="U265:U328" si="53">IF(E265="","",(T265*33%))</f>
        <v/>
      </c>
      <c r="V265" s="375" t="str">
        <f t="shared" si="45"/>
        <v/>
      </c>
      <c r="Y265" s="133"/>
    </row>
    <row r="266" spans="1:25" s="127" customFormat="1" ht="12" customHeight="1">
      <c r="A266" s="121">
        <v>194</v>
      </c>
      <c r="B266" s="122"/>
      <c r="C266" s="403"/>
      <c r="D266" s="123"/>
      <c r="E266" s="124"/>
      <c r="F266" s="124"/>
      <c r="G266" s="363" t="str">
        <f t="shared" si="46"/>
        <v/>
      </c>
      <c r="H266" s="376" t="str">
        <f t="shared" si="47"/>
        <v/>
      </c>
      <c r="I266" s="365" t="str">
        <f t="shared" si="48"/>
        <v/>
      </c>
      <c r="J266" s="366" t="str">
        <f t="shared" ref="J266:J329" si="54">IF(E266="","",VLOOKUP(I266,$W$28:$Y$53,2,FALSE))</f>
        <v/>
      </c>
      <c r="K266" s="367" t="str">
        <f t="shared" ref="K266:K329" si="55">IF(E266="","",VLOOKUP(I266,$W$28:$Y$53,3,FALSE))</f>
        <v/>
      </c>
      <c r="L266" s="368" t="str">
        <f t="shared" ref="L266:L329" si="56">IF(ISNUMBER(N266),VLOOKUP(N266,$M$57:$R$62,4,TRUE),"")</f>
        <v/>
      </c>
      <c r="M266" s="369"/>
      <c r="N266" s="370" t="str">
        <f t="shared" si="49"/>
        <v/>
      </c>
      <c r="O266" s="371" t="str">
        <f t="shared" si="50"/>
        <v/>
      </c>
      <c r="P266" s="371" t="str">
        <f t="shared" ref="P266:P329" si="57">IF($E266="","",VLOOKUP($I266,$N$27:$Q$53,2,FALSE))</f>
        <v/>
      </c>
      <c r="Q266" s="372" t="str">
        <f t="shared" si="51"/>
        <v/>
      </c>
      <c r="R266" s="373" t="str">
        <f t="shared" ref="R266:R329" si="58">IF(E266="","",VLOOKUP(I266,$N$27:$V$53,9,FALSE))</f>
        <v/>
      </c>
      <c r="S266" s="372" t="str">
        <f t="shared" ref="S266:S329" si="59">IF($E266="","",VLOOKUP($I266,$N$27:$R$53,5,FALSE))</f>
        <v/>
      </c>
      <c r="T266" s="372" t="str">
        <f t="shared" si="52"/>
        <v/>
      </c>
      <c r="U266" s="374" t="str">
        <f t="shared" si="53"/>
        <v/>
      </c>
      <c r="V266" s="375" t="str">
        <f t="shared" ref="V266:V329" si="60">IF(E266="","",(IF(AND(U266&lt;=$R$7,U266&gt;=$T$7),U266,IF(U266="","　","個別対応"))))</f>
        <v/>
      </c>
      <c r="Y266" s="133"/>
    </row>
    <row r="267" spans="1:25" s="127" customFormat="1" ht="12" customHeight="1">
      <c r="A267" s="121">
        <v>195</v>
      </c>
      <c r="B267" s="122"/>
      <c r="C267" s="403"/>
      <c r="D267" s="123"/>
      <c r="E267" s="124"/>
      <c r="F267" s="124"/>
      <c r="G267" s="363" t="str">
        <f t="shared" si="46"/>
        <v/>
      </c>
      <c r="H267" s="376" t="str">
        <f t="shared" si="47"/>
        <v/>
      </c>
      <c r="I267" s="365" t="str">
        <f t="shared" si="48"/>
        <v/>
      </c>
      <c r="J267" s="366" t="str">
        <f t="shared" si="54"/>
        <v/>
      </c>
      <c r="K267" s="367" t="str">
        <f t="shared" si="55"/>
        <v/>
      </c>
      <c r="L267" s="368" t="str">
        <f t="shared" si="56"/>
        <v/>
      </c>
      <c r="M267" s="369"/>
      <c r="N267" s="370" t="str">
        <f t="shared" si="49"/>
        <v/>
      </c>
      <c r="O267" s="371" t="str">
        <f t="shared" si="50"/>
        <v/>
      </c>
      <c r="P267" s="371" t="str">
        <f t="shared" si="57"/>
        <v/>
      </c>
      <c r="Q267" s="372" t="str">
        <f t="shared" si="51"/>
        <v/>
      </c>
      <c r="R267" s="373" t="str">
        <f t="shared" si="58"/>
        <v/>
      </c>
      <c r="S267" s="372" t="str">
        <f t="shared" si="59"/>
        <v/>
      </c>
      <c r="T267" s="372" t="str">
        <f t="shared" si="52"/>
        <v/>
      </c>
      <c r="U267" s="374" t="str">
        <f t="shared" si="53"/>
        <v/>
      </c>
      <c r="V267" s="375" t="str">
        <f t="shared" si="60"/>
        <v/>
      </c>
      <c r="Y267" s="133"/>
    </row>
    <row r="268" spans="1:25" s="127" customFormat="1" ht="12" customHeight="1">
      <c r="A268" s="121">
        <v>196</v>
      </c>
      <c r="B268" s="122"/>
      <c r="C268" s="403"/>
      <c r="D268" s="123"/>
      <c r="E268" s="124"/>
      <c r="F268" s="124"/>
      <c r="G268" s="363" t="str">
        <f t="shared" si="46"/>
        <v/>
      </c>
      <c r="H268" s="376" t="str">
        <f t="shared" si="47"/>
        <v/>
      </c>
      <c r="I268" s="365" t="str">
        <f t="shared" si="48"/>
        <v/>
      </c>
      <c r="J268" s="366" t="str">
        <f t="shared" si="54"/>
        <v/>
      </c>
      <c r="K268" s="367" t="str">
        <f t="shared" si="55"/>
        <v/>
      </c>
      <c r="L268" s="368" t="str">
        <f t="shared" si="56"/>
        <v/>
      </c>
      <c r="M268" s="369"/>
      <c r="N268" s="370" t="str">
        <f t="shared" si="49"/>
        <v/>
      </c>
      <c r="O268" s="371" t="str">
        <f t="shared" si="50"/>
        <v/>
      </c>
      <c r="P268" s="371" t="str">
        <f t="shared" si="57"/>
        <v/>
      </c>
      <c r="Q268" s="372" t="str">
        <f t="shared" si="51"/>
        <v/>
      </c>
      <c r="R268" s="373" t="str">
        <f t="shared" si="58"/>
        <v/>
      </c>
      <c r="S268" s="372" t="str">
        <f t="shared" si="59"/>
        <v/>
      </c>
      <c r="T268" s="372" t="str">
        <f t="shared" si="52"/>
        <v/>
      </c>
      <c r="U268" s="374" t="str">
        <f t="shared" si="53"/>
        <v/>
      </c>
      <c r="V268" s="375" t="str">
        <f t="shared" si="60"/>
        <v/>
      </c>
      <c r="Y268" s="133"/>
    </row>
    <row r="269" spans="1:25" s="127" customFormat="1" ht="12" customHeight="1">
      <c r="A269" s="121">
        <v>197</v>
      </c>
      <c r="B269" s="122"/>
      <c r="C269" s="403"/>
      <c r="D269" s="123"/>
      <c r="E269" s="124"/>
      <c r="F269" s="124"/>
      <c r="G269" s="363" t="str">
        <f t="shared" si="46"/>
        <v/>
      </c>
      <c r="H269" s="376" t="str">
        <f t="shared" si="47"/>
        <v/>
      </c>
      <c r="I269" s="365" t="str">
        <f t="shared" si="48"/>
        <v/>
      </c>
      <c r="J269" s="366" t="str">
        <f t="shared" si="54"/>
        <v/>
      </c>
      <c r="K269" s="367" t="str">
        <f t="shared" si="55"/>
        <v/>
      </c>
      <c r="L269" s="368" t="str">
        <f t="shared" si="56"/>
        <v/>
      </c>
      <c r="M269" s="369"/>
      <c r="N269" s="370" t="str">
        <f t="shared" si="49"/>
        <v/>
      </c>
      <c r="O269" s="371" t="str">
        <f t="shared" si="50"/>
        <v/>
      </c>
      <c r="P269" s="371" t="str">
        <f t="shared" si="57"/>
        <v/>
      </c>
      <c r="Q269" s="372" t="str">
        <f t="shared" si="51"/>
        <v/>
      </c>
      <c r="R269" s="373" t="str">
        <f t="shared" si="58"/>
        <v/>
      </c>
      <c r="S269" s="372" t="str">
        <f t="shared" si="59"/>
        <v/>
      </c>
      <c r="T269" s="372" t="str">
        <f t="shared" si="52"/>
        <v/>
      </c>
      <c r="U269" s="374" t="str">
        <f t="shared" si="53"/>
        <v/>
      </c>
      <c r="V269" s="375" t="str">
        <f t="shared" si="60"/>
        <v/>
      </c>
      <c r="Y269" s="133"/>
    </row>
    <row r="270" spans="1:25" s="127" customFormat="1" ht="12" customHeight="1">
      <c r="A270" s="121">
        <v>198</v>
      </c>
      <c r="B270" s="122"/>
      <c r="C270" s="403"/>
      <c r="D270" s="123"/>
      <c r="E270" s="124"/>
      <c r="F270" s="124"/>
      <c r="G270" s="363" t="str">
        <f t="shared" si="46"/>
        <v/>
      </c>
      <c r="H270" s="376" t="str">
        <f t="shared" si="47"/>
        <v/>
      </c>
      <c r="I270" s="365" t="str">
        <f t="shared" si="48"/>
        <v/>
      </c>
      <c r="J270" s="366" t="str">
        <f t="shared" si="54"/>
        <v/>
      </c>
      <c r="K270" s="367" t="str">
        <f t="shared" si="55"/>
        <v/>
      </c>
      <c r="L270" s="368" t="str">
        <f t="shared" si="56"/>
        <v/>
      </c>
      <c r="M270" s="369"/>
      <c r="N270" s="370" t="str">
        <f t="shared" si="49"/>
        <v/>
      </c>
      <c r="O270" s="371" t="str">
        <f t="shared" si="50"/>
        <v/>
      </c>
      <c r="P270" s="371" t="str">
        <f t="shared" si="57"/>
        <v/>
      </c>
      <c r="Q270" s="372" t="str">
        <f t="shared" si="51"/>
        <v/>
      </c>
      <c r="R270" s="373" t="str">
        <f t="shared" si="58"/>
        <v/>
      </c>
      <c r="S270" s="372" t="str">
        <f t="shared" si="59"/>
        <v/>
      </c>
      <c r="T270" s="372" t="str">
        <f t="shared" si="52"/>
        <v/>
      </c>
      <c r="U270" s="374" t="str">
        <f t="shared" si="53"/>
        <v/>
      </c>
      <c r="V270" s="375" t="str">
        <f t="shared" si="60"/>
        <v/>
      </c>
      <c r="Y270" s="133"/>
    </row>
    <row r="271" spans="1:25" s="127" customFormat="1" ht="12" customHeight="1">
      <c r="A271" s="121">
        <v>199</v>
      </c>
      <c r="B271" s="122"/>
      <c r="C271" s="403"/>
      <c r="D271" s="123"/>
      <c r="E271" s="124"/>
      <c r="F271" s="124"/>
      <c r="G271" s="363" t="str">
        <f t="shared" si="46"/>
        <v/>
      </c>
      <c r="H271" s="376" t="str">
        <f t="shared" si="47"/>
        <v/>
      </c>
      <c r="I271" s="365" t="str">
        <f t="shared" si="48"/>
        <v/>
      </c>
      <c r="J271" s="366" t="str">
        <f t="shared" si="54"/>
        <v/>
      </c>
      <c r="K271" s="367" t="str">
        <f t="shared" si="55"/>
        <v/>
      </c>
      <c r="L271" s="368" t="str">
        <f t="shared" si="56"/>
        <v/>
      </c>
      <c r="M271" s="369"/>
      <c r="N271" s="370" t="str">
        <f t="shared" si="49"/>
        <v/>
      </c>
      <c r="O271" s="371" t="str">
        <f t="shared" si="50"/>
        <v/>
      </c>
      <c r="P271" s="371" t="str">
        <f t="shared" si="57"/>
        <v/>
      </c>
      <c r="Q271" s="372" t="str">
        <f t="shared" si="51"/>
        <v/>
      </c>
      <c r="R271" s="373" t="str">
        <f t="shared" si="58"/>
        <v/>
      </c>
      <c r="S271" s="372" t="str">
        <f t="shared" si="59"/>
        <v/>
      </c>
      <c r="T271" s="372" t="str">
        <f t="shared" si="52"/>
        <v/>
      </c>
      <c r="U271" s="374" t="str">
        <f t="shared" si="53"/>
        <v/>
      </c>
      <c r="V271" s="375" t="str">
        <f t="shared" si="60"/>
        <v/>
      </c>
      <c r="Y271" s="133"/>
    </row>
    <row r="272" spans="1:25" s="127" customFormat="1" ht="12" customHeight="1">
      <c r="A272" s="121">
        <v>200</v>
      </c>
      <c r="B272" s="122"/>
      <c r="C272" s="403"/>
      <c r="D272" s="123"/>
      <c r="E272" s="124"/>
      <c r="F272" s="124"/>
      <c r="G272" s="363" t="str">
        <f t="shared" si="46"/>
        <v/>
      </c>
      <c r="H272" s="376" t="str">
        <f t="shared" si="47"/>
        <v/>
      </c>
      <c r="I272" s="365" t="str">
        <f t="shared" si="48"/>
        <v/>
      </c>
      <c r="J272" s="366" t="str">
        <f t="shared" si="54"/>
        <v/>
      </c>
      <c r="K272" s="367" t="str">
        <f t="shared" si="55"/>
        <v/>
      </c>
      <c r="L272" s="368" t="str">
        <f t="shared" si="56"/>
        <v/>
      </c>
      <c r="M272" s="369"/>
      <c r="N272" s="370" t="str">
        <f t="shared" si="49"/>
        <v/>
      </c>
      <c r="O272" s="371" t="str">
        <f t="shared" si="50"/>
        <v/>
      </c>
      <c r="P272" s="371" t="str">
        <f t="shared" si="57"/>
        <v/>
      </c>
      <c r="Q272" s="372" t="str">
        <f t="shared" si="51"/>
        <v/>
      </c>
      <c r="R272" s="373" t="str">
        <f t="shared" si="58"/>
        <v/>
      </c>
      <c r="S272" s="372" t="str">
        <f t="shared" si="59"/>
        <v/>
      </c>
      <c r="T272" s="372" t="str">
        <f t="shared" si="52"/>
        <v/>
      </c>
      <c r="U272" s="374" t="str">
        <f t="shared" si="53"/>
        <v/>
      </c>
      <c r="V272" s="375" t="str">
        <f t="shared" si="60"/>
        <v/>
      </c>
      <c r="Y272" s="133"/>
    </row>
    <row r="273" spans="1:25" s="127" customFormat="1" ht="12" customHeight="1">
      <c r="A273" s="121">
        <v>201</v>
      </c>
      <c r="B273" s="122"/>
      <c r="C273" s="403"/>
      <c r="D273" s="123"/>
      <c r="E273" s="124"/>
      <c r="F273" s="124"/>
      <c r="G273" s="363" t="str">
        <f t="shared" si="46"/>
        <v/>
      </c>
      <c r="H273" s="376" t="str">
        <f t="shared" si="47"/>
        <v/>
      </c>
      <c r="I273" s="365" t="str">
        <f t="shared" si="48"/>
        <v/>
      </c>
      <c r="J273" s="366" t="str">
        <f t="shared" si="54"/>
        <v/>
      </c>
      <c r="K273" s="367" t="str">
        <f t="shared" si="55"/>
        <v/>
      </c>
      <c r="L273" s="368" t="str">
        <f t="shared" si="56"/>
        <v/>
      </c>
      <c r="M273" s="369"/>
      <c r="N273" s="370" t="str">
        <f t="shared" si="49"/>
        <v/>
      </c>
      <c r="O273" s="371" t="str">
        <f t="shared" si="50"/>
        <v/>
      </c>
      <c r="P273" s="371" t="str">
        <f t="shared" si="57"/>
        <v/>
      </c>
      <c r="Q273" s="372" t="str">
        <f t="shared" si="51"/>
        <v/>
      </c>
      <c r="R273" s="373" t="str">
        <f t="shared" si="58"/>
        <v/>
      </c>
      <c r="S273" s="372" t="str">
        <f t="shared" si="59"/>
        <v/>
      </c>
      <c r="T273" s="372" t="str">
        <f t="shared" si="52"/>
        <v/>
      </c>
      <c r="U273" s="374" t="str">
        <f t="shared" si="53"/>
        <v/>
      </c>
      <c r="V273" s="375" t="str">
        <f t="shared" si="60"/>
        <v/>
      </c>
      <c r="Y273" s="133"/>
    </row>
    <row r="274" spans="1:25" s="127" customFormat="1" ht="12" customHeight="1">
      <c r="A274" s="121">
        <v>202</v>
      </c>
      <c r="B274" s="122"/>
      <c r="C274" s="403"/>
      <c r="D274" s="123"/>
      <c r="E274" s="124"/>
      <c r="F274" s="124"/>
      <c r="G274" s="363" t="str">
        <f t="shared" si="46"/>
        <v/>
      </c>
      <c r="H274" s="376" t="str">
        <f t="shared" si="47"/>
        <v/>
      </c>
      <c r="I274" s="365" t="str">
        <f t="shared" si="48"/>
        <v/>
      </c>
      <c r="J274" s="366" t="str">
        <f t="shared" si="54"/>
        <v/>
      </c>
      <c r="K274" s="367" t="str">
        <f t="shared" si="55"/>
        <v/>
      </c>
      <c r="L274" s="368" t="str">
        <f t="shared" si="56"/>
        <v/>
      </c>
      <c r="M274" s="369"/>
      <c r="N274" s="370" t="str">
        <f t="shared" si="49"/>
        <v/>
      </c>
      <c r="O274" s="371" t="str">
        <f t="shared" si="50"/>
        <v/>
      </c>
      <c r="P274" s="371" t="str">
        <f t="shared" si="57"/>
        <v/>
      </c>
      <c r="Q274" s="372" t="str">
        <f t="shared" si="51"/>
        <v/>
      </c>
      <c r="R274" s="373" t="str">
        <f t="shared" si="58"/>
        <v/>
      </c>
      <c r="S274" s="372" t="str">
        <f t="shared" si="59"/>
        <v/>
      </c>
      <c r="T274" s="372" t="str">
        <f t="shared" si="52"/>
        <v/>
      </c>
      <c r="U274" s="374" t="str">
        <f t="shared" si="53"/>
        <v/>
      </c>
      <c r="V274" s="375" t="str">
        <f t="shared" si="60"/>
        <v/>
      </c>
      <c r="Y274" s="133"/>
    </row>
    <row r="275" spans="1:25" s="127" customFormat="1" ht="12" customHeight="1">
      <c r="A275" s="121">
        <v>203</v>
      </c>
      <c r="B275" s="122"/>
      <c r="C275" s="403"/>
      <c r="D275" s="123"/>
      <c r="E275" s="124"/>
      <c r="F275" s="124"/>
      <c r="G275" s="363" t="str">
        <f t="shared" si="46"/>
        <v/>
      </c>
      <c r="H275" s="376" t="str">
        <f t="shared" si="47"/>
        <v/>
      </c>
      <c r="I275" s="365" t="str">
        <f t="shared" si="48"/>
        <v/>
      </c>
      <c r="J275" s="366" t="str">
        <f t="shared" si="54"/>
        <v/>
      </c>
      <c r="K275" s="367" t="str">
        <f t="shared" si="55"/>
        <v/>
      </c>
      <c r="L275" s="368" t="str">
        <f t="shared" si="56"/>
        <v/>
      </c>
      <c r="M275" s="369"/>
      <c r="N275" s="370" t="str">
        <f t="shared" si="49"/>
        <v/>
      </c>
      <c r="O275" s="371" t="str">
        <f t="shared" si="50"/>
        <v/>
      </c>
      <c r="P275" s="371" t="str">
        <f t="shared" si="57"/>
        <v/>
      </c>
      <c r="Q275" s="372" t="str">
        <f t="shared" si="51"/>
        <v/>
      </c>
      <c r="R275" s="373" t="str">
        <f t="shared" si="58"/>
        <v/>
      </c>
      <c r="S275" s="372" t="str">
        <f t="shared" si="59"/>
        <v/>
      </c>
      <c r="T275" s="372" t="str">
        <f t="shared" si="52"/>
        <v/>
      </c>
      <c r="U275" s="374" t="str">
        <f t="shared" si="53"/>
        <v/>
      </c>
      <c r="V275" s="375" t="str">
        <f t="shared" si="60"/>
        <v/>
      </c>
      <c r="Y275" s="133"/>
    </row>
    <row r="276" spans="1:25" s="127" customFormat="1" ht="12" customHeight="1">
      <c r="A276" s="121">
        <v>204</v>
      </c>
      <c r="B276" s="122"/>
      <c r="C276" s="403"/>
      <c r="D276" s="123"/>
      <c r="E276" s="124"/>
      <c r="F276" s="124"/>
      <c r="G276" s="363" t="str">
        <f t="shared" si="46"/>
        <v/>
      </c>
      <c r="H276" s="376" t="str">
        <f t="shared" si="47"/>
        <v/>
      </c>
      <c r="I276" s="365" t="str">
        <f t="shared" si="48"/>
        <v/>
      </c>
      <c r="J276" s="366" t="str">
        <f t="shared" si="54"/>
        <v/>
      </c>
      <c r="K276" s="367" t="str">
        <f t="shared" si="55"/>
        <v/>
      </c>
      <c r="L276" s="368" t="str">
        <f t="shared" si="56"/>
        <v/>
      </c>
      <c r="M276" s="369"/>
      <c r="N276" s="370" t="str">
        <f t="shared" si="49"/>
        <v/>
      </c>
      <c r="O276" s="371" t="str">
        <f t="shared" si="50"/>
        <v/>
      </c>
      <c r="P276" s="371" t="str">
        <f t="shared" si="57"/>
        <v/>
      </c>
      <c r="Q276" s="372" t="str">
        <f t="shared" si="51"/>
        <v/>
      </c>
      <c r="R276" s="373" t="str">
        <f t="shared" si="58"/>
        <v/>
      </c>
      <c r="S276" s="372" t="str">
        <f t="shared" si="59"/>
        <v/>
      </c>
      <c r="T276" s="372" t="str">
        <f t="shared" si="52"/>
        <v/>
      </c>
      <c r="U276" s="374" t="str">
        <f t="shared" si="53"/>
        <v/>
      </c>
      <c r="V276" s="375" t="str">
        <f t="shared" si="60"/>
        <v/>
      </c>
      <c r="Y276" s="133"/>
    </row>
    <row r="277" spans="1:25" s="127" customFormat="1" ht="12" customHeight="1">
      <c r="A277" s="121">
        <v>205</v>
      </c>
      <c r="B277" s="122"/>
      <c r="C277" s="403"/>
      <c r="D277" s="123"/>
      <c r="E277" s="124"/>
      <c r="F277" s="124"/>
      <c r="G277" s="363" t="str">
        <f t="shared" si="46"/>
        <v/>
      </c>
      <c r="H277" s="376" t="str">
        <f t="shared" si="47"/>
        <v/>
      </c>
      <c r="I277" s="365" t="str">
        <f t="shared" si="48"/>
        <v/>
      </c>
      <c r="J277" s="366" t="str">
        <f t="shared" si="54"/>
        <v/>
      </c>
      <c r="K277" s="367" t="str">
        <f t="shared" si="55"/>
        <v/>
      </c>
      <c r="L277" s="368" t="str">
        <f t="shared" si="56"/>
        <v/>
      </c>
      <c r="M277" s="369"/>
      <c r="N277" s="370" t="str">
        <f t="shared" si="49"/>
        <v/>
      </c>
      <c r="O277" s="371" t="str">
        <f t="shared" si="50"/>
        <v/>
      </c>
      <c r="P277" s="371" t="str">
        <f t="shared" si="57"/>
        <v/>
      </c>
      <c r="Q277" s="372" t="str">
        <f t="shared" si="51"/>
        <v/>
      </c>
      <c r="R277" s="373" t="str">
        <f t="shared" si="58"/>
        <v/>
      </c>
      <c r="S277" s="372" t="str">
        <f t="shared" si="59"/>
        <v/>
      </c>
      <c r="T277" s="372" t="str">
        <f t="shared" si="52"/>
        <v/>
      </c>
      <c r="U277" s="374" t="str">
        <f t="shared" si="53"/>
        <v/>
      </c>
      <c r="V277" s="375" t="str">
        <f t="shared" si="60"/>
        <v/>
      </c>
      <c r="Y277" s="133"/>
    </row>
    <row r="278" spans="1:25" s="127" customFormat="1" ht="12" customHeight="1">
      <c r="A278" s="121">
        <v>206</v>
      </c>
      <c r="B278" s="122"/>
      <c r="C278" s="403"/>
      <c r="D278" s="123"/>
      <c r="E278" s="124"/>
      <c r="F278" s="124"/>
      <c r="G278" s="363" t="str">
        <f t="shared" si="46"/>
        <v/>
      </c>
      <c r="H278" s="376" t="str">
        <f t="shared" si="47"/>
        <v/>
      </c>
      <c r="I278" s="365" t="str">
        <f t="shared" si="48"/>
        <v/>
      </c>
      <c r="J278" s="366" t="str">
        <f t="shared" si="54"/>
        <v/>
      </c>
      <c r="K278" s="367" t="str">
        <f t="shared" si="55"/>
        <v/>
      </c>
      <c r="L278" s="368" t="str">
        <f t="shared" si="56"/>
        <v/>
      </c>
      <c r="M278" s="369"/>
      <c r="N278" s="370" t="str">
        <f t="shared" si="49"/>
        <v/>
      </c>
      <c r="O278" s="371" t="str">
        <f t="shared" si="50"/>
        <v/>
      </c>
      <c r="P278" s="371" t="str">
        <f t="shared" si="57"/>
        <v/>
      </c>
      <c r="Q278" s="372" t="str">
        <f t="shared" si="51"/>
        <v/>
      </c>
      <c r="R278" s="373" t="str">
        <f t="shared" si="58"/>
        <v/>
      </c>
      <c r="S278" s="372" t="str">
        <f t="shared" si="59"/>
        <v/>
      </c>
      <c r="T278" s="372" t="str">
        <f t="shared" si="52"/>
        <v/>
      </c>
      <c r="U278" s="374" t="str">
        <f t="shared" si="53"/>
        <v/>
      </c>
      <c r="V278" s="375" t="str">
        <f t="shared" si="60"/>
        <v/>
      </c>
      <c r="Y278" s="133"/>
    </row>
    <row r="279" spans="1:25" s="127" customFormat="1" ht="12" customHeight="1">
      <c r="A279" s="121">
        <v>207</v>
      </c>
      <c r="B279" s="122"/>
      <c r="C279" s="403"/>
      <c r="D279" s="123"/>
      <c r="E279" s="124"/>
      <c r="F279" s="124"/>
      <c r="G279" s="363" t="str">
        <f t="shared" si="46"/>
        <v/>
      </c>
      <c r="H279" s="376" t="str">
        <f t="shared" si="47"/>
        <v/>
      </c>
      <c r="I279" s="365" t="str">
        <f t="shared" si="48"/>
        <v/>
      </c>
      <c r="J279" s="366" t="str">
        <f t="shared" si="54"/>
        <v/>
      </c>
      <c r="K279" s="367" t="str">
        <f t="shared" si="55"/>
        <v/>
      </c>
      <c r="L279" s="368" t="str">
        <f t="shared" si="56"/>
        <v/>
      </c>
      <c r="M279" s="369"/>
      <c r="N279" s="370" t="str">
        <f t="shared" si="49"/>
        <v/>
      </c>
      <c r="O279" s="371" t="str">
        <f t="shared" si="50"/>
        <v/>
      </c>
      <c r="P279" s="371" t="str">
        <f t="shared" si="57"/>
        <v/>
      </c>
      <c r="Q279" s="372" t="str">
        <f t="shared" si="51"/>
        <v/>
      </c>
      <c r="R279" s="373" t="str">
        <f t="shared" si="58"/>
        <v/>
      </c>
      <c r="S279" s="372" t="str">
        <f t="shared" si="59"/>
        <v/>
      </c>
      <c r="T279" s="372" t="str">
        <f t="shared" si="52"/>
        <v/>
      </c>
      <c r="U279" s="374" t="str">
        <f t="shared" si="53"/>
        <v/>
      </c>
      <c r="V279" s="375" t="str">
        <f t="shared" si="60"/>
        <v/>
      </c>
      <c r="Y279" s="133"/>
    </row>
    <row r="280" spans="1:25" s="127" customFormat="1" ht="12" customHeight="1">
      <c r="A280" s="121">
        <v>208</v>
      </c>
      <c r="B280" s="122"/>
      <c r="C280" s="403"/>
      <c r="D280" s="123"/>
      <c r="E280" s="124"/>
      <c r="F280" s="124"/>
      <c r="G280" s="363" t="str">
        <f t="shared" si="46"/>
        <v/>
      </c>
      <c r="H280" s="376" t="str">
        <f t="shared" si="47"/>
        <v/>
      </c>
      <c r="I280" s="365" t="str">
        <f t="shared" si="48"/>
        <v/>
      </c>
      <c r="J280" s="366" t="str">
        <f t="shared" si="54"/>
        <v/>
      </c>
      <c r="K280" s="367" t="str">
        <f t="shared" si="55"/>
        <v/>
      </c>
      <c r="L280" s="368" t="str">
        <f t="shared" si="56"/>
        <v/>
      </c>
      <c r="M280" s="369"/>
      <c r="N280" s="370" t="str">
        <f t="shared" si="49"/>
        <v/>
      </c>
      <c r="O280" s="371" t="str">
        <f t="shared" si="50"/>
        <v/>
      </c>
      <c r="P280" s="371" t="str">
        <f t="shared" si="57"/>
        <v/>
      </c>
      <c r="Q280" s="372" t="str">
        <f t="shared" si="51"/>
        <v/>
      </c>
      <c r="R280" s="373" t="str">
        <f t="shared" si="58"/>
        <v/>
      </c>
      <c r="S280" s="372" t="str">
        <f t="shared" si="59"/>
        <v/>
      </c>
      <c r="T280" s="372" t="str">
        <f t="shared" si="52"/>
        <v/>
      </c>
      <c r="U280" s="374" t="str">
        <f t="shared" si="53"/>
        <v/>
      </c>
      <c r="V280" s="375" t="str">
        <f t="shared" si="60"/>
        <v/>
      </c>
      <c r="Y280" s="133"/>
    </row>
    <row r="281" spans="1:25" s="127" customFormat="1" ht="12" customHeight="1">
      <c r="A281" s="121">
        <v>209</v>
      </c>
      <c r="B281" s="122"/>
      <c r="C281" s="403"/>
      <c r="D281" s="123"/>
      <c r="E281" s="124"/>
      <c r="F281" s="124"/>
      <c r="G281" s="363" t="str">
        <f t="shared" si="46"/>
        <v/>
      </c>
      <c r="H281" s="376" t="str">
        <f t="shared" si="47"/>
        <v/>
      </c>
      <c r="I281" s="365" t="str">
        <f t="shared" si="48"/>
        <v/>
      </c>
      <c r="J281" s="366" t="str">
        <f t="shared" si="54"/>
        <v/>
      </c>
      <c r="K281" s="367" t="str">
        <f t="shared" si="55"/>
        <v/>
      </c>
      <c r="L281" s="368" t="str">
        <f t="shared" si="56"/>
        <v/>
      </c>
      <c r="M281" s="369"/>
      <c r="N281" s="370" t="str">
        <f t="shared" si="49"/>
        <v/>
      </c>
      <c r="O281" s="371" t="str">
        <f t="shared" si="50"/>
        <v/>
      </c>
      <c r="P281" s="371" t="str">
        <f t="shared" si="57"/>
        <v/>
      </c>
      <c r="Q281" s="372" t="str">
        <f t="shared" si="51"/>
        <v/>
      </c>
      <c r="R281" s="373" t="str">
        <f t="shared" si="58"/>
        <v/>
      </c>
      <c r="S281" s="372" t="str">
        <f t="shared" si="59"/>
        <v/>
      </c>
      <c r="T281" s="372" t="str">
        <f t="shared" si="52"/>
        <v/>
      </c>
      <c r="U281" s="374" t="str">
        <f t="shared" si="53"/>
        <v/>
      </c>
      <c r="V281" s="375" t="str">
        <f t="shared" si="60"/>
        <v/>
      </c>
      <c r="Y281" s="133"/>
    </row>
    <row r="282" spans="1:25" s="127" customFormat="1" ht="12" customHeight="1">
      <c r="A282" s="121">
        <v>210</v>
      </c>
      <c r="B282" s="122"/>
      <c r="C282" s="403"/>
      <c r="D282" s="123"/>
      <c r="E282" s="124"/>
      <c r="F282" s="124"/>
      <c r="G282" s="363" t="str">
        <f t="shared" si="46"/>
        <v/>
      </c>
      <c r="H282" s="376" t="str">
        <f t="shared" si="47"/>
        <v/>
      </c>
      <c r="I282" s="365" t="str">
        <f t="shared" si="48"/>
        <v/>
      </c>
      <c r="J282" s="366" t="str">
        <f t="shared" si="54"/>
        <v/>
      </c>
      <c r="K282" s="367" t="str">
        <f t="shared" si="55"/>
        <v/>
      </c>
      <c r="L282" s="368" t="str">
        <f t="shared" si="56"/>
        <v/>
      </c>
      <c r="M282" s="369"/>
      <c r="N282" s="370" t="str">
        <f t="shared" si="49"/>
        <v/>
      </c>
      <c r="O282" s="371" t="str">
        <f t="shared" si="50"/>
        <v/>
      </c>
      <c r="P282" s="371" t="str">
        <f t="shared" si="57"/>
        <v/>
      </c>
      <c r="Q282" s="372" t="str">
        <f t="shared" si="51"/>
        <v/>
      </c>
      <c r="R282" s="373" t="str">
        <f t="shared" si="58"/>
        <v/>
      </c>
      <c r="S282" s="372" t="str">
        <f t="shared" si="59"/>
        <v/>
      </c>
      <c r="T282" s="372" t="str">
        <f t="shared" si="52"/>
        <v/>
      </c>
      <c r="U282" s="374" t="str">
        <f t="shared" si="53"/>
        <v/>
      </c>
      <c r="V282" s="375" t="str">
        <f t="shared" si="60"/>
        <v/>
      </c>
      <c r="Y282" s="133"/>
    </row>
    <row r="283" spans="1:25" s="127" customFormat="1" ht="12" customHeight="1">
      <c r="A283" s="121">
        <v>211</v>
      </c>
      <c r="B283" s="122"/>
      <c r="C283" s="403"/>
      <c r="D283" s="123"/>
      <c r="E283" s="124"/>
      <c r="F283" s="124"/>
      <c r="G283" s="363" t="str">
        <f t="shared" si="46"/>
        <v/>
      </c>
      <c r="H283" s="376" t="str">
        <f t="shared" si="47"/>
        <v/>
      </c>
      <c r="I283" s="365" t="str">
        <f t="shared" si="48"/>
        <v/>
      </c>
      <c r="J283" s="366" t="str">
        <f t="shared" si="54"/>
        <v/>
      </c>
      <c r="K283" s="367" t="str">
        <f t="shared" si="55"/>
        <v/>
      </c>
      <c r="L283" s="368" t="str">
        <f t="shared" si="56"/>
        <v/>
      </c>
      <c r="M283" s="369"/>
      <c r="N283" s="370" t="str">
        <f t="shared" si="49"/>
        <v/>
      </c>
      <c r="O283" s="371" t="str">
        <f t="shared" si="50"/>
        <v/>
      </c>
      <c r="P283" s="371" t="str">
        <f t="shared" si="57"/>
        <v/>
      </c>
      <c r="Q283" s="372" t="str">
        <f t="shared" si="51"/>
        <v/>
      </c>
      <c r="R283" s="373" t="str">
        <f t="shared" si="58"/>
        <v/>
      </c>
      <c r="S283" s="372" t="str">
        <f t="shared" si="59"/>
        <v/>
      </c>
      <c r="T283" s="372" t="str">
        <f t="shared" si="52"/>
        <v/>
      </c>
      <c r="U283" s="374" t="str">
        <f t="shared" si="53"/>
        <v/>
      </c>
      <c r="V283" s="375" t="str">
        <f t="shared" si="60"/>
        <v/>
      </c>
      <c r="Y283" s="133"/>
    </row>
    <row r="284" spans="1:25" s="127" customFormat="1" ht="12" customHeight="1">
      <c r="A284" s="121">
        <v>212</v>
      </c>
      <c r="B284" s="122"/>
      <c r="C284" s="403"/>
      <c r="D284" s="123"/>
      <c r="E284" s="124"/>
      <c r="F284" s="124"/>
      <c r="G284" s="363" t="str">
        <f t="shared" si="46"/>
        <v/>
      </c>
      <c r="H284" s="376" t="str">
        <f t="shared" si="47"/>
        <v/>
      </c>
      <c r="I284" s="365" t="str">
        <f t="shared" si="48"/>
        <v/>
      </c>
      <c r="J284" s="366" t="str">
        <f t="shared" si="54"/>
        <v/>
      </c>
      <c r="K284" s="367" t="str">
        <f t="shared" si="55"/>
        <v/>
      </c>
      <c r="L284" s="368" t="str">
        <f t="shared" si="56"/>
        <v/>
      </c>
      <c r="M284" s="369"/>
      <c r="N284" s="370" t="str">
        <f t="shared" si="49"/>
        <v/>
      </c>
      <c r="O284" s="371" t="str">
        <f t="shared" si="50"/>
        <v/>
      </c>
      <c r="P284" s="371" t="str">
        <f t="shared" si="57"/>
        <v/>
      </c>
      <c r="Q284" s="372" t="str">
        <f t="shared" si="51"/>
        <v/>
      </c>
      <c r="R284" s="373" t="str">
        <f t="shared" si="58"/>
        <v/>
      </c>
      <c r="S284" s="372" t="str">
        <f t="shared" si="59"/>
        <v/>
      </c>
      <c r="T284" s="372" t="str">
        <f t="shared" si="52"/>
        <v/>
      </c>
      <c r="U284" s="374" t="str">
        <f t="shared" si="53"/>
        <v/>
      </c>
      <c r="V284" s="375" t="str">
        <f t="shared" si="60"/>
        <v/>
      </c>
      <c r="Y284" s="133"/>
    </row>
    <row r="285" spans="1:25" s="127" customFormat="1" ht="12" customHeight="1">
      <c r="A285" s="121">
        <v>213</v>
      </c>
      <c r="B285" s="122"/>
      <c r="C285" s="403"/>
      <c r="D285" s="123"/>
      <c r="E285" s="124"/>
      <c r="F285" s="124"/>
      <c r="G285" s="363" t="str">
        <f t="shared" si="46"/>
        <v/>
      </c>
      <c r="H285" s="376" t="str">
        <f t="shared" si="47"/>
        <v/>
      </c>
      <c r="I285" s="365" t="str">
        <f t="shared" si="48"/>
        <v/>
      </c>
      <c r="J285" s="366" t="str">
        <f t="shared" si="54"/>
        <v/>
      </c>
      <c r="K285" s="367" t="str">
        <f t="shared" si="55"/>
        <v/>
      </c>
      <c r="L285" s="368" t="str">
        <f t="shared" si="56"/>
        <v/>
      </c>
      <c r="M285" s="369"/>
      <c r="N285" s="370" t="str">
        <f t="shared" si="49"/>
        <v/>
      </c>
      <c r="O285" s="371" t="str">
        <f t="shared" si="50"/>
        <v/>
      </c>
      <c r="P285" s="371" t="str">
        <f t="shared" si="57"/>
        <v/>
      </c>
      <c r="Q285" s="372" t="str">
        <f t="shared" si="51"/>
        <v/>
      </c>
      <c r="R285" s="373" t="str">
        <f t="shared" si="58"/>
        <v/>
      </c>
      <c r="S285" s="372" t="str">
        <f t="shared" si="59"/>
        <v/>
      </c>
      <c r="T285" s="372" t="str">
        <f t="shared" si="52"/>
        <v/>
      </c>
      <c r="U285" s="374" t="str">
        <f t="shared" si="53"/>
        <v/>
      </c>
      <c r="V285" s="375" t="str">
        <f t="shared" si="60"/>
        <v/>
      </c>
      <c r="Y285" s="133"/>
    </row>
    <row r="286" spans="1:25" s="127" customFormat="1" ht="12" customHeight="1">
      <c r="A286" s="121">
        <v>214</v>
      </c>
      <c r="B286" s="122"/>
      <c r="C286" s="403"/>
      <c r="D286" s="123"/>
      <c r="E286" s="124"/>
      <c r="F286" s="124"/>
      <c r="G286" s="363" t="str">
        <f t="shared" si="46"/>
        <v/>
      </c>
      <c r="H286" s="376" t="str">
        <f t="shared" si="47"/>
        <v/>
      </c>
      <c r="I286" s="365" t="str">
        <f t="shared" si="48"/>
        <v/>
      </c>
      <c r="J286" s="366" t="str">
        <f t="shared" si="54"/>
        <v/>
      </c>
      <c r="K286" s="367" t="str">
        <f t="shared" si="55"/>
        <v/>
      </c>
      <c r="L286" s="368" t="str">
        <f t="shared" si="56"/>
        <v/>
      </c>
      <c r="M286" s="369"/>
      <c r="N286" s="370" t="str">
        <f t="shared" si="49"/>
        <v/>
      </c>
      <c r="O286" s="371" t="str">
        <f t="shared" si="50"/>
        <v/>
      </c>
      <c r="P286" s="371" t="str">
        <f t="shared" si="57"/>
        <v/>
      </c>
      <c r="Q286" s="372" t="str">
        <f t="shared" si="51"/>
        <v/>
      </c>
      <c r="R286" s="373" t="str">
        <f t="shared" si="58"/>
        <v/>
      </c>
      <c r="S286" s="372" t="str">
        <f t="shared" si="59"/>
        <v/>
      </c>
      <c r="T286" s="372" t="str">
        <f t="shared" si="52"/>
        <v/>
      </c>
      <c r="U286" s="374" t="str">
        <f t="shared" si="53"/>
        <v/>
      </c>
      <c r="V286" s="375" t="str">
        <f t="shared" si="60"/>
        <v/>
      </c>
      <c r="Y286" s="133"/>
    </row>
    <row r="287" spans="1:25" s="127" customFormat="1" ht="12" customHeight="1">
      <c r="A287" s="121">
        <v>215</v>
      </c>
      <c r="B287" s="122"/>
      <c r="C287" s="403"/>
      <c r="D287" s="123"/>
      <c r="E287" s="124"/>
      <c r="F287" s="124"/>
      <c r="G287" s="363" t="str">
        <f t="shared" si="46"/>
        <v/>
      </c>
      <c r="H287" s="376" t="str">
        <f t="shared" si="47"/>
        <v/>
      </c>
      <c r="I287" s="365" t="str">
        <f t="shared" si="48"/>
        <v/>
      </c>
      <c r="J287" s="366" t="str">
        <f t="shared" si="54"/>
        <v/>
      </c>
      <c r="K287" s="367" t="str">
        <f t="shared" si="55"/>
        <v/>
      </c>
      <c r="L287" s="368" t="str">
        <f t="shared" si="56"/>
        <v/>
      </c>
      <c r="M287" s="369"/>
      <c r="N287" s="370" t="str">
        <f t="shared" si="49"/>
        <v/>
      </c>
      <c r="O287" s="371" t="str">
        <f t="shared" si="50"/>
        <v/>
      </c>
      <c r="P287" s="371" t="str">
        <f t="shared" si="57"/>
        <v/>
      </c>
      <c r="Q287" s="372" t="str">
        <f t="shared" si="51"/>
        <v/>
      </c>
      <c r="R287" s="373" t="str">
        <f t="shared" si="58"/>
        <v/>
      </c>
      <c r="S287" s="372" t="str">
        <f t="shared" si="59"/>
        <v/>
      </c>
      <c r="T287" s="372" t="str">
        <f t="shared" si="52"/>
        <v/>
      </c>
      <c r="U287" s="374" t="str">
        <f t="shared" si="53"/>
        <v/>
      </c>
      <c r="V287" s="375" t="str">
        <f t="shared" si="60"/>
        <v/>
      </c>
      <c r="Y287" s="133"/>
    </row>
    <row r="288" spans="1:25" s="127" customFormat="1" ht="12" customHeight="1">
      <c r="A288" s="121">
        <v>216</v>
      </c>
      <c r="B288" s="122"/>
      <c r="C288" s="403"/>
      <c r="D288" s="123"/>
      <c r="E288" s="124"/>
      <c r="F288" s="124"/>
      <c r="G288" s="363" t="str">
        <f t="shared" si="46"/>
        <v/>
      </c>
      <c r="H288" s="376" t="str">
        <f t="shared" si="47"/>
        <v/>
      </c>
      <c r="I288" s="365" t="str">
        <f t="shared" si="48"/>
        <v/>
      </c>
      <c r="J288" s="366" t="str">
        <f t="shared" si="54"/>
        <v/>
      </c>
      <c r="K288" s="367" t="str">
        <f t="shared" si="55"/>
        <v/>
      </c>
      <c r="L288" s="368" t="str">
        <f t="shared" si="56"/>
        <v/>
      </c>
      <c r="M288" s="369"/>
      <c r="N288" s="370" t="str">
        <f t="shared" si="49"/>
        <v/>
      </c>
      <c r="O288" s="371" t="str">
        <f t="shared" si="50"/>
        <v/>
      </c>
      <c r="P288" s="371" t="str">
        <f t="shared" si="57"/>
        <v/>
      </c>
      <c r="Q288" s="372" t="str">
        <f t="shared" si="51"/>
        <v/>
      </c>
      <c r="R288" s="373" t="str">
        <f t="shared" si="58"/>
        <v/>
      </c>
      <c r="S288" s="372" t="str">
        <f t="shared" si="59"/>
        <v/>
      </c>
      <c r="T288" s="372" t="str">
        <f t="shared" si="52"/>
        <v/>
      </c>
      <c r="U288" s="374" t="str">
        <f t="shared" si="53"/>
        <v/>
      </c>
      <c r="V288" s="375" t="str">
        <f t="shared" si="60"/>
        <v/>
      </c>
      <c r="Y288" s="133"/>
    </row>
    <row r="289" spans="1:25" s="127" customFormat="1" ht="12" customHeight="1">
      <c r="A289" s="121">
        <v>217</v>
      </c>
      <c r="B289" s="122"/>
      <c r="C289" s="403"/>
      <c r="D289" s="123"/>
      <c r="E289" s="124"/>
      <c r="F289" s="124"/>
      <c r="G289" s="363" t="str">
        <f t="shared" si="46"/>
        <v/>
      </c>
      <c r="H289" s="376" t="str">
        <f t="shared" si="47"/>
        <v/>
      </c>
      <c r="I289" s="365" t="str">
        <f t="shared" si="48"/>
        <v/>
      </c>
      <c r="J289" s="366" t="str">
        <f t="shared" si="54"/>
        <v/>
      </c>
      <c r="K289" s="367" t="str">
        <f t="shared" si="55"/>
        <v/>
      </c>
      <c r="L289" s="368" t="str">
        <f t="shared" si="56"/>
        <v/>
      </c>
      <c r="M289" s="369"/>
      <c r="N289" s="370" t="str">
        <f t="shared" si="49"/>
        <v/>
      </c>
      <c r="O289" s="371" t="str">
        <f t="shared" si="50"/>
        <v/>
      </c>
      <c r="P289" s="371" t="str">
        <f t="shared" si="57"/>
        <v/>
      </c>
      <c r="Q289" s="372" t="str">
        <f t="shared" si="51"/>
        <v/>
      </c>
      <c r="R289" s="373" t="str">
        <f t="shared" si="58"/>
        <v/>
      </c>
      <c r="S289" s="372" t="str">
        <f t="shared" si="59"/>
        <v/>
      </c>
      <c r="T289" s="372" t="str">
        <f t="shared" si="52"/>
        <v/>
      </c>
      <c r="U289" s="374" t="str">
        <f t="shared" si="53"/>
        <v/>
      </c>
      <c r="V289" s="375" t="str">
        <f t="shared" si="60"/>
        <v/>
      </c>
      <c r="Y289" s="133"/>
    </row>
    <row r="290" spans="1:25" s="127" customFormat="1" ht="12" customHeight="1">
      <c r="A290" s="121">
        <v>218</v>
      </c>
      <c r="B290" s="122"/>
      <c r="C290" s="403"/>
      <c r="D290" s="123"/>
      <c r="E290" s="124"/>
      <c r="F290" s="124"/>
      <c r="G290" s="363" t="str">
        <f t="shared" si="46"/>
        <v/>
      </c>
      <c r="H290" s="376" t="str">
        <f t="shared" si="47"/>
        <v/>
      </c>
      <c r="I290" s="365" t="str">
        <f t="shared" si="48"/>
        <v/>
      </c>
      <c r="J290" s="366" t="str">
        <f t="shared" si="54"/>
        <v/>
      </c>
      <c r="K290" s="367" t="str">
        <f t="shared" si="55"/>
        <v/>
      </c>
      <c r="L290" s="368" t="str">
        <f t="shared" si="56"/>
        <v/>
      </c>
      <c r="M290" s="369"/>
      <c r="N290" s="370" t="str">
        <f t="shared" si="49"/>
        <v/>
      </c>
      <c r="O290" s="371" t="str">
        <f t="shared" si="50"/>
        <v/>
      </c>
      <c r="P290" s="371" t="str">
        <f t="shared" si="57"/>
        <v/>
      </c>
      <c r="Q290" s="372" t="str">
        <f t="shared" si="51"/>
        <v/>
      </c>
      <c r="R290" s="373" t="str">
        <f t="shared" si="58"/>
        <v/>
      </c>
      <c r="S290" s="372" t="str">
        <f t="shared" si="59"/>
        <v/>
      </c>
      <c r="T290" s="372" t="str">
        <f t="shared" si="52"/>
        <v/>
      </c>
      <c r="U290" s="374" t="str">
        <f t="shared" si="53"/>
        <v/>
      </c>
      <c r="V290" s="375" t="str">
        <f t="shared" si="60"/>
        <v/>
      </c>
      <c r="Y290" s="133"/>
    </row>
    <row r="291" spans="1:25" s="127" customFormat="1" ht="12" customHeight="1">
      <c r="A291" s="121">
        <v>219</v>
      </c>
      <c r="B291" s="122"/>
      <c r="C291" s="403"/>
      <c r="D291" s="123"/>
      <c r="E291" s="124"/>
      <c r="F291" s="124"/>
      <c r="G291" s="363" t="str">
        <f t="shared" si="46"/>
        <v/>
      </c>
      <c r="H291" s="376" t="str">
        <f t="shared" si="47"/>
        <v/>
      </c>
      <c r="I291" s="365" t="str">
        <f t="shared" si="48"/>
        <v/>
      </c>
      <c r="J291" s="366" t="str">
        <f t="shared" si="54"/>
        <v/>
      </c>
      <c r="K291" s="367" t="str">
        <f t="shared" si="55"/>
        <v/>
      </c>
      <c r="L291" s="368" t="str">
        <f t="shared" si="56"/>
        <v/>
      </c>
      <c r="M291" s="369"/>
      <c r="N291" s="370" t="str">
        <f t="shared" si="49"/>
        <v/>
      </c>
      <c r="O291" s="371" t="str">
        <f t="shared" si="50"/>
        <v/>
      </c>
      <c r="P291" s="371" t="str">
        <f t="shared" si="57"/>
        <v/>
      </c>
      <c r="Q291" s="372" t="str">
        <f t="shared" si="51"/>
        <v/>
      </c>
      <c r="R291" s="373" t="str">
        <f t="shared" si="58"/>
        <v/>
      </c>
      <c r="S291" s="372" t="str">
        <f t="shared" si="59"/>
        <v/>
      </c>
      <c r="T291" s="372" t="str">
        <f t="shared" si="52"/>
        <v/>
      </c>
      <c r="U291" s="374" t="str">
        <f t="shared" si="53"/>
        <v/>
      </c>
      <c r="V291" s="375" t="str">
        <f t="shared" si="60"/>
        <v/>
      </c>
      <c r="Y291" s="133"/>
    </row>
    <row r="292" spans="1:25" s="127" customFormat="1" ht="12" customHeight="1">
      <c r="A292" s="121">
        <v>220</v>
      </c>
      <c r="B292" s="122"/>
      <c r="C292" s="403"/>
      <c r="D292" s="123"/>
      <c r="E292" s="124"/>
      <c r="F292" s="124"/>
      <c r="G292" s="363" t="str">
        <f t="shared" si="46"/>
        <v/>
      </c>
      <c r="H292" s="376" t="str">
        <f t="shared" si="47"/>
        <v/>
      </c>
      <c r="I292" s="365" t="str">
        <f t="shared" si="48"/>
        <v/>
      </c>
      <c r="J292" s="366" t="str">
        <f t="shared" si="54"/>
        <v/>
      </c>
      <c r="K292" s="367" t="str">
        <f t="shared" si="55"/>
        <v/>
      </c>
      <c r="L292" s="368" t="str">
        <f t="shared" si="56"/>
        <v/>
      </c>
      <c r="M292" s="369"/>
      <c r="N292" s="370" t="str">
        <f t="shared" si="49"/>
        <v/>
      </c>
      <c r="O292" s="371" t="str">
        <f t="shared" si="50"/>
        <v/>
      </c>
      <c r="P292" s="371" t="str">
        <f t="shared" si="57"/>
        <v/>
      </c>
      <c r="Q292" s="372" t="str">
        <f t="shared" si="51"/>
        <v/>
      </c>
      <c r="R292" s="373" t="str">
        <f t="shared" si="58"/>
        <v/>
      </c>
      <c r="S292" s="372" t="str">
        <f t="shared" si="59"/>
        <v/>
      </c>
      <c r="T292" s="372" t="str">
        <f t="shared" si="52"/>
        <v/>
      </c>
      <c r="U292" s="374" t="str">
        <f t="shared" si="53"/>
        <v/>
      </c>
      <c r="V292" s="375" t="str">
        <f t="shared" si="60"/>
        <v/>
      </c>
      <c r="Y292" s="133"/>
    </row>
    <row r="293" spans="1:25" s="127" customFormat="1" ht="12" customHeight="1">
      <c r="A293" s="121">
        <v>221</v>
      </c>
      <c r="B293" s="122"/>
      <c r="C293" s="403"/>
      <c r="D293" s="123"/>
      <c r="E293" s="124"/>
      <c r="F293" s="124"/>
      <c r="G293" s="363" t="str">
        <f t="shared" si="46"/>
        <v/>
      </c>
      <c r="H293" s="376" t="str">
        <f t="shared" si="47"/>
        <v/>
      </c>
      <c r="I293" s="365" t="str">
        <f t="shared" si="48"/>
        <v/>
      </c>
      <c r="J293" s="366" t="str">
        <f t="shared" si="54"/>
        <v/>
      </c>
      <c r="K293" s="367" t="str">
        <f t="shared" si="55"/>
        <v/>
      </c>
      <c r="L293" s="368" t="str">
        <f t="shared" si="56"/>
        <v/>
      </c>
      <c r="M293" s="369"/>
      <c r="N293" s="370" t="str">
        <f t="shared" si="49"/>
        <v/>
      </c>
      <c r="O293" s="371" t="str">
        <f t="shared" si="50"/>
        <v/>
      </c>
      <c r="P293" s="371" t="str">
        <f t="shared" si="57"/>
        <v/>
      </c>
      <c r="Q293" s="372" t="str">
        <f t="shared" si="51"/>
        <v/>
      </c>
      <c r="R293" s="373" t="str">
        <f t="shared" si="58"/>
        <v/>
      </c>
      <c r="S293" s="372" t="str">
        <f t="shared" si="59"/>
        <v/>
      </c>
      <c r="T293" s="372" t="str">
        <f t="shared" si="52"/>
        <v/>
      </c>
      <c r="U293" s="374" t="str">
        <f t="shared" si="53"/>
        <v/>
      </c>
      <c r="V293" s="375" t="str">
        <f t="shared" si="60"/>
        <v/>
      </c>
      <c r="Y293" s="133"/>
    </row>
    <row r="294" spans="1:25" s="127" customFormat="1" ht="12" customHeight="1">
      <c r="A294" s="121">
        <v>222</v>
      </c>
      <c r="B294" s="122"/>
      <c r="C294" s="403"/>
      <c r="D294" s="123"/>
      <c r="E294" s="124"/>
      <c r="F294" s="124"/>
      <c r="G294" s="363" t="str">
        <f t="shared" si="46"/>
        <v/>
      </c>
      <c r="H294" s="376" t="str">
        <f t="shared" si="47"/>
        <v/>
      </c>
      <c r="I294" s="365" t="str">
        <f t="shared" si="48"/>
        <v/>
      </c>
      <c r="J294" s="366" t="str">
        <f t="shared" si="54"/>
        <v/>
      </c>
      <c r="K294" s="367" t="str">
        <f t="shared" si="55"/>
        <v/>
      </c>
      <c r="L294" s="368" t="str">
        <f t="shared" si="56"/>
        <v/>
      </c>
      <c r="M294" s="369"/>
      <c r="N294" s="370" t="str">
        <f t="shared" si="49"/>
        <v/>
      </c>
      <c r="O294" s="371" t="str">
        <f t="shared" si="50"/>
        <v/>
      </c>
      <c r="P294" s="371" t="str">
        <f t="shared" si="57"/>
        <v/>
      </c>
      <c r="Q294" s="372" t="str">
        <f t="shared" si="51"/>
        <v/>
      </c>
      <c r="R294" s="373" t="str">
        <f t="shared" si="58"/>
        <v/>
      </c>
      <c r="S294" s="372" t="str">
        <f t="shared" si="59"/>
        <v/>
      </c>
      <c r="T294" s="372" t="str">
        <f t="shared" si="52"/>
        <v/>
      </c>
      <c r="U294" s="374" t="str">
        <f t="shared" si="53"/>
        <v/>
      </c>
      <c r="V294" s="375" t="str">
        <f t="shared" si="60"/>
        <v/>
      </c>
      <c r="Y294" s="133"/>
    </row>
    <row r="295" spans="1:25" s="127" customFormat="1" ht="12" customHeight="1">
      <c r="A295" s="121">
        <v>223</v>
      </c>
      <c r="B295" s="122"/>
      <c r="C295" s="403"/>
      <c r="D295" s="123"/>
      <c r="E295" s="124"/>
      <c r="F295" s="124"/>
      <c r="G295" s="363" t="str">
        <f t="shared" si="46"/>
        <v/>
      </c>
      <c r="H295" s="376" t="str">
        <f t="shared" si="47"/>
        <v/>
      </c>
      <c r="I295" s="365" t="str">
        <f t="shared" si="48"/>
        <v/>
      </c>
      <c r="J295" s="366" t="str">
        <f t="shared" si="54"/>
        <v/>
      </c>
      <c r="K295" s="367" t="str">
        <f t="shared" si="55"/>
        <v/>
      </c>
      <c r="L295" s="368" t="str">
        <f t="shared" si="56"/>
        <v/>
      </c>
      <c r="M295" s="369"/>
      <c r="N295" s="370" t="str">
        <f t="shared" si="49"/>
        <v/>
      </c>
      <c r="O295" s="371" t="str">
        <f t="shared" si="50"/>
        <v/>
      </c>
      <c r="P295" s="371" t="str">
        <f t="shared" si="57"/>
        <v/>
      </c>
      <c r="Q295" s="372" t="str">
        <f t="shared" si="51"/>
        <v/>
      </c>
      <c r="R295" s="373" t="str">
        <f t="shared" si="58"/>
        <v/>
      </c>
      <c r="S295" s="372" t="str">
        <f t="shared" si="59"/>
        <v/>
      </c>
      <c r="T295" s="372" t="str">
        <f t="shared" si="52"/>
        <v/>
      </c>
      <c r="U295" s="374" t="str">
        <f t="shared" si="53"/>
        <v/>
      </c>
      <c r="V295" s="375" t="str">
        <f t="shared" si="60"/>
        <v/>
      </c>
      <c r="Y295" s="133"/>
    </row>
    <row r="296" spans="1:25" s="127" customFormat="1" ht="12" customHeight="1">
      <c r="A296" s="121">
        <v>224</v>
      </c>
      <c r="B296" s="122"/>
      <c r="C296" s="403"/>
      <c r="D296" s="123"/>
      <c r="E296" s="124"/>
      <c r="F296" s="124"/>
      <c r="G296" s="363" t="str">
        <f t="shared" si="46"/>
        <v/>
      </c>
      <c r="H296" s="376" t="str">
        <f t="shared" si="47"/>
        <v/>
      </c>
      <c r="I296" s="365" t="str">
        <f t="shared" si="48"/>
        <v/>
      </c>
      <c r="J296" s="366" t="str">
        <f t="shared" si="54"/>
        <v/>
      </c>
      <c r="K296" s="367" t="str">
        <f t="shared" si="55"/>
        <v/>
      </c>
      <c r="L296" s="368" t="str">
        <f t="shared" si="56"/>
        <v/>
      </c>
      <c r="M296" s="369"/>
      <c r="N296" s="370" t="str">
        <f t="shared" si="49"/>
        <v/>
      </c>
      <c r="O296" s="371" t="str">
        <f t="shared" si="50"/>
        <v/>
      </c>
      <c r="P296" s="371" t="str">
        <f t="shared" si="57"/>
        <v/>
      </c>
      <c r="Q296" s="372" t="str">
        <f t="shared" si="51"/>
        <v/>
      </c>
      <c r="R296" s="373" t="str">
        <f t="shared" si="58"/>
        <v/>
      </c>
      <c r="S296" s="372" t="str">
        <f t="shared" si="59"/>
        <v/>
      </c>
      <c r="T296" s="372" t="str">
        <f t="shared" si="52"/>
        <v/>
      </c>
      <c r="U296" s="374" t="str">
        <f t="shared" si="53"/>
        <v/>
      </c>
      <c r="V296" s="375" t="str">
        <f t="shared" si="60"/>
        <v/>
      </c>
      <c r="Y296" s="133"/>
    </row>
    <row r="297" spans="1:25" s="127" customFormat="1" ht="12" customHeight="1">
      <c r="A297" s="121">
        <v>225</v>
      </c>
      <c r="B297" s="122"/>
      <c r="C297" s="403"/>
      <c r="D297" s="123"/>
      <c r="E297" s="124"/>
      <c r="F297" s="124"/>
      <c r="G297" s="363" t="str">
        <f t="shared" si="46"/>
        <v/>
      </c>
      <c r="H297" s="376" t="str">
        <f t="shared" si="47"/>
        <v/>
      </c>
      <c r="I297" s="365" t="str">
        <f t="shared" si="48"/>
        <v/>
      </c>
      <c r="J297" s="366" t="str">
        <f t="shared" si="54"/>
        <v/>
      </c>
      <c r="K297" s="367" t="str">
        <f t="shared" si="55"/>
        <v/>
      </c>
      <c r="L297" s="368" t="str">
        <f t="shared" si="56"/>
        <v/>
      </c>
      <c r="M297" s="369"/>
      <c r="N297" s="370" t="str">
        <f t="shared" si="49"/>
        <v/>
      </c>
      <c r="O297" s="371" t="str">
        <f t="shared" si="50"/>
        <v/>
      </c>
      <c r="P297" s="371" t="str">
        <f t="shared" si="57"/>
        <v/>
      </c>
      <c r="Q297" s="372" t="str">
        <f t="shared" si="51"/>
        <v/>
      </c>
      <c r="R297" s="373" t="str">
        <f t="shared" si="58"/>
        <v/>
      </c>
      <c r="S297" s="372" t="str">
        <f t="shared" si="59"/>
        <v/>
      </c>
      <c r="T297" s="372" t="str">
        <f t="shared" si="52"/>
        <v/>
      </c>
      <c r="U297" s="374" t="str">
        <f t="shared" si="53"/>
        <v/>
      </c>
      <c r="V297" s="375" t="str">
        <f t="shared" si="60"/>
        <v/>
      </c>
      <c r="Y297" s="133"/>
    </row>
    <row r="298" spans="1:25" s="127" customFormat="1" ht="12" customHeight="1">
      <c r="A298" s="121">
        <v>226</v>
      </c>
      <c r="B298" s="122"/>
      <c r="C298" s="403"/>
      <c r="D298" s="123"/>
      <c r="E298" s="124"/>
      <c r="F298" s="124"/>
      <c r="G298" s="363" t="str">
        <f t="shared" si="46"/>
        <v/>
      </c>
      <c r="H298" s="376" t="str">
        <f t="shared" si="47"/>
        <v/>
      </c>
      <c r="I298" s="365" t="str">
        <f t="shared" si="48"/>
        <v/>
      </c>
      <c r="J298" s="366" t="str">
        <f t="shared" si="54"/>
        <v/>
      </c>
      <c r="K298" s="367" t="str">
        <f t="shared" si="55"/>
        <v/>
      </c>
      <c r="L298" s="368" t="str">
        <f t="shared" si="56"/>
        <v/>
      </c>
      <c r="M298" s="369"/>
      <c r="N298" s="370" t="str">
        <f t="shared" si="49"/>
        <v/>
      </c>
      <c r="O298" s="371" t="str">
        <f t="shared" si="50"/>
        <v/>
      </c>
      <c r="P298" s="371" t="str">
        <f t="shared" si="57"/>
        <v/>
      </c>
      <c r="Q298" s="372" t="str">
        <f t="shared" si="51"/>
        <v/>
      </c>
      <c r="R298" s="373" t="str">
        <f t="shared" si="58"/>
        <v/>
      </c>
      <c r="S298" s="372" t="str">
        <f t="shared" si="59"/>
        <v/>
      </c>
      <c r="T298" s="372" t="str">
        <f t="shared" si="52"/>
        <v/>
      </c>
      <c r="U298" s="374" t="str">
        <f t="shared" si="53"/>
        <v/>
      </c>
      <c r="V298" s="375" t="str">
        <f t="shared" si="60"/>
        <v/>
      </c>
      <c r="Y298" s="133"/>
    </row>
    <row r="299" spans="1:25" s="127" customFormat="1" ht="12" customHeight="1">
      <c r="A299" s="121">
        <v>227</v>
      </c>
      <c r="B299" s="122"/>
      <c r="C299" s="403"/>
      <c r="D299" s="123"/>
      <c r="E299" s="124"/>
      <c r="F299" s="124"/>
      <c r="G299" s="363" t="str">
        <f t="shared" si="46"/>
        <v/>
      </c>
      <c r="H299" s="376" t="str">
        <f t="shared" si="47"/>
        <v/>
      </c>
      <c r="I299" s="365" t="str">
        <f t="shared" si="48"/>
        <v/>
      </c>
      <c r="J299" s="366" t="str">
        <f t="shared" si="54"/>
        <v/>
      </c>
      <c r="K299" s="367" t="str">
        <f t="shared" si="55"/>
        <v/>
      </c>
      <c r="L299" s="368" t="str">
        <f t="shared" si="56"/>
        <v/>
      </c>
      <c r="M299" s="369"/>
      <c r="N299" s="370" t="str">
        <f t="shared" si="49"/>
        <v/>
      </c>
      <c r="O299" s="371" t="str">
        <f t="shared" si="50"/>
        <v/>
      </c>
      <c r="P299" s="371" t="str">
        <f t="shared" si="57"/>
        <v/>
      </c>
      <c r="Q299" s="372" t="str">
        <f t="shared" si="51"/>
        <v/>
      </c>
      <c r="R299" s="373" t="str">
        <f t="shared" si="58"/>
        <v/>
      </c>
      <c r="S299" s="372" t="str">
        <f t="shared" si="59"/>
        <v/>
      </c>
      <c r="T299" s="372" t="str">
        <f t="shared" si="52"/>
        <v/>
      </c>
      <c r="U299" s="374" t="str">
        <f t="shared" si="53"/>
        <v/>
      </c>
      <c r="V299" s="375" t="str">
        <f t="shared" si="60"/>
        <v/>
      </c>
      <c r="Y299" s="133"/>
    </row>
    <row r="300" spans="1:25" s="127" customFormat="1" ht="12" customHeight="1">
      <c r="A300" s="121">
        <v>228</v>
      </c>
      <c r="B300" s="122"/>
      <c r="C300" s="403"/>
      <c r="D300" s="123"/>
      <c r="E300" s="124"/>
      <c r="F300" s="124"/>
      <c r="G300" s="363" t="str">
        <f t="shared" si="46"/>
        <v/>
      </c>
      <c r="H300" s="376" t="str">
        <f t="shared" si="47"/>
        <v/>
      </c>
      <c r="I300" s="365" t="str">
        <f t="shared" si="48"/>
        <v/>
      </c>
      <c r="J300" s="366" t="str">
        <f t="shared" si="54"/>
        <v/>
      </c>
      <c r="K300" s="367" t="str">
        <f t="shared" si="55"/>
        <v/>
      </c>
      <c r="L300" s="368" t="str">
        <f t="shared" si="56"/>
        <v/>
      </c>
      <c r="M300" s="369"/>
      <c r="N300" s="370" t="str">
        <f t="shared" si="49"/>
        <v/>
      </c>
      <c r="O300" s="371" t="str">
        <f t="shared" si="50"/>
        <v/>
      </c>
      <c r="P300" s="371" t="str">
        <f t="shared" si="57"/>
        <v/>
      </c>
      <c r="Q300" s="372" t="str">
        <f t="shared" si="51"/>
        <v/>
      </c>
      <c r="R300" s="373" t="str">
        <f t="shared" si="58"/>
        <v/>
      </c>
      <c r="S300" s="372" t="str">
        <f t="shared" si="59"/>
        <v/>
      </c>
      <c r="T300" s="372" t="str">
        <f t="shared" si="52"/>
        <v/>
      </c>
      <c r="U300" s="374" t="str">
        <f t="shared" si="53"/>
        <v/>
      </c>
      <c r="V300" s="375" t="str">
        <f t="shared" si="60"/>
        <v/>
      </c>
      <c r="Y300" s="133"/>
    </row>
    <row r="301" spans="1:25" s="127" customFormat="1" ht="12" customHeight="1">
      <c r="A301" s="121">
        <v>229</v>
      </c>
      <c r="B301" s="122"/>
      <c r="C301" s="403"/>
      <c r="D301" s="123"/>
      <c r="E301" s="124"/>
      <c r="F301" s="124"/>
      <c r="G301" s="363" t="str">
        <f t="shared" si="46"/>
        <v/>
      </c>
      <c r="H301" s="376" t="str">
        <f t="shared" si="47"/>
        <v/>
      </c>
      <c r="I301" s="365" t="str">
        <f t="shared" si="48"/>
        <v/>
      </c>
      <c r="J301" s="366" t="str">
        <f t="shared" si="54"/>
        <v/>
      </c>
      <c r="K301" s="367" t="str">
        <f t="shared" si="55"/>
        <v/>
      </c>
      <c r="L301" s="368" t="str">
        <f t="shared" si="56"/>
        <v/>
      </c>
      <c r="M301" s="369"/>
      <c r="N301" s="370" t="str">
        <f t="shared" si="49"/>
        <v/>
      </c>
      <c r="O301" s="371" t="str">
        <f t="shared" si="50"/>
        <v/>
      </c>
      <c r="P301" s="371" t="str">
        <f t="shared" si="57"/>
        <v/>
      </c>
      <c r="Q301" s="372" t="str">
        <f t="shared" si="51"/>
        <v/>
      </c>
      <c r="R301" s="373" t="str">
        <f t="shared" si="58"/>
        <v/>
      </c>
      <c r="S301" s="372" t="str">
        <f t="shared" si="59"/>
        <v/>
      </c>
      <c r="T301" s="372" t="str">
        <f t="shared" si="52"/>
        <v/>
      </c>
      <c r="U301" s="374" t="str">
        <f t="shared" si="53"/>
        <v/>
      </c>
      <c r="V301" s="375" t="str">
        <f t="shared" si="60"/>
        <v/>
      </c>
      <c r="Y301" s="133"/>
    </row>
    <row r="302" spans="1:25" s="127" customFormat="1" ht="12" customHeight="1">
      <c r="A302" s="121">
        <v>230</v>
      </c>
      <c r="B302" s="122"/>
      <c r="C302" s="403"/>
      <c r="D302" s="123"/>
      <c r="E302" s="124"/>
      <c r="F302" s="124"/>
      <c r="G302" s="363" t="str">
        <f t="shared" si="46"/>
        <v/>
      </c>
      <c r="H302" s="376" t="str">
        <f t="shared" si="47"/>
        <v/>
      </c>
      <c r="I302" s="365" t="str">
        <f t="shared" si="48"/>
        <v/>
      </c>
      <c r="J302" s="366" t="str">
        <f t="shared" si="54"/>
        <v/>
      </c>
      <c r="K302" s="367" t="str">
        <f t="shared" si="55"/>
        <v/>
      </c>
      <c r="L302" s="368" t="str">
        <f t="shared" si="56"/>
        <v/>
      </c>
      <c r="M302" s="369"/>
      <c r="N302" s="370" t="str">
        <f t="shared" si="49"/>
        <v/>
      </c>
      <c r="O302" s="371" t="str">
        <f t="shared" si="50"/>
        <v/>
      </c>
      <c r="P302" s="371" t="str">
        <f t="shared" si="57"/>
        <v/>
      </c>
      <c r="Q302" s="372" t="str">
        <f t="shared" si="51"/>
        <v/>
      </c>
      <c r="R302" s="373" t="str">
        <f t="shared" si="58"/>
        <v/>
      </c>
      <c r="S302" s="372" t="str">
        <f t="shared" si="59"/>
        <v/>
      </c>
      <c r="T302" s="372" t="str">
        <f t="shared" si="52"/>
        <v/>
      </c>
      <c r="U302" s="374" t="str">
        <f t="shared" si="53"/>
        <v/>
      </c>
      <c r="V302" s="375" t="str">
        <f t="shared" si="60"/>
        <v/>
      </c>
      <c r="Y302" s="133"/>
    </row>
    <row r="303" spans="1:25" s="127" customFormat="1" ht="12" customHeight="1">
      <c r="A303" s="121">
        <v>231</v>
      </c>
      <c r="B303" s="122"/>
      <c r="C303" s="403"/>
      <c r="D303" s="123"/>
      <c r="E303" s="124"/>
      <c r="F303" s="124"/>
      <c r="G303" s="363" t="str">
        <f t="shared" si="46"/>
        <v/>
      </c>
      <c r="H303" s="376" t="str">
        <f t="shared" si="47"/>
        <v/>
      </c>
      <c r="I303" s="365" t="str">
        <f t="shared" si="48"/>
        <v/>
      </c>
      <c r="J303" s="366" t="str">
        <f t="shared" si="54"/>
        <v/>
      </c>
      <c r="K303" s="367" t="str">
        <f t="shared" si="55"/>
        <v/>
      </c>
      <c r="L303" s="368" t="str">
        <f t="shared" si="56"/>
        <v/>
      </c>
      <c r="M303" s="369"/>
      <c r="N303" s="370" t="str">
        <f t="shared" si="49"/>
        <v/>
      </c>
      <c r="O303" s="371" t="str">
        <f t="shared" si="50"/>
        <v/>
      </c>
      <c r="P303" s="371" t="str">
        <f t="shared" si="57"/>
        <v/>
      </c>
      <c r="Q303" s="372" t="str">
        <f t="shared" si="51"/>
        <v/>
      </c>
      <c r="R303" s="373" t="str">
        <f t="shared" si="58"/>
        <v/>
      </c>
      <c r="S303" s="372" t="str">
        <f t="shared" si="59"/>
        <v/>
      </c>
      <c r="T303" s="372" t="str">
        <f t="shared" si="52"/>
        <v/>
      </c>
      <c r="U303" s="374" t="str">
        <f t="shared" si="53"/>
        <v/>
      </c>
      <c r="V303" s="375" t="str">
        <f t="shared" si="60"/>
        <v/>
      </c>
      <c r="Y303" s="133"/>
    </row>
    <row r="304" spans="1:25" s="127" customFormat="1" ht="12" customHeight="1">
      <c r="A304" s="121">
        <v>232</v>
      </c>
      <c r="B304" s="122"/>
      <c r="C304" s="403"/>
      <c r="D304" s="123"/>
      <c r="E304" s="124"/>
      <c r="F304" s="124"/>
      <c r="G304" s="363" t="str">
        <f t="shared" si="46"/>
        <v/>
      </c>
      <c r="H304" s="376" t="str">
        <f t="shared" si="47"/>
        <v/>
      </c>
      <c r="I304" s="365" t="str">
        <f t="shared" si="48"/>
        <v/>
      </c>
      <c r="J304" s="366" t="str">
        <f t="shared" si="54"/>
        <v/>
      </c>
      <c r="K304" s="367" t="str">
        <f t="shared" si="55"/>
        <v/>
      </c>
      <c r="L304" s="368" t="str">
        <f t="shared" si="56"/>
        <v/>
      </c>
      <c r="M304" s="369"/>
      <c r="N304" s="370" t="str">
        <f t="shared" si="49"/>
        <v/>
      </c>
      <c r="O304" s="371" t="str">
        <f t="shared" si="50"/>
        <v/>
      </c>
      <c r="P304" s="371" t="str">
        <f t="shared" si="57"/>
        <v/>
      </c>
      <c r="Q304" s="372" t="str">
        <f t="shared" si="51"/>
        <v/>
      </c>
      <c r="R304" s="373" t="str">
        <f t="shared" si="58"/>
        <v/>
      </c>
      <c r="S304" s="372" t="str">
        <f t="shared" si="59"/>
        <v/>
      </c>
      <c r="T304" s="372" t="str">
        <f t="shared" si="52"/>
        <v/>
      </c>
      <c r="U304" s="374" t="str">
        <f t="shared" si="53"/>
        <v/>
      </c>
      <c r="V304" s="375" t="str">
        <f t="shared" si="60"/>
        <v/>
      </c>
      <c r="Y304" s="133"/>
    </row>
    <row r="305" spans="1:25" s="127" customFormat="1" ht="12" customHeight="1">
      <c r="A305" s="121">
        <v>233</v>
      </c>
      <c r="B305" s="122"/>
      <c r="C305" s="403"/>
      <c r="D305" s="123"/>
      <c r="E305" s="124"/>
      <c r="F305" s="124"/>
      <c r="G305" s="363" t="str">
        <f t="shared" si="46"/>
        <v/>
      </c>
      <c r="H305" s="376" t="str">
        <f t="shared" si="47"/>
        <v/>
      </c>
      <c r="I305" s="365" t="str">
        <f t="shared" si="48"/>
        <v/>
      </c>
      <c r="J305" s="366" t="str">
        <f t="shared" si="54"/>
        <v/>
      </c>
      <c r="K305" s="367" t="str">
        <f t="shared" si="55"/>
        <v/>
      </c>
      <c r="L305" s="368" t="str">
        <f t="shared" si="56"/>
        <v/>
      </c>
      <c r="M305" s="369"/>
      <c r="N305" s="370" t="str">
        <f t="shared" si="49"/>
        <v/>
      </c>
      <c r="O305" s="371" t="str">
        <f t="shared" si="50"/>
        <v/>
      </c>
      <c r="P305" s="371" t="str">
        <f t="shared" si="57"/>
        <v/>
      </c>
      <c r="Q305" s="372" t="str">
        <f t="shared" si="51"/>
        <v/>
      </c>
      <c r="R305" s="373" t="str">
        <f t="shared" si="58"/>
        <v/>
      </c>
      <c r="S305" s="372" t="str">
        <f t="shared" si="59"/>
        <v/>
      </c>
      <c r="T305" s="372" t="str">
        <f t="shared" si="52"/>
        <v/>
      </c>
      <c r="U305" s="374" t="str">
        <f t="shared" si="53"/>
        <v/>
      </c>
      <c r="V305" s="375" t="str">
        <f t="shared" si="60"/>
        <v/>
      </c>
      <c r="Y305" s="133"/>
    </row>
    <row r="306" spans="1:25" s="127" customFormat="1" ht="12" customHeight="1">
      <c r="A306" s="121">
        <v>234</v>
      </c>
      <c r="B306" s="122"/>
      <c r="C306" s="403"/>
      <c r="D306" s="123"/>
      <c r="E306" s="124"/>
      <c r="F306" s="124"/>
      <c r="G306" s="363" t="str">
        <f t="shared" si="46"/>
        <v/>
      </c>
      <c r="H306" s="376" t="str">
        <f t="shared" si="47"/>
        <v/>
      </c>
      <c r="I306" s="365" t="str">
        <f t="shared" si="48"/>
        <v/>
      </c>
      <c r="J306" s="366" t="str">
        <f t="shared" si="54"/>
        <v/>
      </c>
      <c r="K306" s="367" t="str">
        <f t="shared" si="55"/>
        <v/>
      </c>
      <c r="L306" s="368" t="str">
        <f t="shared" si="56"/>
        <v/>
      </c>
      <c r="M306" s="369"/>
      <c r="N306" s="370" t="str">
        <f t="shared" si="49"/>
        <v/>
      </c>
      <c r="O306" s="371" t="str">
        <f t="shared" si="50"/>
        <v/>
      </c>
      <c r="P306" s="371" t="str">
        <f t="shared" si="57"/>
        <v/>
      </c>
      <c r="Q306" s="372" t="str">
        <f t="shared" si="51"/>
        <v/>
      </c>
      <c r="R306" s="373" t="str">
        <f t="shared" si="58"/>
        <v/>
      </c>
      <c r="S306" s="372" t="str">
        <f t="shared" si="59"/>
        <v/>
      </c>
      <c r="T306" s="372" t="str">
        <f t="shared" si="52"/>
        <v/>
      </c>
      <c r="U306" s="374" t="str">
        <f t="shared" si="53"/>
        <v/>
      </c>
      <c r="V306" s="375" t="str">
        <f t="shared" si="60"/>
        <v/>
      </c>
      <c r="Y306" s="133"/>
    </row>
    <row r="307" spans="1:25" s="127" customFormat="1" ht="12" customHeight="1">
      <c r="A307" s="121">
        <v>235</v>
      </c>
      <c r="B307" s="122"/>
      <c r="C307" s="403"/>
      <c r="D307" s="123"/>
      <c r="E307" s="124"/>
      <c r="F307" s="124"/>
      <c r="G307" s="363" t="str">
        <f t="shared" si="46"/>
        <v/>
      </c>
      <c r="H307" s="376" t="str">
        <f t="shared" si="47"/>
        <v/>
      </c>
      <c r="I307" s="365" t="str">
        <f t="shared" si="48"/>
        <v/>
      </c>
      <c r="J307" s="366" t="str">
        <f t="shared" si="54"/>
        <v/>
      </c>
      <c r="K307" s="367" t="str">
        <f t="shared" si="55"/>
        <v/>
      </c>
      <c r="L307" s="368" t="str">
        <f t="shared" si="56"/>
        <v/>
      </c>
      <c r="M307" s="369"/>
      <c r="N307" s="370" t="str">
        <f t="shared" si="49"/>
        <v/>
      </c>
      <c r="O307" s="371" t="str">
        <f t="shared" si="50"/>
        <v/>
      </c>
      <c r="P307" s="371" t="str">
        <f t="shared" si="57"/>
        <v/>
      </c>
      <c r="Q307" s="372" t="str">
        <f t="shared" si="51"/>
        <v/>
      </c>
      <c r="R307" s="373" t="str">
        <f t="shared" si="58"/>
        <v/>
      </c>
      <c r="S307" s="372" t="str">
        <f t="shared" si="59"/>
        <v/>
      </c>
      <c r="T307" s="372" t="str">
        <f t="shared" si="52"/>
        <v/>
      </c>
      <c r="U307" s="374" t="str">
        <f t="shared" si="53"/>
        <v/>
      </c>
      <c r="V307" s="375" t="str">
        <f t="shared" si="60"/>
        <v/>
      </c>
      <c r="Y307" s="133"/>
    </row>
    <row r="308" spans="1:25" s="127" customFormat="1" ht="12" customHeight="1">
      <c r="A308" s="121">
        <v>236</v>
      </c>
      <c r="B308" s="122"/>
      <c r="C308" s="403"/>
      <c r="D308" s="123"/>
      <c r="E308" s="124"/>
      <c r="F308" s="124"/>
      <c r="G308" s="363" t="str">
        <f t="shared" si="46"/>
        <v/>
      </c>
      <c r="H308" s="376" t="str">
        <f t="shared" si="47"/>
        <v/>
      </c>
      <c r="I308" s="365" t="str">
        <f t="shared" si="48"/>
        <v/>
      </c>
      <c r="J308" s="366" t="str">
        <f t="shared" si="54"/>
        <v/>
      </c>
      <c r="K308" s="367" t="str">
        <f t="shared" si="55"/>
        <v/>
      </c>
      <c r="L308" s="368" t="str">
        <f t="shared" si="56"/>
        <v/>
      </c>
      <c r="M308" s="369"/>
      <c r="N308" s="370" t="str">
        <f t="shared" si="49"/>
        <v/>
      </c>
      <c r="O308" s="371" t="str">
        <f t="shared" si="50"/>
        <v/>
      </c>
      <c r="P308" s="371" t="str">
        <f t="shared" si="57"/>
        <v/>
      </c>
      <c r="Q308" s="372" t="str">
        <f t="shared" si="51"/>
        <v/>
      </c>
      <c r="R308" s="373" t="str">
        <f t="shared" si="58"/>
        <v/>
      </c>
      <c r="S308" s="372" t="str">
        <f t="shared" si="59"/>
        <v/>
      </c>
      <c r="T308" s="372" t="str">
        <f t="shared" si="52"/>
        <v/>
      </c>
      <c r="U308" s="374" t="str">
        <f t="shared" si="53"/>
        <v/>
      </c>
      <c r="V308" s="375" t="str">
        <f t="shared" si="60"/>
        <v/>
      </c>
      <c r="Y308" s="133"/>
    </row>
    <row r="309" spans="1:25" s="127" customFormat="1" ht="12" customHeight="1">
      <c r="A309" s="121">
        <v>237</v>
      </c>
      <c r="B309" s="122"/>
      <c r="C309" s="403"/>
      <c r="D309" s="123"/>
      <c r="E309" s="124"/>
      <c r="F309" s="124"/>
      <c r="G309" s="363" t="str">
        <f t="shared" si="46"/>
        <v/>
      </c>
      <c r="H309" s="376" t="str">
        <f t="shared" si="47"/>
        <v/>
      </c>
      <c r="I309" s="365" t="str">
        <f t="shared" si="48"/>
        <v/>
      </c>
      <c r="J309" s="366" t="str">
        <f t="shared" si="54"/>
        <v/>
      </c>
      <c r="K309" s="367" t="str">
        <f t="shared" si="55"/>
        <v/>
      </c>
      <c r="L309" s="368" t="str">
        <f t="shared" si="56"/>
        <v/>
      </c>
      <c r="M309" s="369"/>
      <c r="N309" s="370" t="str">
        <f t="shared" si="49"/>
        <v/>
      </c>
      <c r="O309" s="371" t="str">
        <f t="shared" si="50"/>
        <v/>
      </c>
      <c r="P309" s="371" t="str">
        <f t="shared" si="57"/>
        <v/>
      </c>
      <c r="Q309" s="372" t="str">
        <f t="shared" si="51"/>
        <v/>
      </c>
      <c r="R309" s="373" t="str">
        <f t="shared" si="58"/>
        <v/>
      </c>
      <c r="S309" s="372" t="str">
        <f t="shared" si="59"/>
        <v/>
      </c>
      <c r="T309" s="372" t="str">
        <f t="shared" si="52"/>
        <v/>
      </c>
      <c r="U309" s="374" t="str">
        <f t="shared" si="53"/>
        <v/>
      </c>
      <c r="V309" s="375" t="str">
        <f t="shared" si="60"/>
        <v/>
      </c>
      <c r="Y309" s="133"/>
    </row>
    <row r="310" spans="1:25" s="127" customFormat="1" ht="12" customHeight="1">
      <c r="A310" s="121">
        <v>238</v>
      </c>
      <c r="B310" s="122"/>
      <c r="C310" s="403"/>
      <c r="D310" s="123"/>
      <c r="E310" s="124"/>
      <c r="F310" s="124"/>
      <c r="G310" s="363" t="str">
        <f t="shared" si="46"/>
        <v/>
      </c>
      <c r="H310" s="376" t="str">
        <f t="shared" si="47"/>
        <v/>
      </c>
      <c r="I310" s="365" t="str">
        <f t="shared" si="48"/>
        <v/>
      </c>
      <c r="J310" s="366" t="str">
        <f t="shared" si="54"/>
        <v/>
      </c>
      <c r="K310" s="367" t="str">
        <f t="shared" si="55"/>
        <v/>
      </c>
      <c r="L310" s="368" t="str">
        <f t="shared" si="56"/>
        <v/>
      </c>
      <c r="M310" s="369"/>
      <c r="N310" s="370" t="str">
        <f t="shared" si="49"/>
        <v/>
      </c>
      <c r="O310" s="371" t="str">
        <f t="shared" si="50"/>
        <v/>
      </c>
      <c r="P310" s="371" t="str">
        <f t="shared" si="57"/>
        <v/>
      </c>
      <c r="Q310" s="372" t="str">
        <f t="shared" si="51"/>
        <v/>
      </c>
      <c r="R310" s="373" t="str">
        <f t="shared" si="58"/>
        <v/>
      </c>
      <c r="S310" s="372" t="str">
        <f t="shared" si="59"/>
        <v/>
      </c>
      <c r="T310" s="372" t="str">
        <f t="shared" si="52"/>
        <v/>
      </c>
      <c r="U310" s="374" t="str">
        <f t="shared" si="53"/>
        <v/>
      </c>
      <c r="V310" s="375" t="str">
        <f t="shared" si="60"/>
        <v/>
      </c>
      <c r="Y310" s="133"/>
    </row>
    <row r="311" spans="1:25" s="127" customFormat="1" ht="12" customHeight="1">
      <c r="A311" s="121">
        <v>239</v>
      </c>
      <c r="B311" s="122"/>
      <c r="C311" s="403"/>
      <c r="D311" s="123"/>
      <c r="E311" s="124"/>
      <c r="F311" s="124"/>
      <c r="G311" s="363" t="str">
        <f t="shared" si="46"/>
        <v/>
      </c>
      <c r="H311" s="376" t="str">
        <f t="shared" si="47"/>
        <v/>
      </c>
      <c r="I311" s="365" t="str">
        <f t="shared" si="48"/>
        <v/>
      </c>
      <c r="J311" s="366" t="str">
        <f t="shared" si="54"/>
        <v/>
      </c>
      <c r="K311" s="367" t="str">
        <f t="shared" si="55"/>
        <v/>
      </c>
      <c r="L311" s="368" t="str">
        <f t="shared" si="56"/>
        <v/>
      </c>
      <c r="M311" s="369"/>
      <c r="N311" s="370" t="str">
        <f t="shared" si="49"/>
        <v/>
      </c>
      <c r="O311" s="371" t="str">
        <f t="shared" si="50"/>
        <v/>
      </c>
      <c r="P311" s="371" t="str">
        <f t="shared" si="57"/>
        <v/>
      </c>
      <c r="Q311" s="372" t="str">
        <f t="shared" si="51"/>
        <v/>
      </c>
      <c r="R311" s="373" t="str">
        <f t="shared" si="58"/>
        <v/>
      </c>
      <c r="S311" s="372" t="str">
        <f t="shared" si="59"/>
        <v/>
      </c>
      <c r="T311" s="372" t="str">
        <f t="shared" si="52"/>
        <v/>
      </c>
      <c r="U311" s="374" t="str">
        <f t="shared" si="53"/>
        <v/>
      </c>
      <c r="V311" s="375" t="str">
        <f t="shared" si="60"/>
        <v/>
      </c>
      <c r="Y311" s="133"/>
    </row>
    <row r="312" spans="1:25" s="127" customFormat="1" ht="12" customHeight="1">
      <c r="A312" s="121">
        <v>240</v>
      </c>
      <c r="B312" s="122"/>
      <c r="C312" s="403"/>
      <c r="D312" s="123"/>
      <c r="E312" s="124"/>
      <c r="F312" s="124"/>
      <c r="G312" s="363" t="str">
        <f t="shared" si="46"/>
        <v/>
      </c>
      <c r="H312" s="376" t="str">
        <f t="shared" si="47"/>
        <v/>
      </c>
      <c r="I312" s="365" t="str">
        <f t="shared" si="48"/>
        <v/>
      </c>
      <c r="J312" s="366" t="str">
        <f t="shared" si="54"/>
        <v/>
      </c>
      <c r="K312" s="367" t="str">
        <f t="shared" si="55"/>
        <v/>
      </c>
      <c r="L312" s="368" t="str">
        <f t="shared" si="56"/>
        <v/>
      </c>
      <c r="M312" s="369"/>
      <c r="N312" s="370" t="str">
        <f t="shared" si="49"/>
        <v/>
      </c>
      <c r="O312" s="371" t="str">
        <f t="shared" si="50"/>
        <v/>
      </c>
      <c r="P312" s="371" t="str">
        <f t="shared" si="57"/>
        <v/>
      </c>
      <c r="Q312" s="372" t="str">
        <f t="shared" si="51"/>
        <v/>
      </c>
      <c r="R312" s="373" t="str">
        <f t="shared" si="58"/>
        <v/>
      </c>
      <c r="S312" s="372" t="str">
        <f t="shared" si="59"/>
        <v/>
      </c>
      <c r="T312" s="372" t="str">
        <f t="shared" si="52"/>
        <v/>
      </c>
      <c r="U312" s="374" t="str">
        <f t="shared" si="53"/>
        <v/>
      </c>
      <c r="V312" s="375" t="str">
        <f t="shared" si="60"/>
        <v/>
      </c>
      <c r="Y312" s="133"/>
    </row>
    <row r="313" spans="1:25" s="127" customFormat="1" ht="12" customHeight="1">
      <c r="A313" s="121">
        <v>241</v>
      </c>
      <c r="B313" s="122"/>
      <c r="C313" s="403"/>
      <c r="D313" s="123"/>
      <c r="E313" s="124"/>
      <c r="F313" s="124"/>
      <c r="G313" s="363" t="str">
        <f t="shared" si="46"/>
        <v/>
      </c>
      <c r="H313" s="376" t="str">
        <f t="shared" si="47"/>
        <v/>
      </c>
      <c r="I313" s="365" t="str">
        <f t="shared" si="48"/>
        <v/>
      </c>
      <c r="J313" s="366" t="str">
        <f t="shared" si="54"/>
        <v/>
      </c>
      <c r="K313" s="367" t="str">
        <f t="shared" si="55"/>
        <v/>
      </c>
      <c r="L313" s="368" t="str">
        <f t="shared" si="56"/>
        <v/>
      </c>
      <c r="M313" s="369"/>
      <c r="N313" s="370" t="str">
        <f t="shared" si="49"/>
        <v/>
      </c>
      <c r="O313" s="371" t="str">
        <f t="shared" si="50"/>
        <v/>
      </c>
      <c r="P313" s="371" t="str">
        <f t="shared" si="57"/>
        <v/>
      </c>
      <c r="Q313" s="372" t="str">
        <f t="shared" si="51"/>
        <v/>
      </c>
      <c r="R313" s="373" t="str">
        <f t="shared" si="58"/>
        <v/>
      </c>
      <c r="S313" s="372" t="str">
        <f t="shared" si="59"/>
        <v/>
      </c>
      <c r="T313" s="372" t="str">
        <f t="shared" si="52"/>
        <v/>
      </c>
      <c r="U313" s="374" t="str">
        <f t="shared" si="53"/>
        <v/>
      </c>
      <c r="V313" s="375" t="str">
        <f t="shared" si="60"/>
        <v/>
      </c>
      <c r="Y313" s="133"/>
    </row>
    <row r="314" spans="1:25" s="127" customFormat="1" ht="12" customHeight="1">
      <c r="A314" s="121">
        <v>242</v>
      </c>
      <c r="B314" s="122"/>
      <c r="C314" s="403"/>
      <c r="D314" s="123"/>
      <c r="E314" s="124"/>
      <c r="F314" s="124"/>
      <c r="G314" s="363" t="str">
        <f t="shared" si="46"/>
        <v/>
      </c>
      <c r="H314" s="376" t="str">
        <f t="shared" si="47"/>
        <v/>
      </c>
      <c r="I314" s="365" t="str">
        <f t="shared" si="48"/>
        <v/>
      </c>
      <c r="J314" s="366" t="str">
        <f t="shared" si="54"/>
        <v/>
      </c>
      <c r="K314" s="367" t="str">
        <f t="shared" si="55"/>
        <v/>
      </c>
      <c r="L314" s="368" t="str">
        <f t="shared" si="56"/>
        <v/>
      </c>
      <c r="M314" s="369"/>
      <c r="N314" s="370" t="str">
        <f t="shared" si="49"/>
        <v/>
      </c>
      <c r="O314" s="371" t="str">
        <f t="shared" si="50"/>
        <v/>
      </c>
      <c r="P314" s="371" t="str">
        <f t="shared" si="57"/>
        <v/>
      </c>
      <c r="Q314" s="372" t="str">
        <f t="shared" si="51"/>
        <v/>
      </c>
      <c r="R314" s="373" t="str">
        <f t="shared" si="58"/>
        <v/>
      </c>
      <c r="S314" s="372" t="str">
        <f t="shared" si="59"/>
        <v/>
      </c>
      <c r="T314" s="372" t="str">
        <f t="shared" si="52"/>
        <v/>
      </c>
      <c r="U314" s="374" t="str">
        <f t="shared" si="53"/>
        <v/>
      </c>
      <c r="V314" s="375" t="str">
        <f t="shared" si="60"/>
        <v/>
      </c>
      <c r="Y314" s="133"/>
    </row>
    <row r="315" spans="1:25" s="127" customFormat="1" ht="12" customHeight="1">
      <c r="A315" s="121">
        <v>243</v>
      </c>
      <c r="B315" s="122"/>
      <c r="C315" s="403"/>
      <c r="D315" s="123"/>
      <c r="E315" s="124"/>
      <c r="F315" s="124"/>
      <c r="G315" s="363" t="str">
        <f t="shared" si="46"/>
        <v/>
      </c>
      <c r="H315" s="376" t="str">
        <f t="shared" si="47"/>
        <v/>
      </c>
      <c r="I315" s="365" t="str">
        <f t="shared" si="48"/>
        <v/>
      </c>
      <c r="J315" s="366" t="str">
        <f t="shared" si="54"/>
        <v/>
      </c>
      <c r="K315" s="367" t="str">
        <f t="shared" si="55"/>
        <v/>
      </c>
      <c r="L315" s="368" t="str">
        <f t="shared" si="56"/>
        <v/>
      </c>
      <c r="M315" s="369"/>
      <c r="N315" s="370" t="str">
        <f t="shared" si="49"/>
        <v/>
      </c>
      <c r="O315" s="371" t="str">
        <f t="shared" si="50"/>
        <v/>
      </c>
      <c r="P315" s="371" t="str">
        <f t="shared" si="57"/>
        <v/>
      </c>
      <c r="Q315" s="372" t="str">
        <f t="shared" si="51"/>
        <v/>
      </c>
      <c r="R315" s="373" t="str">
        <f t="shared" si="58"/>
        <v/>
      </c>
      <c r="S315" s="372" t="str">
        <f t="shared" si="59"/>
        <v/>
      </c>
      <c r="T315" s="372" t="str">
        <f t="shared" si="52"/>
        <v/>
      </c>
      <c r="U315" s="374" t="str">
        <f t="shared" si="53"/>
        <v/>
      </c>
      <c r="V315" s="375" t="str">
        <f t="shared" si="60"/>
        <v/>
      </c>
      <c r="Y315" s="133"/>
    </row>
    <row r="316" spans="1:25" s="127" customFormat="1" ht="12" customHeight="1">
      <c r="A316" s="121">
        <v>244</v>
      </c>
      <c r="B316" s="122"/>
      <c r="C316" s="403"/>
      <c r="D316" s="123"/>
      <c r="E316" s="124"/>
      <c r="F316" s="124"/>
      <c r="G316" s="363" t="str">
        <f t="shared" si="46"/>
        <v/>
      </c>
      <c r="H316" s="376" t="str">
        <f t="shared" si="47"/>
        <v/>
      </c>
      <c r="I316" s="365" t="str">
        <f t="shared" si="48"/>
        <v/>
      </c>
      <c r="J316" s="366" t="str">
        <f t="shared" si="54"/>
        <v/>
      </c>
      <c r="K316" s="367" t="str">
        <f t="shared" si="55"/>
        <v/>
      </c>
      <c r="L316" s="368" t="str">
        <f t="shared" si="56"/>
        <v/>
      </c>
      <c r="M316" s="369"/>
      <c r="N316" s="370" t="str">
        <f t="shared" si="49"/>
        <v/>
      </c>
      <c r="O316" s="371" t="str">
        <f t="shared" si="50"/>
        <v/>
      </c>
      <c r="P316" s="371" t="str">
        <f t="shared" si="57"/>
        <v/>
      </c>
      <c r="Q316" s="372" t="str">
        <f t="shared" si="51"/>
        <v/>
      </c>
      <c r="R316" s="373" t="str">
        <f t="shared" si="58"/>
        <v/>
      </c>
      <c r="S316" s="372" t="str">
        <f t="shared" si="59"/>
        <v/>
      </c>
      <c r="T316" s="372" t="str">
        <f t="shared" si="52"/>
        <v/>
      </c>
      <c r="U316" s="374" t="str">
        <f t="shared" si="53"/>
        <v/>
      </c>
      <c r="V316" s="375" t="str">
        <f t="shared" si="60"/>
        <v/>
      </c>
      <c r="Y316" s="133"/>
    </row>
    <row r="317" spans="1:25" s="127" customFormat="1" ht="12" customHeight="1">
      <c r="A317" s="121">
        <v>245</v>
      </c>
      <c r="B317" s="122"/>
      <c r="C317" s="403"/>
      <c r="D317" s="123"/>
      <c r="E317" s="124"/>
      <c r="F317" s="124"/>
      <c r="G317" s="363" t="str">
        <f t="shared" si="46"/>
        <v/>
      </c>
      <c r="H317" s="376" t="str">
        <f t="shared" si="47"/>
        <v/>
      </c>
      <c r="I317" s="365" t="str">
        <f t="shared" si="48"/>
        <v/>
      </c>
      <c r="J317" s="366" t="str">
        <f t="shared" si="54"/>
        <v/>
      </c>
      <c r="K317" s="367" t="str">
        <f t="shared" si="55"/>
        <v/>
      </c>
      <c r="L317" s="368" t="str">
        <f t="shared" si="56"/>
        <v/>
      </c>
      <c r="M317" s="369"/>
      <c r="N317" s="370" t="str">
        <f t="shared" si="49"/>
        <v/>
      </c>
      <c r="O317" s="371" t="str">
        <f t="shared" si="50"/>
        <v/>
      </c>
      <c r="P317" s="371" t="str">
        <f t="shared" si="57"/>
        <v/>
      </c>
      <c r="Q317" s="372" t="str">
        <f t="shared" si="51"/>
        <v/>
      </c>
      <c r="R317" s="373" t="str">
        <f t="shared" si="58"/>
        <v/>
      </c>
      <c r="S317" s="372" t="str">
        <f t="shared" si="59"/>
        <v/>
      </c>
      <c r="T317" s="372" t="str">
        <f t="shared" si="52"/>
        <v/>
      </c>
      <c r="U317" s="374" t="str">
        <f t="shared" si="53"/>
        <v/>
      </c>
      <c r="V317" s="375" t="str">
        <f t="shared" si="60"/>
        <v/>
      </c>
      <c r="Y317" s="133"/>
    </row>
    <row r="318" spans="1:25" s="127" customFormat="1" ht="12" customHeight="1">
      <c r="A318" s="121">
        <v>246</v>
      </c>
      <c r="B318" s="122"/>
      <c r="C318" s="403"/>
      <c r="D318" s="123"/>
      <c r="E318" s="124"/>
      <c r="F318" s="124"/>
      <c r="G318" s="363" t="str">
        <f t="shared" si="46"/>
        <v/>
      </c>
      <c r="H318" s="376" t="str">
        <f t="shared" si="47"/>
        <v/>
      </c>
      <c r="I318" s="365" t="str">
        <f t="shared" si="48"/>
        <v/>
      </c>
      <c r="J318" s="366" t="str">
        <f t="shared" si="54"/>
        <v/>
      </c>
      <c r="K318" s="367" t="str">
        <f t="shared" si="55"/>
        <v/>
      </c>
      <c r="L318" s="368" t="str">
        <f t="shared" si="56"/>
        <v/>
      </c>
      <c r="M318" s="369"/>
      <c r="N318" s="370" t="str">
        <f t="shared" si="49"/>
        <v/>
      </c>
      <c r="O318" s="371" t="str">
        <f t="shared" si="50"/>
        <v/>
      </c>
      <c r="P318" s="371" t="str">
        <f t="shared" si="57"/>
        <v/>
      </c>
      <c r="Q318" s="372" t="str">
        <f t="shared" si="51"/>
        <v/>
      </c>
      <c r="R318" s="373" t="str">
        <f t="shared" si="58"/>
        <v/>
      </c>
      <c r="S318" s="372" t="str">
        <f t="shared" si="59"/>
        <v/>
      </c>
      <c r="T318" s="372" t="str">
        <f t="shared" si="52"/>
        <v/>
      </c>
      <c r="U318" s="374" t="str">
        <f t="shared" si="53"/>
        <v/>
      </c>
      <c r="V318" s="375" t="str">
        <f t="shared" si="60"/>
        <v/>
      </c>
      <c r="Y318" s="133"/>
    </row>
    <row r="319" spans="1:25" s="127" customFormat="1" ht="12" customHeight="1">
      <c r="A319" s="121">
        <v>247</v>
      </c>
      <c r="B319" s="122"/>
      <c r="C319" s="403"/>
      <c r="D319" s="123"/>
      <c r="E319" s="124"/>
      <c r="F319" s="124"/>
      <c r="G319" s="363" t="str">
        <f t="shared" si="46"/>
        <v/>
      </c>
      <c r="H319" s="376" t="str">
        <f t="shared" si="47"/>
        <v/>
      </c>
      <c r="I319" s="365" t="str">
        <f t="shared" si="48"/>
        <v/>
      </c>
      <c r="J319" s="366" t="str">
        <f t="shared" si="54"/>
        <v/>
      </c>
      <c r="K319" s="367" t="str">
        <f t="shared" si="55"/>
        <v/>
      </c>
      <c r="L319" s="368" t="str">
        <f t="shared" si="56"/>
        <v/>
      </c>
      <c r="M319" s="369"/>
      <c r="N319" s="370" t="str">
        <f t="shared" si="49"/>
        <v/>
      </c>
      <c r="O319" s="371" t="str">
        <f t="shared" si="50"/>
        <v/>
      </c>
      <c r="P319" s="371" t="str">
        <f t="shared" si="57"/>
        <v/>
      </c>
      <c r="Q319" s="372" t="str">
        <f t="shared" si="51"/>
        <v/>
      </c>
      <c r="R319" s="373" t="str">
        <f t="shared" si="58"/>
        <v/>
      </c>
      <c r="S319" s="372" t="str">
        <f t="shared" si="59"/>
        <v/>
      </c>
      <c r="T319" s="372" t="str">
        <f t="shared" si="52"/>
        <v/>
      </c>
      <c r="U319" s="374" t="str">
        <f t="shared" si="53"/>
        <v/>
      </c>
      <c r="V319" s="375" t="str">
        <f t="shared" si="60"/>
        <v/>
      </c>
      <c r="Y319" s="133"/>
    </row>
    <row r="320" spans="1:25" s="127" customFormat="1" ht="12" customHeight="1">
      <c r="A320" s="121">
        <v>248</v>
      </c>
      <c r="B320" s="122"/>
      <c r="C320" s="403"/>
      <c r="D320" s="123"/>
      <c r="E320" s="124"/>
      <c r="F320" s="124"/>
      <c r="G320" s="363" t="str">
        <f t="shared" si="46"/>
        <v/>
      </c>
      <c r="H320" s="376" t="str">
        <f t="shared" si="47"/>
        <v/>
      </c>
      <c r="I320" s="365" t="str">
        <f t="shared" si="48"/>
        <v/>
      </c>
      <c r="J320" s="366" t="str">
        <f t="shared" si="54"/>
        <v/>
      </c>
      <c r="K320" s="367" t="str">
        <f t="shared" si="55"/>
        <v/>
      </c>
      <c r="L320" s="368" t="str">
        <f t="shared" si="56"/>
        <v/>
      </c>
      <c r="M320" s="369"/>
      <c r="N320" s="370" t="str">
        <f t="shared" si="49"/>
        <v/>
      </c>
      <c r="O320" s="371" t="str">
        <f t="shared" si="50"/>
        <v/>
      </c>
      <c r="P320" s="371" t="str">
        <f t="shared" si="57"/>
        <v/>
      </c>
      <c r="Q320" s="372" t="str">
        <f t="shared" si="51"/>
        <v/>
      </c>
      <c r="R320" s="373" t="str">
        <f t="shared" si="58"/>
        <v/>
      </c>
      <c r="S320" s="372" t="str">
        <f t="shared" si="59"/>
        <v/>
      </c>
      <c r="T320" s="372" t="str">
        <f t="shared" si="52"/>
        <v/>
      </c>
      <c r="U320" s="374" t="str">
        <f t="shared" si="53"/>
        <v/>
      </c>
      <c r="V320" s="375" t="str">
        <f t="shared" si="60"/>
        <v/>
      </c>
      <c r="Y320" s="133"/>
    </row>
    <row r="321" spans="1:25" s="127" customFormat="1" ht="12" customHeight="1">
      <c r="A321" s="121">
        <v>249</v>
      </c>
      <c r="B321" s="122"/>
      <c r="C321" s="403"/>
      <c r="D321" s="123"/>
      <c r="E321" s="124"/>
      <c r="F321" s="124"/>
      <c r="G321" s="363" t="str">
        <f t="shared" si="46"/>
        <v/>
      </c>
      <c r="H321" s="376" t="str">
        <f t="shared" si="47"/>
        <v/>
      </c>
      <c r="I321" s="365" t="str">
        <f t="shared" si="48"/>
        <v/>
      </c>
      <c r="J321" s="366" t="str">
        <f t="shared" si="54"/>
        <v/>
      </c>
      <c r="K321" s="367" t="str">
        <f t="shared" si="55"/>
        <v/>
      </c>
      <c r="L321" s="368" t="str">
        <f t="shared" si="56"/>
        <v/>
      </c>
      <c r="M321" s="369"/>
      <c r="N321" s="370" t="str">
        <f t="shared" si="49"/>
        <v/>
      </c>
      <c r="O321" s="371" t="str">
        <f t="shared" si="50"/>
        <v/>
      </c>
      <c r="P321" s="371" t="str">
        <f t="shared" si="57"/>
        <v/>
      </c>
      <c r="Q321" s="372" t="str">
        <f t="shared" si="51"/>
        <v/>
      </c>
      <c r="R321" s="373" t="str">
        <f t="shared" si="58"/>
        <v/>
      </c>
      <c r="S321" s="372" t="str">
        <f t="shared" si="59"/>
        <v/>
      </c>
      <c r="T321" s="372" t="str">
        <f t="shared" si="52"/>
        <v/>
      </c>
      <c r="U321" s="374" t="str">
        <f t="shared" si="53"/>
        <v/>
      </c>
      <c r="V321" s="375" t="str">
        <f t="shared" si="60"/>
        <v/>
      </c>
      <c r="Y321" s="133"/>
    </row>
    <row r="322" spans="1:25" s="127" customFormat="1" ht="12" customHeight="1">
      <c r="A322" s="121">
        <v>250</v>
      </c>
      <c r="B322" s="122"/>
      <c r="C322" s="403"/>
      <c r="D322" s="123"/>
      <c r="E322" s="124"/>
      <c r="F322" s="124"/>
      <c r="G322" s="363" t="str">
        <f t="shared" si="46"/>
        <v/>
      </c>
      <c r="H322" s="376" t="str">
        <f t="shared" si="47"/>
        <v/>
      </c>
      <c r="I322" s="365" t="str">
        <f t="shared" si="48"/>
        <v/>
      </c>
      <c r="J322" s="366" t="str">
        <f t="shared" si="54"/>
        <v/>
      </c>
      <c r="K322" s="367" t="str">
        <f t="shared" si="55"/>
        <v/>
      </c>
      <c r="L322" s="368" t="str">
        <f t="shared" si="56"/>
        <v/>
      </c>
      <c r="M322" s="369"/>
      <c r="N322" s="370" t="str">
        <f t="shared" si="49"/>
        <v/>
      </c>
      <c r="O322" s="371" t="str">
        <f t="shared" si="50"/>
        <v/>
      </c>
      <c r="P322" s="371" t="str">
        <f t="shared" si="57"/>
        <v/>
      </c>
      <c r="Q322" s="372" t="str">
        <f t="shared" si="51"/>
        <v/>
      </c>
      <c r="R322" s="373" t="str">
        <f t="shared" si="58"/>
        <v/>
      </c>
      <c r="S322" s="372" t="str">
        <f t="shared" si="59"/>
        <v/>
      </c>
      <c r="T322" s="372" t="str">
        <f t="shared" si="52"/>
        <v/>
      </c>
      <c r="U322" s="374" t="str">
        <f t="shared" si="53"/>
        <v/>
      </c>
      <c r="V322" s="375" t="str">
        <f t="shared" si="60"/>
        <v/>
      </c>
      <c r="Y322" s="133"/>
    </row>
    <row r="323" spans="1:25" s="127" customFormat="1" ht="12" customHeight="1">
      <c r="A323" s="121">
        <v>251</v>
      </c>
      <c r="B323" s="122"/>
      <c r="C323" s="403"/>
      <c r="D323" s="123"/>
      <c r="E323" s="124"/>
      <c r="F323" s="124"/>
      <c r="G323" s="363" t="str">
        <f t="shared" si="46"/>
        <v/>
      </c>
      <c r="H323" s="376" t="str">
        <f t="shared" si="47"/>
        <v/>
      </c>
      <c r="I323" s="365" t="str">
        <f t="shared" si="48"/>
        <v/>
      </c>
      <c r="J323" s="366" t="str">
        <f t="shared" si="54"/>
        <v/>
      </c>
      <c r="K323" s="367" t="str">
        <f t="shared" si="55"/>
        <v/>
      </c>
      <c r="L323" s="368" t="str">
        <f t="shared" si="56"/>
        <v/>
      </c>
      <c r="M323" s="369"/>
      <c r="N323" s="370" t="str">
        <f t="shared" si="49"/>
        <v/>
      </c>
      <c r="O323" s="371" t="str">
        <f t="shared" si="50"/>
        <v/>
      </c>
      <c r="P323" s="371" t="str">
        <f t="shared" si="57"/>
        <v/>
      </c>
      <c r="Q323" s="372" t="str">
        <f t="shared" si="51"/>
        <v/>
      </c>
      <c r="R323" s="373" t="str">
        <f t="shared" si="58"/>
        <v/>
      </c>
      <c r="S323" s="372" t="str">
        <f t="shared" si="59"/>
        <v/>
      </c>
      <c r="T323" s="372" t="str">
        <f t="shared" si="52"/>
        <v/>
      </c>
      <c r="U323" s="374" t="str">
        <f t="shared" si="53"/>
        <v/>
      </c>
      <c r="V323" s="375" t="str">
        <f t="shared" si="60"/>
        <v/>
      </c>
      <c r="Y323" s="133"/>
    </row>
    <row r="324" spans="1:25" s="127" customFormat="1" ht="12" customHeight="1">
      <c r="A324" s="121">
        <v>252</v>
      </c>
      <c r="B324" s="122"/>
      <c r="C324" s="403"/>
      <c r="D324" s="123"/>
      <c r="E324" s="124"/>
      <c r="F324" s="124"/>
      <c r="G324" s="363" t="str">
        <f t="shared" si="46"/>
        <v/>
      </c>
      <c r="H324" s="376" t="str">
        <f t="shared" si="47"/>
        <v/>
      </c>
      <c r="I324" s="365" t="str">
        <f t="shared" si="48"/>
        <v/>
      </c>
      <c r="J324" s="366" t="str">
        <f t="shared" si="54"/>
        <v/>
      </c>
      <c r="K324" s="367" t="str">
        <f t="shared" si="55"/>
        <v/>
      </c>
      <c r="L324" s="368" t="str">
        <f t="shared" si="56"/>
        <v/>
      </c>
      <c r="M324" s="369"/>
      <c r="N324" s="370" t="str">
        <f t="shared" si="49"/>
        <v/>
      </c>
      <c r="O324" s="371" t="str">
        <f t="shared" si="50"/>
        <v/>
      </c>
      <c r="P324" s="371" t="str">
        <f t="shared" si="57"/>
        <v/>
      </c>
      <c r="Q324" s="372" t="str">
        <f t="shared" si="51"/>
        <v/>
      </c>
      <c r="R324" s="373" t="str">
        <f t="shared" si="58"/>
        <v/>
      </c>
      <c r="S324" s="372" t="str">
        <f t="shared" si="59"/>
        <v/>
      </c>
      <c r="T324" s="372" t="str">
        <f t="shared" si="52"/>
        <v/>
      </c>
      <c r="U324" s="374" t="str">
        <f t="shared" si="53"/>
        <v/>
      </c>
      <c r="V324" s="375" t="str">
        <f t="shared" si="60"/>
        <v/>
      </c>
      <c r="Y324" s="133"/>
    </row>
    <row r="325" spans="1:25" s="127" customFormat="1" ht="12" customHeight="1">
      <c r="A325" s="121">
        <v>253</v>
      </c>
      <c r="B325" s="122"/>
      <c r="C325" s="403"/>
      <c r="D325" s="123"/>
      <c r="E325" s="124"/>
      <c r="F325" s="124"/>
      <c r="G325" s="363" t="str">
        <f t="shared" si="46"/>
        <v/>
      </c>
      <c r="H325" s="376" t="str">
        <f t="shared" si="47"/>
        <v/>
      </c>
      <c r="I325" s="365" t="str">
        <f t="shared" si="48"/>
        <v/>
      </c>
      <c r="J325" s="366" t="str">
        <f t="shared" si="54"/>
        <v/>
      </c>
      <c r="K325" s="367" t="str">
        <f t="shared" si="55"/>
        <v/>
      </c>
      <c r="L325" s="368" t="str">
        <f t="shared" si="56"/>
        <v/>
      </c>
      <c r="M325" s="369"/>
      <c r="N325" s="370" t="str">
        <f t="shared" si="49"/>
        <v/>
      </c>
      <c r="O325" s="371" t="str">
        <f t="shared" si="50"/>
        <v/>
      </c>
      <c r="P325" s="371" t="str">
        <f t="shared" si="57"/>
        <v/>
      </c>
      <c r="Q325" s="372" t="str">
        <f t="shared" si="51"/>
        <v/>
      </c>
      <c r="R325" s="373" t="str">
        <f t="shared" si="58"/>
        <v/>
      </c>
      <c r="S325" s="372" t="str">
        <f t="shared" si="59"/>
        <v/>
      </c>
      <c r="T325" s="372" t="str">
        <f t="shared" si="52"/>
        <v/>
      </c>
      <c r="U325" s="374" t="str">
        <f t="shared" si="53"/>
        <v/>
      </c>
      <c r="V325" s="375" t="str">
        <f t="shared" si="60"/>
        <v/>
      </c>
      <c r="Y325" s="133"/>
    </row>
    <row r="326" spans="1:25" s="127" customFormat="1" ht="12" customHeight="1">
      <c r="A326" s="121">
        <v>254</v>
      </c>
      <c r="B326" s="122"/>
      <c r="C326" s="403"/>
      <c r="D326" s="123"/>
      <c r="E326" s="124"/>
      <c r="F326" s="124"/>
      <c r="G326" s="363" t="str">
        <f t="shared" si="46"/>
        <v/>
      </c>
      <c r="H326" s="376" t="str">
        <f t="shared" si="47"/>
        <v/>
      </c>
      <c r="I326" s="365" t="str">
        <f t="shared" si="48"/>
        <v/>
      </c>
      <c r="J326" s="366" t="str">
        <f t="shared" si="54"/>
        <v/>
      </c>
      <c r="K326" s="367" t="str">
        <f t="shared" si="55"/>
        <v/>
      </c>
      <c r="L326" s="368" t="str">
        <f t="shared" si="56"/>
        <v/>
      </c>
      <c r="M326" s="369"/>
      <c r="N326" s="370" t="str">
        <f t="shared" si="49"/>
        <v/>
      </c>
      <c r="O326" s="371" t="str">
        <f t="shared" si="50"/>
        <v/>
      </c>
      <c r="P326" s="371" t="str">
        <f t="shared" si="57"/>
        <v/>
      </c>
      <c r="Q326" s="372" t="str">
        <f t="shared" si="51"/>
        <v/>
      </c>
      <c r="R326" s="373" t="str">
        <f t="shared" si="58"/>
        <v/>
      </c>
      <c r="S326" s="372" t="str">
        <f t="shared" si="59"/>
        <v/>
      </c>
      <c r="T326" s="372" t="str">
        <f t="shared" si="52"/>
        <v/>
      </c>
      <c r="U326" s="374" t="str">
        <f t="shared" si="53"/>
        <v/>
      </c>
      <c r="V326" s="375" t="str">
        <f t="shared" si="60"/>
        <v/>
      </c>
      <c r="Y326" s="133"/>
    </row>
    <row r="327" spans="1:25" s="127" customFormat="1" ht="12" customHeight="1">
      <c r="A327" s="121">
        <v>255</v>
      </c>
      <c r="B327" s="122"/>
      <c r="C327" s="403"/>
      <c r="D327" s="123"/>
      <c r="E327" s="124"/>
      <c r="F327" s="124"/>
      <c r="G327" s="363" t="str">
        <f t="shared" si="46"/>
        <v/>
      </c>
      <c r="H327" s="376" t="str">
        <f t="shared" si="47"/>
        <v/>
      </c>
      <c r="I327" s="365" t="str">
        <f t="shared" si="48"/>
        <v/>
      </c>
      <c r="J327" s="366" t="str">
        <f t="shared" si="54"/>
        <v/>
      </c>
      <c r="K327" s="367" t="str">
        <f t="shared" si="55"/>
        <v/>
      </c>
      <c r="L327" s="368" t="str">
        <f t="shared" si="56"/>
        <v/>
      </c>
      <c r="M327" s="369"/>
      <c r="N327" s="370" t="str">
        <f t="shared" si="49"/>
        <v/>
      </c>
      <c r="O327" s="371" t="str">
        <f t="shared" si="50"/>
        <v/>
      </c>
      <c r="P327" s="371" t="str">
        <f t="shared" si="57"/>
        <v/>
      </c>
      <c r="Q327" s="372" t="str">
        <f t="shared" si="51"/>
        <v/>
      </c>
      <c r="R327" s="373" t="str">
        <f t="shared" si="58"/>
        <v/>
      </c>
      <c r="S327" s="372" t="str">
        <f t="shared" si="59"/>
        <v/>
      </c>
      <c r="T327" s="372" t="str">
        <f t="shared" si="52"/>
        <v/>
      </c>
      <c r="U327" s="374" t="str">
        <f t="shared" si="53"/>
        <v/>
      </c>
      <c r="V327" s="375" t="str">
        <f t="shared" si="60"/>
        <v/>
      </c>
      <c r="Y327" s="133"/>
    </row>
    <row r="328" spans="1:25" s="127" customFormat="1" ht="12" customHeight="1">
      <c r="A328" s="121">
        <v>256</v>
      </c>
      <c r="B328" s="122"/>
      <c r="C328" s="403"/>
      <c r="D328" s="123"/>
      <c r="E328" s="124"/>
      <c r="F328" s="124"/>
      <c r="G328" s="363" t="str">
        <f t="shared" si="46"/>
        <v/>
      </c>
      <c r="H328" s="376" t="str">
        <f t="shared" si="47"/>
        <v/>
      </c>
      <c r="I328" s="365" t="str">
        <f t="shared" si="48"/>
        <v/>
      </c>
      <c r="J328" s="366" t="str">
        <f t="shared" si="54"/>
        <v/>
      </c>
      <c r="K328" s="367" t="str">
        <f t="shared" si="55"/>
        <v/>
      </c>
      <c r="L328" s="368" t="str">
        <f t="shared" si="56"/>
        <v/>
      </c>
      <c r="M328" s="369"/>
      <c r="N328" s="370" t="str">
        <f t="shared" si="49"/>
        <v/>
      </c>
      <c r="O328" s="371" t="str">
        <f t="shared" si="50"/>
        <v/>
      </c>
      <c r="P328" s="371" t="str">
        <f t="shared" si="57"/>
        <v/>
      </c>
      <c r="Q328" s="372" t="str">
        <f t="shared" si="51"/>
        <v/>
      </c>
      <c r="R328" s="373" t="str">
        <f t="shared" si="58"/>
        <v/>
      </c>
      <c r="S328" s="372" t="str">
        <f t="shared" si="59"/>
        <v/>
      </c>
      <c r="T328" s="372" t="str">
        <f t="shared" si="52"/>
        <v/>
      </c>
      <c r="U328" s="374" t="str">
        <f t="shared" si="53"/>
        <v/>
      </c>
      <c r="V328" s="375" t="str">
        <f t="shared" si="60"/>
        <v/>
      </c>
      <c r="Y328" s="133"/>
    </row>
    <row r="329" spans="1:25" s="127" customFormat="1" ht="12" customHeight="1">
      <c r="A329" s="121">
        <v>257</v>
      </c>
      <c r="B329" s="122"/>
      <c r="C329" s="403"/>
      <c r="D329" s="123"/>
      <c r="E329" s="124"/>
      <c r="F329" s="124"/>
      <c r="G329" s="363" t="str">
        <f t="shared" ref="G329:G392" si="61">IF(OR(ISBLANK($C329),ISBLANK($C$68)),"",IF($C329&gt;$C$68,"",DATEDIF($C329,$C$68,"Y")))</f>
        <v/>
      </c>
      <c r="H329" s="376" t="str">
        <f t="shared" ref="H329:H392" si="62">IF(D329=1,"男",IF(D329=2,"女",""))</f>
        <v/>
      </c>
      <c r="I329" s="365" t="str">
        <f t="shared" ref="I329:I392" si="63">G329&amp;H329</f>
        <v/>
      </c>
      <c r="J329" s="366" t="str">
        <f t="shared" si="54"/>
        <v/>
      </c>
      <c r="K329" s="367" t="str">
        <f t="shared" si="55"/>
        <v/>
      </c>
      <c r="L329" s="368" t="str">
        <f t="shared" si="56"/>
        <v/>
      </c>
      <c r="M329" s="369"/>
      <c r="N329" s="370" t="str">
        <f t="shared" ref="N329:N392" si="64">IF(F329="","",(F329-O329)/O329*100)</f>
        <v/>
      </c>
      <c r="O329" s="371" t="str">
        <f t="shared" ref="O329:O392" si="65">IF(E329="","",(J329*E329-K329))</f>
        <v/>
      </c>
      <c r="P329" s="371" t="str">
        <f t="shared" si="57"/>
        <v/>
      </c>
      <c r="Q329" s="372" t="str">
        <f t="shared" ref="Q329:Q392" si="66">IF($E329="","",P329*O329)</f>
        <v/>
      </c>
      <c r="R329" s="373" t="str">
        <f t="shared" si="58"/>
        <v/>
      </c>
      <c r="S329" s="372" t="str">
        <f t="shared" si="59"/>
        <v/>
      </c>
      <c r="T329" s="372" t="str">
        <f t="shared" ref="T329:T392" si="67">IF(E329="","",(Q329*R329+S329))</f>
        <v/>
      </c>
      <c r="U329" s="374" t="str">
        <f t="shared" ref="U329:U392" si="68">IF(E329="","",(T329*33%))</f>
        <v/>
      </c>
      <c r="V329" s="375" t="str">
        <f t="shared" si="60"/>
        <v/>
      </c>
      <c r="Y329" s="133"/>
    </row>
    <row r="330" spans="1:25" s="127" customFormat="1" ht="12" customHeight="1">
      <c r="A330" s="121">
        <v>258</v>
      </c>
      <c r="B330" s="122"/>
      <c r="C330" s="403"/>
      <c r="D330" s="123"/>
      <c r="E330" s="124"/>
      <c r="F330" s="124"/>
      <c r="G330" s="363" t="str">
        <f t="shared" si="61"/>
        <v/>
      </c>
      <c r="H330" s="376" t="str">
        <f t="shared" si="62"/>
        <v/>
      </c>
      <c r="I330" s="365" t="str">
        <f t="shared" si="63"/>
        <v/>
      </c>
      <c r="J330" s="366" t="str">
        <f t="shared" ref="J330:J393" si="69">IF(E330="","",VLOOKUP(I330,$W$28:$Y$53,2,FALSE))</f>
        <v/>
      </c>
      <c r="K330" s="367" t="str">
        <f t="shared" ref="K330:K393" si="70">IF(E330="","",VLOOKUP(I330,$W$28:$Y$53,3,FALSE))</f>
        <v/>
      </c>
      <c r="L330" s="368" t="str">
        <f t="shared" ref="L330:L393" si="71">IF(ISNUMBER(N330),VLOOKUP(N330,$M$57:$R$62,4,TRUE),"")</f>
        <v/>
      </c>
      <c r="M330" s="369"/>
      <c r="N330" s="370" t="str">
        <f t="shared" si="64"/>
        <v/>
      </c>
      <c r="O330" s="371" t="str">
        <f t="shared" si="65"/>
        <v/>
      </c>
      <c r="P330" s="371" t="str">
        <f t="shared" ref="P330:P393" si="72">IF($E330="","",VLOOKUP($I330,$N$27:$Q$53,2,FALSE))</f>
        <v/>
      </c>
      <c r="Q330" s="372" t="str">
        <f t="shared" si="66"/>
        <v/>
      </c>
      <c r="R330" s="373" t="str">
        <f t="shared" ref="R330:R393" si="73">IF(E330="","",VLOOKUP(I330,$N$27:$V$53,9,FALSE))</f>
        <v/>
      </c>
      <c r="S330" s="372" t="str">
        <f t="shared" ref="S330:S393" si="74">IF($E330="","",VLOOKUP($I330,$N$27:$R$53,5,FALSE))</f>
        <v/>
      </c>
      <c r="T330" s="372" t="str">
        <f t="shared" si="67"/>
        <v/>
      </c>
      <c r="U330" s="374" t="str">
        <f t="shared" si="68"/>
        <v/>
      </c>
      <c r="V330" s="375" t="str">
        <f t="shared" ref="V330:V393" si="75">IF(E330="","",(IF(AND(U330&lt;=$R$7,U330&gt;=$T$7),U330,IF(U330="","　","個別対応"))))</f>
        <v/>
      </c>
      <c r="Y330" s="133"/>
    </row>
    <row r="331" spans="1:25" s="127" customFormat="1" ht="12" customHeight="1">
      <c r="A331" s="121">
        <v>259</v>
      </c>
      <c r="B331" s="122"/>
      <c r="C331" s="403"/>
      <c r="D331" s="123"/>
      <c r="E331" s="124"/>
      <c r="F331" s="124"/>
      <c r="G331" s="363" t="str">
        <f t="shared" si="61"/>
        <v/>
      </c>
      <c r="H331" s="376" t="str">
        <f t="shared" si="62"/>
        <v/>
      </c>
      <c r="I331" s="365" t="str">
        <f t="shared" si="63"/>
        <v/>
      </c>
      <c r="J331" s="366" t="str">
        <f t="shared" si="69"/>
        <v/>
      </c>
      <c r="K331" s="367" t="str">
        <f t="shared" si="70"/>
        <v/>
      </c>
      <c r="L331" s="368" t="str">
        <f t="shared" si="71"/>
        <v/>
      </c>
      <c r="M331" s="369"/>
      <c r="N331" s="370" t="str">
        <f t="shared" si="64"/>
        <v/>
      </c>
      <c r="O331" s="371" t="str">
        <f t="shared" si="65"/>
        <v/>
      </c>
      <c r="P331" s="371" t="str">
        <f t="shared" si="72"/>
        <v/>
      </c>
      <c r="Q331" s="372" t="str">
        <f t="shared" si="66"/>
        <v/>
      </c>
      <c r="R331" s="373" t="str">
        <f t="shared" si="73"/>
        <v/>
      </c>
      <c r="S331" s="372" t="str">
        <f t="shared" si="74"/>
        <v/>
      </c>
      <c r="T331" s="372" t="str">
        <f t="shared" si="67"/>
        <v/>
      </c>
      <c r="U331" s="374" t="str">
        <f t="shared" si="68"/>
        <v/>
      </c>
      <c r="V331" s="375" t="str">
        <f t="shared" si="75"/>
        <v/>
      </c>
      <c r="Y331" s="133"/>
    </row>
    <row r="332" spans="1:25" s="127" customFormat="1" ht="12" customHeight="1">
      <c r="A332" s="121">
        <v>260</v>
      </c>
      <c r="B332" s="122"/>
      <c r="C332" s="403"/>
      <c r="D332" s="123"/>
      <c r="E332" s="124"/>
      <c r="F332" s="124"/>
      <c r="G332" s="363" t="str">
        <f t="shared" si="61"/>
        <v/>
      </c>
      <c r="H332" s="376" t="str">
        <f t="shared" si="62"/>
        <v/>
      </c>
      <c r="I332" s="365" t="str">
        <f t="shared" si="63"/>
        <v/>
      </c>
      <c r="J332" s="366" t="str">
        <f t="shared" si="69"/>
        <v/>
      </c>
      <c r="K332" s="367" t="str">
        <f t="shared" si="70"/>
        <v/>
      </c>
      <c r="L332" s="368" t="str">
        <f t="shared" si="71"/>
        <v/>
      </c>
      <c r="M332" s="369"/>
      <c r="N332" s="370" t="str">
        <f t="shared" si="64"/>
        <v/>
      </c>
      <c r="O332" s="371" t="str">
        <f t="shared" si="65"/>
        <v/>
      </c>
      <c r="P332" s="371" t="str">
        <f t="shared" si="72"/>
        <v/>
      </c>
      <c r="Q332" s="372" t="str">
        <f t="shared" si="66"/>
        <v/>
      </c>
      <c r="R332" s="373" t="str">
        <f t="shared" si="73"/>
        <v/>
      </c>
      <c r="S332" s="372" t="str">
        <f t="shared" si="74"/>
        <v/>
      </c>
      <c r="T332" s="372" t="str">
        <f t="shared" si="67"/>
        <v/>
      </c>
      <c r="U332" s="374" t="str">
        <f t="shared" si="68"/>
        <v/>
      </c>
      <c r="V332" s="375" t="str">
        <f t="shared" si="75"/>
        <v/>
      </c>
      <c r="Y332" s="133"/>
    </row>
    <row r="333" spans="1:25" s="127" customFormat="1" ht="12" customHeight="1">
      <c r="A333" s="121">
        <v>261</v>
      </c>
      <c r="B333" s="122"/>
      <c r="C333" s="403"/>
      <c r="D333" s="123"/>
      <c r="E333" s="124"/>
      <c r="F333" s="124"/>
      <c r="G333" s="363" t="str">
        <f t="shared" si="61"/>
        <v/>
      </c>
      <c r="H333" s="376" t="str">
        <f t="shared" si="62"/>
        <v/>
      </c>
      <c r="I333" s="365" t="str">
        <f t="shared" si="63"/>
        <v/>
      </c>
      <c r="J333" s="366" t="str">
        <f t="shared" si="69"/>
        <v/>
      </c>
      <c r="K333" s="367" t="str">
        <f t="shared" si="70"/>
        <v/>
      </c>
      <c r="L333" s="368" t="str">
        <f t="shared" si="71"/>
        <v/>
      </c>
      <c r="M333" s="369"/>
      <c r="N333" s="370" t="str">
        <f t="shared" si="64"/>
        <v/>
      </c>
      <c r="O333" s="371" t="str">
        <f t="shared" si="65"/>
        <v/>
      </c>
      <c r="P333" s="371" t="str">
        <f t="shared" si="72"/>
        <v/>
      </c>
      <c r="Q333" s="372" t="str">
        <f t="shared" si="66"/>
        <v/>
      </c>
      <c r="R333" s="373" t="str">
        <f t="shared" si="73"/>
        <v/>
      </c>
      <c r="S333" s="372" t="str">
        <f t="shared" si="74"/>
        <v/>
      </c>
      <c r="T333" s="372" t="str">
        <f t="shared" si="67"/>
        <v/>
      </c>
      <c r="U333" s="374" t="str">
        <f t="shared" si="68"/>
        <v/>
      </c>
      <c r="V333" s="375" t="str">
        <f t="shared" si="75"/>
        <v/>
      </c>
      <c r="Y333" s="133"/>
    </row>
    <row r="334" spans="1:25" s="127" customFormat="1" ht="12" customHeight="1">
      <c r="A334" s="121">
        <v>262</v>
      </c>
      <c r="B334" s="122"/>
      <c r="C334" s="403"/>
      <c r="D334" s="123"/>
      <c r="E334" s="124"/>
      <c r="F334" s="124"/>
      <c r="G334" s="363" t="str">
        <f t="shared" si="61"/>
        <v/>
      </c>
      <c r="H334" s="376" t="str">
        <f t="shared" si="62"/>
        <v/>
      </c>
      <c r="I334" s="365" t="str">
        <f t="shared" si="63"/>
        <v/>
      </c>
      <c r="J334" s="366" t="str">
        <f t="shared" si="69"/>
        <v/>
      </c>
      <c r="K334" s="367" t="str">
        <f t="shared" si="70"/>
        <v/>
      </c>
      <c r="L334" s="368" t="str">
        <f t="shared" si="71"/>
        <v/>
      </c>
      <c r="M334" s="369"/>
      <c r="N334" s="370" t="str">
        <f t="shared" si="64"/>
        <v/>
      </c>
      <c r="O334" s="371" t="str">
        <f t="shared" si="65"/>
        <v/>
      </c>
      <c r="P334" s="371" t="str">
        <f t="shared" si="72"/>
        <v/>
      </c>
      <c r="Q334" s="372" t="str">
        <f t="shared" si="66"/>
        <v/>
      </c>
      <c r="R334" s="373" t="str">
        <f t="shared" si="73"/>
        <v/>
      </c>
      <c r="S334" s="372" t="str">
        <f t="shared" si="74"/>
        <v/>
      </c>
      <c r="T334" s="372" t="str">
        <f t="shared" si="67"/>
        <v/>
      </c>
      <c r="U334" s="374" t="str">
        <f t="shared" si="68"/>
        <v/>
      </c>
      <c r="V334" s="375" t="str">
        <f t="shared" si="75"/>
        <v/>
      </c>
      <c r="Y334" s="133"/>
    </row>
    <row r="335" spans="1:25" s="127" customFormat="1" ht="12" customHeight="1">
      <c r="A335" s="121">
        <v>263</v>
      </c>
      <c r="B335" s="122"/>
      <c r="C335" s="403"/>
      <c r="D335" s="123"/>
      <c r="E335" s="124"/>
      <c r="F335" s="124"/>
      <c r="G335" s="363" t="str">
        <f t="shared" si="61"/>
        <v/>
      </c>
      <c r="H335" s="376" t="str">
        <f t="shared" si="62"/>
        <v/>
      </c>
      <c r="I335" s="365" t="str">
        <f t="shared" si="63"/>
        <v/>
      </c>
      <c r="J335" s="366" t="str">
        <f t="shared" si="69"/>
        <v/>
      </c>
      <c r="K335" s="367" t="str">
        <f t="shared" si="70"/>
        <v/>
      </c>
      <c r="L335" s="368" t="str">
        <f t="shared" si="71"/>
        <v/>
      </c>
      <c r="M335" s="369"/>
      <c r="N335" s="370" t="str">
        <f t="shared" si="64"/>
        <v/>
      </c>
      <c r="O335" s="371" t="str">
        <f t="shared" si="65"/>
        <v/>
      </c>
      <c r="P335" s="371" t="str">
        <f t="shared" si="72"/>
        <v/>
      </c>
      <c r="Q335" s="372" t="str">
        <f t="shared" si="66"/>
        <v/>
      </c>
      <c r="R335" s="373" t="str">
        <f t="shared" si="73"/>
        <v/>
      </c>
      <c r="S335" s="372" t="str">
        <f t="shared" si="74"/>
        <v/>
      </c>
      <c r="T335" s="372" t="str">
        <f t="shared" si="67"/>
        <v/>
      </c>
      <c r="U335" s="374" t="str">
        <f t="shared" si="68"/>
        <v/>
      </c>
      <c r="V335" s="375" t="str">
        <f t="shared" si="75"/>
        <v/>
      </c>
      <c r="Y335" s="133"/>
    </row>
    <row r="336" spans="1:25" s="127" customFormat="1" ht="12" customHeight="1">
      <c r="A336" s="121">
        <v>264</v>
      </c>
      <c r="B336" s="122"/>
      <c r="C336" s="403"/>
      <c r="D336" s="123"/>
      <c r="E336" s="124"/>
      <c r="F336" s="124"/>
      <c r="G336" s="363" t="str">
        <f t="shared" si="61"/>
        <v/>
      </c>
      <c r="H336" s="376" t="str">
        <f t="shared" si="62"/>
        <v/>
      </c>
      <c r="I336" s="365" t="str">
        <f t="shared" si="63"/>
        <v/>
      </c>
      <c r="J336" s="366" t="str">
        <f t="shared" si="69"/>
        <v/>
      </c>
      <c r="K336" s="367" t="str">
        <f t="shared" si="70"/>
        <v/>
      </c>
      <c r="L336" s="368" t="str">
        <f t="shared" si="71"/>
        <v/>
      </c>
      <c r="M336" s="369"/>
      <c r="N336" s="370" t="str">
        <f t="shared" si="64"/>
        <v/>
      </c>
      <c r="O336" s="371" t="str">
        <f t="shared" si="65"/>
        <v/>
      </c>
      <c r="P336" s="371" t="str">
        <f t="shared" si="72"/>
        <v/>
      </c>
      <c r="Q336" s="372" t="str">
        <f t="shared" si="66"/>
        <v/>
      </c>
      <c r="R336" s="373" t="str">
        <f t="shared" si="73"/>
        <v/>
      </c>
      <c r="S336" s="372" t="str">
        <f t="shared" si="74"/>
        <v/>
      </c>
      <c r="T336" s="372" t="str">
        <f t="shared" si="67"/>
        <v/>
      </c>
      <c r="U336" s="374" t="str">
        <f t="shared" si="68"/>
        <v/>
      </c>
      <c r="V336" s="375" t="str">
        <f t="shared" si="75"/>
        <v/>
      </c>
      <c r="Y336" s="133"/>
    </row>
    <row r="337" spans="1:25" s="127" customFormat="1" ht="12" customHeight="1">
      <c r="A337" s="121">
        <v>265</v>
      </c>
      <c r="B337" s="122"/>
      <c r="C337" s="403"/>
      <c r="D337" s="123"/>
      <c r="E337" s="124"/>
      <c r="F337" s="124"/>
      <c r="G337" s="363" t="str">
        <f t="shared" si="61"/>
        <v/>
      </c>
      <c r="H337" s="376" t="str">
        <f t="shared" si="62"/>
        <v/>
      </c>
      <c r="I337" s="365" t="str">
        <f t="shared" si="63"/>
        <v/>
      </c>
      <c r="J337" s="366" t="str">
        <f t="shared" si="69"/>
        <v/>
      </c>
      <c r="K337" s="367" t="str">
        <f t="shared" si="70"/>
        <v/>
      </c>
      <c r="L337" s="368" t="str">
        <f t="shared" si="71"/>
        <v/>
      </c>
      <c r="M337" s="369"/>
      <c r="N337" s="370" t="str">
        <f t="shared" si="64"/>
        <v/>
      </c>
      <c r="O337" s="371" t="str">
        <f t="shared" si="65"/>
        <v/>
      </c>
      <c r="P337" s="371" t="str">
        <f t="shared" si="72"/>
        <v/>
      </c>
      <c r="Q337" s="372" t="str">
        <f t="shared" si="66"/>
        <v/>
      </c>
      <c r="R337" s="373" t="str">
        <f t="shared" si="73"/>
        <v/>
      </c>
      <c r="S337" s="372" t="str">
        <f t="shared" si="74"/>
        <v/>
      </c>
      <c r="T337" s="372" t="str">
        <f t="shared" si="67"/>
        <v/>
      </c>
      <c r="U337" s="374" t="str">
        <f t="shared" si="68"/>
        <v/>
      </c>
      <c r="V337" s="375" t="str">
        <f t="shared" si="75"/>
        <v/>
      </c>
      <c r="Y337" s="133"/>
    </row>
    <row r="338" spans="1:25" s="127" customFormat="1" ht="12" customHeight="1">
      <c r="A338" s="121">
        <v>266</v>
      </c>
      <c r="B338" s="122"/>
      <c r="C338" s="403"/>
      <c r="D338" s="123"/>
      <c r="E338" s="124"/>
      <c r="F338" s="124"/>
      <c r="G338" s="363" t="str">
        <f t="shared" si="61"/>
        <v/>
      </c>
      <c r="H338" s="376" t="str">
        <f t="shared" si="62"/>
        <v/>
      </c>
      <c r="I338" s="365" t="str">
        <f t="shared" si="63"/>
        <v/>
      </c>
      <c r="J338" s="366" t="str">
        <f t="shared" si="69"/>
        <v/>
      </c>
      <c r="K338" s="367" t="str">
        <f t="shared" si="70"/>
        <v/>
      </c>
      <c r="L338" s="368" t="str">
        <f t="shared" si="71"/>
        <v/>
      </c>
      <c r="M338" s="369"/>
      <c r="N338" s="370" t="str">
        <f t="shared" si="64"/>
        <v/>
      </c>
      <c r="O338" s="371" t="str">
        <f t="shared" si="65"/>
        <v/>
      </c>
      <c r="P338" s="371" t="str">
        <f t="shared" si="72"/>
        <v/>
      </c>
      <c r="Q338" s="372" t="str">
        <f t="shared" si="66"/>
        <v/>
      </c>
      <c r="R338" s="373" t="str">
        <f t="shared" si="73"/>
        <v/>
      </c>
      <c r="S338" s="372" t="str">
        <f t="shared" si="74"/>
        <v/>
      </c>
      <c r="T338" s="372" t="str">
        <f t="shared" si="67"/>
        <v/>
      </c>
      <c r="U338" s="374" t="str">
        <f t="shared" si="68"/>
        <v/>
      </c>
      <c r="V338" s="375" t="str">
        <f t="shared" si="75"/>
        <v/>
      </c>
      <c r="Y338" s="133"/>
    </row>
    <row r="339" spans="1:25" s="127" customFormat="1" ht="12" customHeight="1">
      <c r="A339" s="121">
        <v>267</v>
      </c>
      <c r="B339" s="122"/>
      <c r="C339" s="403"/>
      <c r="D339" s="123"/>
      <c r="E339" s="124"/>
      <c r="F339" s="124"/>
      <c r="G339" s="363" t="str">
        <f t="shared" si="61"/>
        <v/>
      </c>
      <c r="H339" s="376" t="str">
        <f t="shared" si="62"/>
        <v/>
      </c>
      <c r="I339" s="365" t="str">
        <f t="shared" si="63"/>
        <v/>
      </c>
      <c r="J339" s="366" t="str">
        <f t="shared" si="69"/>
        <v/>
      </c>
      <c r="K339" s="367" t="str">
        <f t="shared" si="70"/>
        <v/>
      </c>
      <c r="L339" s="368" t="str">
        <f t="shared" si="71"/>
        <v/>
      </c>
      <c r="M339" s="369"/>
      <c r="N339" s="370" t="str">
        <f t="shared" si="64"/>
        <v/>
      </c>
      <c r="O339" s="371" t="str">
        <f t="shared" si="65"/>
        <v/>
      </c>
      <c r="P339" s="371" t="str">
        <f t="shared" si="72"/>
        <v/>
      </c>
      <c r="Q339" s="372" t="str">
        <f t="shared" si="66"/>
        <v/>
      </c>
      <c r="R339" s="373" t="str">
        <f t="shared" si="73"/>
        <v/>
      </c>
      <c r="S339" s="372" t="str">
        <f t="shared" si="74"/>
        <v/>
      </c>
      <c r="T339" s="372" t="str">
        <f t="shared" si="67"/>
        <v/>
      </c>
      <c r="U339" s="374" t="str">
        <f t="shared" si="68"/>
        <v/>
      </c>
      <c r="V339" s="375" t="str">
        <f t="shared" si="75"/>
        <v/>
      </c>
      <c r="Y339" s="133"/>
    </row>
    <row r="340" spans="1:25" s="127" customFormat="1" ht="12" customHeight="1">
      <c r="A340" s="121">
        <v>268</v>
      </c>
      <c r="B340" s="122"/>
      <c r="C340" s="403"/>
      <c r="D340" s="123"/>
      <c r="E340" s="124"/>
      <c r="F340" s="124"/>
      <c r="G340" s="363" t="str">
        <f t="shared" si="61"/>
        <v/>
      </c>
      <c r="H340" s="376" t="str">
        <f t="shared" si="62"/>
        <v/>
      </c>
      <c r="I340" s="365" t="str">
        <f t="shared" si="63"/>
        <v/>
      </c>
      <c r="J340" s="366" t="str">
        <f t="shared" si="69"/>
        <v/>
      </c>
      <c r="K340" s="367" t="str">
        <f t="shared" si="70"/>
        <v/>
      </c>
      <c r="L340" s="368" t="str">
        <f t="shared" si="71"/>
        <v/>
      </c>
      <c r="M340" s="369"/>
      <c r="N340" s="370" t="str">
        <f t="shared" si="64"/>
        <v/>
      </c>
      <c r="O340" s="371" t="str">
        <f t="shared" si="65"/>
        <v/>
      </c>
      <c r="P340" s="371" t="str">
        <f t="shared" si="72"/>
        <v/>
      </c>
      <c r="Q340" s="372" t="str">
        <f t="shared" si="66"/>
        <v/>
      </c>
      <c r="R340" s="373" t="str">
        <f t="shared" si="73"/>
        <v/>
      </c>
      <c r="S340" s="372" t="str">
        <f t="shared" si="74"/>
        <v/>
      </c>
      <c r="T340" s="372" t="str">
        <f t="shared" si="67"/>
        <v/>
      </c>
      <c r="U340" s="374" t="str">
        <f t="shared" si="68"/>
        <v/>
      </c>
      <c r="V340" s="375" t="str">
        <f t="shared" si="75"/>
        <v/>
      </c>
      <c r="Y340" s="133"/>
    </row>
    <row r="341" spans="1:25" s="127" customFormat="1" ht="12" customHeight="1">
      <c r="A341" s="121">
        <v>269</v>
      </c>
      <c r="B341" s="122"/>
      <c r="C341" s="403"/>
      <c r="D341" s="123"/>
      <c r="E341" s="124"/>
      <c r="F341" s="124"/>
      <c r="G341" s="363" t="str">
        <f t="shared" si="61"/>
        <v/>
      </c>
      <c r="H341" s="376" t="str">
        <f t="shared" si="62"/>
        <v/>
      </c>
      <c r="I341" s="365" t="str">
        <f t="shared" si="63"/>
        <v/>
      </c>
      <c r="J341" s="366" t="str">
        <f t="shared" si="69"/>
        <v/>
      </c>
      <c r="K341" s="367" t="str">
        <f t="shared" si="70"/>
        <v/>
      </c>
      <c r="L341" s="368" t="str">
        <f t="shared" si="71"/>
        <v/>
      </c>
      <c r="M341" s="369"/>
      <c r="N341" s="370" t="str">
        <f t="shared" si="64"/>
        <v/>
      </c>
      <c r="O341" s="371" t="str">
        <f t="shared" si="65"/>
        <v/>
      </c>
      <c r="P341" s="371" t="str">
        <f t="shared" si="72"/>
        <v/>
      </c>
      <c r="Q341" s="372" t="str">
        <f t="shared" si="66"/>
        <v/>
      </c>
      <c r="R341" s="373" t="str">
        <f t="shared" si="73"/>
        <v/>
      </c>
      <c r="S341" s="372" t="str">
        <f t="shared" si="74"/>
        <v/>
      </c>
      <c r="T341" s="372" t="str">
        <f t="shared" si="67"/>
        <v/>
      </c>
      <c r="U341" s="374" t="str">
        <f t="shared" si="68"/>
        <v/>
      </c>
      <c r="V341" s="375" t="str">
        <f t="shared" si="75"/>
        <v/>
      </c>
      <c r="Y341" s="133"/>
    </row>
    <row r="342" spans="1:25" s="127" customFormat="1" ht="12" customHeight="1">
      <c r="A342" s="121">
        <v>270</v>
      </c>
      <c r="B342" s="122"/>
      <c r="C342" s="403"/>
      <c r="D342" s="123"/>
      <c r="E342" s="124"/>
      <c r="F342" s="124"/>
      <c r="G342" s="363" t="str">
        <f t="shared" si="61"/>
        <v/>
      </c>
      <c r="H342" s="376" t="str">
        <f t="shared" si="62"/>
        <v/>
      </c>
      <c r="I342" s="365" t="str">
        <f t="shared" si="63"/>
        <v/>
      </c>
      <c r="J342" s="366" t="str">
        <f t="shared" si="69"/>
        <v/>
      </c>
      <c r="K342" s="367" t="str">
        <f t="shared" si="70"/>
        <v/>
      </c>
      <c r="L342" s="368" t="str">
        <f t="shared" si="71"/>
        <v/>
      </c>
      <c r="M342" s="369"/>
      <c r="N342" s="370" t="str">
        <f t="shared" si="64"/>
        <v/>
      </c>
      <c r="O342" s="371" t="str">
        <f t="shared" si="65"/>
        <v/>
      </c>
      <c r="P342" s="371" t="str">
        <f t="shared" si="72"/>
        <v/>
      </c>
      <c r="Q342" s="372" t="str">
        <f t="shared" si="66"/>
        <v/>
      </c>
      <c r="R342" s="373" t="str">
        <f t="shared" si="73"/>
        <v/>
      </c>
      <c r="S342" s="372" t="str">
        <f t="shared" si="74"/>
        <v/>
      </c>
      <c r="T342" s="372" t="str">
        <f t="shared" si="67"/>
        <v/>
      </c>
      <c r="U342" s="374" t="str">
        <f t="shared" si="68"/>
        <v/>
      </c>
      <c r="V342" s="375" t="str">
        <f t="shared" si="75"/>
        <v/>
      </c>
      <c r="Y342" s="133"/>
    </row>
    <row r="343" spans="1:25" s="127" customFormat="1" ht="12" customHeight="1">
      <c r="A343" s="121">
        <v>271</v>
      </c>
      <c r="B343" s="122"/>
      <c r="C343" s="403"/>
      <c r="D343" s="123"/>
      <c r="E343" s="124"/>
      <c r="F343" s="124"/>
      <c r="G343" s="363" t="str">
        <f t="shared" si="61"/>
        <v/>
      </c>
      <c r="H343" s="376" t="str">
        <f t="shared" si="62"/>
        <v/>
      </c>
      <c r="I343" s="365" t="str">
        <f t="shared" si="63"/>
        <v/>
      </c>
      <c r="J343" s="366" t="str">
        <f t="shared" si="69"/>
        <v/>
      </c>
      <c r="K343" s="367" t="str">
        <f t="shared" si="70"/>
        <v/>
      </c>
      <c r="L343" s="368" t="str">
        <f t="shared" si="71"/>
        <v/>
      </c>
      <c r="M343" s="369"/>
      <c r="N343" s="370" t="str">
        <f t="shared" si="64"/>
        <v/>
      </c>
      <c r="O343" s="371" t="str">
        <f t="shared" si="65"/>
        <v/>
      </c>
      <c r="P343" s="371" t="str">
        <f t="shared" si="72"/>
        <v/>
      </c>
      <c r="Q343" s="372" t="str">
        <f t="shared" si="66"/>
        <v/>
      </c>
      <c r="R343" s="373" t="str">
        <f t="shared" si="73"/>
        <v/>
      </c>
      <c r="S343" s="372" t="str">
        <f t="shared" si="74"/>
        <v/>
      </c>
      <c r="T343" s="372" t="str">
        <f t="shared" si="67"/>
        <v/>
      </c>
      <c r="U343" s="374" t="str">
        <f t="shared" si="68"/>
        <v/>
      </c>
      <c r="V343" s="375" t="str">
        <f t="shared" si="75"/>
        <v/>
      </c>
      <c r="Y343" s="133"/>
    </row>
    <row r="344" spans="1:25" s="127" customFormat="1" ht="12" customHeight="1">
      <c r="A344" s="121">
        <v>272</v>
      </c>
      <c r="B344" s="122"/>
      <c r="C344" s="403"/>
      <c r="D344" s="123"/>
      <c r="E344" s="124"/>
      <c r="F344" s="124"/>
      <c r="G344" s="363" t="str">
        <f t="shared" si="61"/>
        <v/>
      </c>
      <c r="H344" s="376" t="str">
        <f t="shared" si="62"/>
        <v/>
      </c>
      <c r="I344" s="365" t="str">
        <f t="shared" si="63"/>
        <v/>
      </c>
      <c r="J344" s="366" t="str">
        <f t="shared" si="69"/>
        <v/>
      </c>
      <c r="K344" s="367" t="str">
        <f t="shared" si="70"/>
        <v/>
      </c>
      <c r="L344" s="368" t="str">
        <f t="shared" si="71"/>
        <v/>
      </c>
      <c r="M344" s="369"/>
      <c r="N344" s="370" t="str">
        <f t="shared" si="64"/>
        <v/>
      </c>
      <c r="O344" s="371" t="str">
        <f t="shared" si="65"/>
        <v/>
      </c>
      <c r="P344" s="371" t="str">
        <f t="shared" si="72"/>
        <v/>
      </c>
      <c r="Q344" s="372" t="str">
        <f t="shared" si="66"/>
        <v/>
      </c>
      <c r="R344" s="373" t="str">
        <f t="shared" si="73"/>
        <v/>
      </c>
      <c r="S344" s="372" t="str">
        <f t="shared" si="74"/>
        <v/>
      </c>
      <c r="T344" s="372" t="str">
        <f t="shared" si="67"/>
        <v/>
      </c>
      <c r="U344" s="374" t="str">
        <f t="shared" si="68"/>
        <v/>
      </c>
      <c r="V344" s="375" t="str">
        <f t="shared" si="75"/>
        <v/>
      </c>
      <c r="Y344" s="133"/>
    </row>
    <row r="345" spans="1:25" s="127" customFormat="1" ht="12" customHeight="1">
      <c r="A345" s="121">
        <v>273</v>
      </c>
      <c r="B345" s="122"/>
      <c r="C345" s="403"/>
      <c r="D345" s="123"/>
      <c r="E345" s="124"/>
      <c r="F345" s="124"/>
      <c r="G345" s="363" t="str">
        <f t="shared" si="61"/>
        <v/>
      </c>
      <c r="H345" s="376" t="str">
        <f t="shared" si="62"/>
        <v/>
      </c>
      <c r="I345" s="365" t="str">
        <f t="shared" si="63"/>
        <v/>
      </c>
      <c r="J345" s="366" t="str">
        <f t="shared" si="69"/>
        <v/>
      </c>
      <c r="K345" s="367" t="str">
        <f t="shared" si="70"/>
        <v/>
      </c>
      <c r="L345" s="368" t="str">
        <f t="shared" si="71"/>
        <v/>
      </c>
      <c r="M345" s="369"/>
      <c r="N345" s="370" t="str">
        <f t="shared" si="64"/>
        <v/>
      </c>
      <c r="O345" s="371" t="str">
        <f t="shared" si="65"/>
        <v/>
      </c>
      <c r="P345" s="371" t="str">
        <f t="shared" si="72"/>
        <v/>
      </c>
      <c r="Q345" s="372" t="str">
        <f t="shared" si="66"/>
        <v/>
      </c>
      <c r="R345" s="373" t="str">
        <f t="shared" si="73"/>
        <v/>
      </c>
      <c r="S345" s="372" t="str">
        <f t="shared" si="74"/>
        <v/>
      </c>
      <c r="T345" s="372" t="str">
        <f t="shared" si="67"/>
        <v/>
      </c>
      <c r="U345" s="374" t="str">
        <f t="shared" si="68"/>
        <v/>
      </c>
      <c r="V345" s="375" t="str">
        <f t="shared" si="75"/>
        <v/>
      </c>
      <c r="Y345" s="133"/>
    </row>
    <row r="346" spans="1:25" s="127" customFormat="1" ht="12" customHeight="1">
      <c r="A346" s="121">
        <v>274</v>
      </c>
      <c r="B346" s="122"/>
      <c r="C346" s="403"/>
      <c r="D346" s="123"/>
      <c r="E346" s="124"/>
      <c r="F346" s="124"/>
      <c r="G346" s="363" t="str">
        <f t="shared" si="61"/>
        <v/>
      </c>
      <c r="H346" s="376" t="str">
        <f t="shared" si="62"/>
        <v/>
      </c>
      <c r="I346" s="365" t="str">
        <f t="shared" si="63"/>
        <v/>
      </c>
      <c r="J346" s="366" t="str">
        <f t="shared" si="69"/>
        <v/>
      </c>
      <c r="K346" s="367" t="str">
        <f t="shared" si="70"/>
        <v/>
      </c>
      <c r="L346" s="368" t="str">
        <f t="shared" si="71"/>
        <v/>
      </c>
      <c r="M346" s="369"/>
      <c r="N346" s="370" t="str">
        <f t="shared" si="64"/>
        <v/>
      </c>
      <c r="O346" s="371" t="str">
        <f t="shared" si="65"/>
        <v/>
      </c>
      <c r="P346" s="371" t="str">
        <f t="shared" si="72"/>
        <v/>
      </c>
      <c r="Q346" s="372" t="str">
        <f t="shared" si="66"/>
        <v/>
      </c>
      <c r="R346" s="373" t="str">
        <f t="shared" si="73"/>
        <v/>
      </c>
      <c r="S346" s="372" t="str">
        <f t="shared" si="74"/>
        <v/>
      </c>
      <c r="T346" s="372" t="str">
        <f t="shared" si="67"/>
        <v/>
      </c>
      <c r="U346" s="374" t="str">
        <f t="shared" si="68"/>
        <v/>
      </c>
      <c r="V346" s="375" t="str">
        <f t="shared" si="75"/>
        <v/>
      </c>
      <c r="Y346" s="133"/>
    </row>
    <row r="347" spans="1:25" s="127" customFormat="1" ht="12" customHeight="1">
      <c r="A347" s="121">
        <v>275</v>
      </c>
      <c r="B347" s="122"/>
      <c r="C347" s="403"/>
      <c r="D347" s="123"/>
      <c r="E347" s="124"/>
      <c r="F347" s="124"/>
      <c r="G347" s="363" t="str">
        <f t="shared" si="61"/>
        <v/>
      </c>
      <c r="H347" s="376" t="str">
        <f t="shared" si="62"/>
        <v/>
      </c>
      <c r="I347" s="365" t="str">
        <f t="shared" si="63"/>
        <v/>
      </c>
      <c r="J347" s="366" t="str">
        <f t="shared" si="69"/>
        <v/>
      </c>
      <c r="K347" s="367" t="str">
        <f t="shared" si="70"/>
        <v/>
      </c>
      <c r="L347" s="368" t="str">
        <f t="shared" si="71"/>
        <v/>
      </c>
      <c r="M347" s="369"/>
      <c r="N347" s="370" t="str">
        <f t="shared" si="64"/>
        <v/>
      </c>
      <c r="O347" s="371" t="str">
        <f t="shared" si="65"/>
        <v/>
      </c>
      <c r="P347" s="371" t="str">
        <f t="shared" si="72"/>
        <v/>
      </c>
      <c r="Q347" s="372" t="str">
        <f t="shared" si="66"/>
        <v/>
      </c>
      <c r="R347" s="373" t="str">
        <f t="shared" si="73"/>
        <v/>
      </c>
      <c r="S347" s="372" t="str">
        <f t="shared" si="74"/>
        <v/>
      </c>
      <c r="T347" s="372" t="str">
        <f t="shared" si="67"/>
        <v/>
      </c>
      <c r="U347" s="374" t="str">
        <f t="shared" si="68"/>
        <v/>
      </c>
      <c r="V347" s="375" t="str">
        <f t="shared" si="75"/>
        <v/>
      </c>
      <c r="Y347" s="133"/>
    </row>
    <row r="348" spans="1:25" s="127" customFormat="1" ht="12" customHeight="1">
      <c r="A348" s="121">
        <v>276</v>
      </c>
      <c r="B348" s="122"/>
      <c r="C348" s="403"/>
      <c r="D348" s="123"/>
      <c r="E348" s="124"/>
      <c r="F348" s="124"/>
      <c r="G348" s="363" t="str">
        <f t="shared" si="61"/>
        <v/>
      </c>
      <c r="H348" s="376" t="str">
        <f t="shared" si="62"/>
        <v/>
      </c>
      <c r="I348" s="365" t="str">
        <f t="shared" si="63"/>
        <v/>
      </c>
      <c r="J348" s="366" t="str">
        <f t="shared" si="69"/>
        <v/>
      </c>
      <c r="K348" s="367" t="str">
        <f t="shared" si="70"/>
        <v/>
      </c>
      <c r="L348" s="368" t="str">
        <f t="shared" si="71"/>
        <v/>
      </c>
      <c r="M348" s="369"/>
      <c r="N348" s="370" t="str">
        <f t="shared" si="64"/>
        <v/>
      </c>
      <c r="O348" s="371" t="str">
        <f t="shared" si="65"/>
        <v/>
      </c>
      <c r="P348" s="371" t="str">
        <f t="shared" si="72"/>
        <v/>
      </c>
      <c r="Q348" s="372" t="str">
        <f t="shared" si="66"/>
        <v/>
      </c>
      <c r="R348" s="373" t="str">
        <f t="shared" si="73"/>
        <v/>
      </c>
      <c r="S348" s="372" t="str">
        <f t="shared" si="74"/>
        <v/>
      </c>
      <c r="T348" s="372" t="str">
        <f t="shared" si="67"/>
        <v/>
      </c>
      <c r="U348" s="374" t="str">
        <f t="shared" si="68"/>
        <v/>
      </c>
      <c r="V348" s="375" t="str">
        <f t="shared" si="75"/>
        <v/>
      </c>
      <c r="Y348" s="133"/>
    </row>
    <row r="349" spans="1:25" s="127" customFormat="1" ht="12" customHeight="1">
      <c r="A349" s="121">
        <v>277</v>
      </c>
      <c r="B349" s="122"/>
      <c r="C349" s="403"/>
      <c r="D349" s="123"/>
      <c r="E349" s="124"/>
      <c r="F349" s="124"/>
      <c r="G349" s="363" t="str">
        <f t="shared" si="61"/>
        <v/>
      </c>
      <c r="H349" s="376" t="str">
        <f t="shared" si="62"/>
        <v/>
      </c>
      <c r="I349" s="365" t="str">
        <f t="shared" si="63"/>
        <v/>
      </c>
      <c r="J349" s="366" t="str">
        <f t="shared" si="69"/>
        <v/>
      </c>
      <c r="K349" s="367" t="str">
        <f t="shared" si="70"/>
        <v/>
      </c>
      <c r="L349" s="368" t="str">
        <f t="shared" si="71"/>
        <v/>
      </c>
      <c r="M349" s="369"/>
      <c r="N349" s="370" t="str">
        <f t="shared" si="64"/>
        <v/>
      </c>
      <c r="O349" s="371" t="str">
        <f t="shared" si="65"/>
        <v/>
      </c>
      <c r="P349" s="371" t="str">
        <f t="shared" si="72"/>
        <v/>
      </c>
      <c r="Q349" s="372" t="str">
        <f t="shared" si="66"/>
        <v/>
      </c>
      <c r="R349" s="373" t="str">
        <f t="shared" si="73"/>
        <v/>
      </c>
      <c r="S349" s="372" t="str">
        <f t="shared" si="74"/>
        <v/>
      </c>
      <c r="T349" s="372" t="str">
        <f t="shared" si="67"/>
        <v/>
      </c>
      <c r="U349" s="374" t="str">
        <f t="shared" si="68"/>
        <v/>
      </c>
      <c r="V349" s="375" t="str">
        <f t="shared" si="75"/>
        <v/>
      </c>
      <c r="Y349" s="133"/>
    </row>
    <row r="350" spans="1:25" s="127" customFormat="1" ht="12" customHeight="1">
      <c r="A350" s="121">
        <v>278</v>
      </c>
      <c r="B350" s="122"/>
      <c r="C350" s="403"/>
      <c r="D350" s="123"/>
      <c r="E350" s="124"/>
      <c r="F350" s="124"/>
      <c r="G350" s="363" t="str">
        <f t="shared" si="61"/>
        <v/>
      </c>
      <c r="H350" s="376" t="str">
        <f t="shared" si="62"/>
        <v/>
      </c>
      <c r="I350" s="365" t="str">
        <f t="shared" si="63"/>
        <v/>
      </c>
      <c r="J350" s="366" t="str">
        <f t="shared" si="69"/>
        <v/>
      </c>
      <c r="K350" s="367" t="str">
        <f t="shared" si="70"/>
        <v/>
      </c>
      <c r="L350" s="368" t="str">
        <f t="shared" si="71"/>
        <v/>
      </c>
      <c r="M350" s="369"/>
      <c r="N350" s="370" t="str">
        <f t="shared" si="64"/>
        <v/>
      </c>
      <c r="O350" s="371" t="str">
        <f t="shared" si="65"/>
        <v/>
      </c>
      <c r="P350" s="371" t="str">
        <f t="shared" si="72"/>
        <v/>
      </c>
      <c r="Q350" s="372" t="str">
        <f t="shared" si="66"/>
        <v/>
      </c>
      <c r="R350" s="373" t="str">
        <f t="shared" si="73"/>
        <v/>
      </c>
      <c r="S350" s="372" t="str">
        <f t="shared" si="74"/>
        <v/>
      </c>
      <c r="T350" s="372" t="str">
        <f t="shared" si="67"/>
        <v/>
      </c>
      <c r="U350" s="374" t="str">
        <f t="shared" si="68"/>
        <v/>
      </c>
      <c r="V350" s="375" t="str">
        <f t="shared" si="75"/>
        <v/>
      </c>
      <c r="Y350" s="133"/>
    </row>
    <row r="351" spans="1:25" s="127" customFormat="1" ht="12" customHeight="1">
      <c r="A351" s="121">
        <v>279</v>
      </c>
      <c r="B351" s="122"/>
      <c r="C351" s="403"/>
      <c r="D351" s="123"/>
      <c r="E351" s="124"/>
      <c r="F351" s="124"/>
      <c r="G351" s="363" t="str">
        <f t="shared" si="61"/>
        <v/>
      </c>
      <c r="H351" s="376" t="str">
        <f t="shared" si="62"/>
        <v/>
      </c>
      <c r="I351" s="365" t="str">
        <f t="shared" si="63"/>
        <v/>
      </c>
      <c r="J351" s="366" t="str">
        <f t="shared" si="69"/>
        <v/>
      </c>
      <c r="K351" s="367" t="str">
        <f t="shared" si="70"/>
        <v/>
      </c>
      <c r="L351" s="368" t="str">
        <f t="shared" si="71"/>
        <v/>
      </c>
      <c r="M351" s="369"/>
      <c r="N351" s="370" t="str">
        <f t="shared" si="64"/>
        <v/>
      </c>
      <c r="O351" s="371" t="str">
        <f t="shared" si="65"/>
        <v/>
      </c>
      <c r="P351" s="371" t="str">
        <f t="shared" si="72"/>
        <v/>
      </c>
      <c r="Q351" s="372" t="str">
        <f t="shared" si="66"/>
        <v/>
      </c>
      <c r="R351" s="373" t="str">
        <f t="shared" si="73"/>
        <v/>
      </c>
      <c r="S351" s="372" t="str">
        <f t="shared" si="74"/>
        <v/>
      </c>
      <c r="T351" s="372" t="str">
        <f t="shared" si="67"/>
        <v/>
      </c>
      <c r="U351" s="374" t="str">
        <f t="shared" si="68"/>
        <v/>
      </c>
      <c r="V351" s="375" t="str">
        <f t="shared" si="75"/>
        <v/>
      </c>
      <c r="Y351" s="133"/>
    </row>
    <row r="352" spans="1:25" s="127" customFormat="1" ht="12" customHeight="1">
      <c r="A352" s="121">
        <v>280</v>
      </c>
      <c r="B352" s="122"/>
      <c r="C352" s="403"/>
      <c r="D352" s="123"/>
      <c r="E352" s="124"/>
      <c r="F352" s="124"/>
      <c r="G352" s="363" t="str">
        <f t="shared" si="61"/>
        <v/>
      </c>
      <c r="H352" s="376" t="str">
        <f t="shared" si="62"/>
        <v/>
      </c>
      <c r="I352" s="365" t="str">
        <f t="shared" si="63"/>
        <v/>
      </c>
      <c r="J352" s="366" t="str">
        <f t="shared" si="69"/>
        <v/>
      </c>
      <c r="K352" s="367" t="str">
        <f t="shared" si="70"/>
        <v/>
      </c>
      <c r="L352" s="368" t="str">
        <f t="shared" si="71"/>
        <v/>
      </c>
      <c r="M352" s="369"/>
      <c r="N352" s="370" t="str">
        <f t="shared" si="64"/>
        <v/>
      </c>
      <c r="O352" s="371" t="str">
        <f t="shared" si="65"/>
        <v/>
      </c>
      <c r="P352" s="371" t="str">
        <f t="shared" si="72"/>
        <v/>
      </c>
      <c r="Q352" s="372" t="str">
        <f t="shared" si="66"/>
        <v/>
      </c>
      <c r="R352" s="373" t="str">
        <f t="shared" si="73"/>
        <v/>
      </c>
      <c r="S352" s="372" t="str">
        <f t="shared" si="74"/>
        <v/>
      </c>
      <c r="T352" s="372" t="str">
        <f t="shared" si="67"/>
        <v/>
      </c>
      <c r="U352" s="374" t="str">
        <f t="shared" si="68"/>
        <v/>
      </c>
      <c r="V352" s="375" t="str">
        <f t="shared" si="75"/>
        <v/>
      </c>
      <c r="Y352" s="133"/>
    </row>
    <row r="353" spans="1:25" s="127" customFormat="1" ht="12" customHeight="1">
      <c r="A353" s="121">
        <v>281</v>
      </c>
      <c r="B353" s="122"/>
      <c r="C353" s="403"/>
      <c r="D353" s="123"/>
      <c r="E353" s="124"/>
      <c r="F353" s="124"/>
      <c r="G353" s="363" t="str">
        <f t="shared" si="61"/>
        <v/>
      </c>
      <c r="H353" s="376" t="str">
        <f t="shared" si="62"/>
        <v/>
      </c>
      <c r="I353" s="365" t="str">
        <f t="shared" si="63"/>
        <v/>
      </c>
      <c r="J353" s="366" t="str">
        <f t="shared" si="69"/>
        <v/>
      </c>
      <c r="K353" s="367" t="str">
        <f t="shared" si="70"/>
        <v/>
      </c>
      <c r="L353" s="368" t="str">
        <f t="shared" si="71"/>
        <v/>
      </c>
      <c r="M353" s="369"/>
      <c r="N353" s="370" t="str">
        <f t="shared" si="64"/>
        <v/>
      </c>
      <c r="O353" s="371" t="str">
        <f t="shared" si="65"/>
        <v/>
      </c>
      <c r="P353" s="371" t="str">
        <f t="shared" si="72"/>
        <v/>
      </c>
      <c r="Q353" s="372" t="str">
        <f t="shared" si="66"/>
        <v/>
      </c>
      <c r="R353" s="373" t="str">
        <f t="shared" si="73"/>
        <v/>
      </c>
      <c r="S353" s="372" t="str">
        <f t="shared" si="74"/>
        <v/>
      </c>
      <c r="T353" s="372" t="str">
        <f t="shared" si="67"/>
        <v/>
      </c>
      <c r="U353" s="374" t="str">
        <f t="shared" si="68"/>
        <v/>
      </c>
      <c r="V353" s="375" t="str">
        <f t="shared" si="75"/>
        <v/>
      </c>
      <c r="Y353" s="133"/>
    </row>
    <row r="354" spans="1:25" s="127" customFormat="1" ht="12" customHeight="1">
      <c r="A354" s="121">
        <v>282</v>
      </c>
      <c r="B354" s="122"/>
      <c r="C354" s="403"/>
      <c r="D354" s="123"/>
      <c r="E354" s="124"/>
      <c r="F354" s="124"/>
      <c r="G354" s="363" t="str">
        <f t="shared" si="61"/>
        <v/>
      </c>
      <c r="H354" s="376" t="str">
        <f t="shared" si="62"/>
        <v/>
      </c>
      <c r="I354" s="365" t="str">
        <f t="shared" si="63"/>
        <v/>
      </c>
      <c r="J354" s="366" t="str">
        <f t="shared" si="69"/>
        <v/>
      </c>
      <c r="K354" s="367" t="str">
        <f t="shared" si="70"/>
        <v/>
      </c>
      <c r="L354" s="368" t="str">
        <f t="shared" si="71"/>
        <v/>
      </c>
      <c r="M354" s="369"/>
      <c r="N354" s="370" t="str">
        <f t="shared" si="64"/>
        <v/>
      </c>
      <c r="O354" s="371" t="str">
        <f t="shared" si="65"/>
        <v/>
      </c>
      <c r="P354" s="371" t="str">
        <f t="shared" si="72"/>
        <v/>
      </c>
      <c r="Q354" s="372" t="str">
        <f t="shared" si="66"/>
        <v/>
      </c>
      <c r="R354" s="373" t="str">
        <f t="shared" si="73"/>
        <v/>
      </c>
      <c r="S354" s="372" t="str">
        <f t="shared" si="74"/>
        <v/>
      </c>
      <c r="T354" s="372" t="str">
        <f t="shared" si="67"/>
        <v/>
      </c>
      <c r="U354" s="374" t="str">
        <f t="shared" si="68"/>
        <v/>
      </c>
      <c r="V354" s="375" t="str">
        <f t="shared" si="75"/>
        <v/>
      </c>
      <c r="Y354" s="133"/>
    </row>
    <row r="355" spans="1:25" s="127" customFormat="1" ht="12" customHeight="1">
      <c r="A355" s="121">
        <v>283</v>
      </c>
      <c r="B355" s="122"/>
      <c r="C355" s="403"/>
      <c r="D355" s="123"/>
      <c r="E355" s="124"/>
      <c r="F355" s="124"/>
      <c r="G355" s="363" t="str">
        <f t="shared" si="61"/>
        <v/>
      </c>
      <c r="H355" s="376" t="str">
        <f t="shared" si="62"/>
        <v/>
      </c>
      <c r="I355" s="365" t="str">
        <f t="shared" si="63"/>
        <v/>
      </c>
      <c r="J355" s="366" t="str">
        <f t="shared" si="69"/>
        <v/>
      </c>
      <c r="K355" s="367" t="str">
        <f t="shared" si="70"/>
        <v/>
      </c>
      <c r="L355" s="368" t="str">
        <f t="shared" si="71"/>
        <v/>
      </c>
      <c r="M355" s="369"/>
      <c r="N355" s="370" t="str">
        <f t="shared" si="64"/>
        <v/>
      </c>
      <c r="O355" s="371" t="str">
        <f t="shared" si="65"/>
        <v/>
      </c>
      <c r="P355" s="371" t="str">
        <f t="shared" si="72"/>
        <v/>
      </c>
      <c r="Q355" s="372" t="str">
        <f t="shared" si="66"/>
        <v/>
      </c>
      <c r="R355" s="373" t="str">
        <f t="shared" si="73"/>
        <v/>
      </c>
      <c r="S355" s="372" t="str">
        <f t="shared" si="74"/>
        <v/>
      </c>
      <c r="T355" s="372" t="str">
        <f t="shared" si="67"/>
        <v/>
      </c>
      <c r="U355" s="374" t="str">
        <f t="shared" si="68"/>
        <v/>
      </c>
      <c r="V355" s="375" t="str">
        <f t="shared" si="75"/>
        <v/>
      </c>
      <c r="Y355" s="133"/>
    </row>
    <row r="356" spans="1:25" s="127" customFormat="1" ht="12" customHeight="1">
      <c r="A356" s="121">
        <v>284</v>
      </c>
      <c r="B356" s="122"/>
      <c r="C356" s="403"/>
      <c r="D356" s="123"/>
      <c r="E356" s="124"/>
      <c r="F356" s="124"/>
      <c r="G356" s="363" t="str">
        <f t="shared" si="61"/>
        <v/>
      </c>
      <c r="H356" s="376" t="str">
        <f t="shared" si="62"/>
        <v/>
      </c>
      <c r="I356" s="365" t="str">
        <f t="shared" si="63"/>
        <v/>
      </c>
      <c r="J356" s="366" t="str">
        <f t="shared" si="69"/>
        <v/>
      </c>
      <c r="K356" s="367" t="str">
        <f t="shared" si="70"/>
        <v/>
      </c>
      <c r="L356" s="368" t="str">
        <f t="shared" si="71"/>
        <v/>
      </c>
      <c r="M356" s="369"/>
      <c r="N356" s="370" t="str">
        <f t="shared" si="64"/>
        <v/>
      </c>
      <c r="O356" s="371" t="str">
        <f t="shared" si="65"/>
        <v/>
      </c>
      <c r="P356" s="371" t="str">
        <f t="shared" si="72"/>
        <v/>
      </c>
      <c r="Q356" s="372" t="str">
        <f t="shared" si="66"/>
        <v/>
      </c>
      <c r="R356" s="373" t="str">
        <f t="shared" si="73"/>
        <v/>
      </c>
      <c r="S356" s="372" t="str">
        <f t="shared" si="74"/>
        <v/>
      </c>
      <c r="T356" s="372" t="str">
        <f t="shared" si="67"/>
        <v/>
      </c>
      <c r="U356" s="374" t="str">
        <f t="shared" si="68"/>
        <v/>
      </c>
      <c r="V356" s="375" t="str">
        <f t="shared" si="75"/>
        <v/>
      </c>
      <c r="Y356" s="133"/>
    </row>
    <row r="357" spans="1:25" s="127" customFormat="1" ht="12" customHeight="1">
      <c r="A357" s="121">
        <v>285</v>
      </c>
      <c r="B357" s="122"/>
      <c r="C357" s="403"/>
      <c r="D357" s="123"/>
      <c r="E357" s="124"/>
      <c r="F357" s="124"/>
      <c r="G357" s="363" t="str">
        <f t="shared" si="61"/>
        <v/>
      </c>
      <c r="H357" s="376" t="str">
        <f t="shared" si="62"/>
        <v/>
      </c>
      <c r="I357" s="365" t="str">
        <f t="shared" si="63"/>
        <v/>
      </c>
      <c r="J357" s="366" t="str">
        <f t="shared" si="69"/>
        <v/>
      </c>
      <c r="K357" s="367" t="str">
        <f t="shared" si="70"/>
        <v/>
      </c>
      <c r="L357" s="368" t="str">
        <f t="shared" si="71"/>
        <v/>
      </c>
      <c r="M357" s="369"/>
      <c r="N357" s="370" t="str">
        <f t="shared" si="64"/>
        <v/>
      </c>
      <c r="O357" s="371" t="str">
        <f t="shared" si="65"/>
        <v/>
      </c>
      <c r="P357" s="371" t="str">
        <f t="shared" si="72"/>
        <v/>
      </c>
      <c r="Q357" s="372" t="str">
        <f t="shared" si="66"/>
        <v/>
      </c>
      <c r="R357" s="373" t="str">
        <f t="shared" si="73"/>
        <v/>
      </c>
      <c r="S357" s="372" t="str">
        <f t="shared" si="74"/>
        <v/>
      </c>
      <c r="T357" s="372" t="str">
        <f t="shared" si="67"/>
        <v/>
      </c>
      <c r="U357" s="374" t="str">
        <f t="shared" si="68"/>
        <v/>
      </c>
      <c r="V357" s="375" t="str">
        <f t="shared" si="75"/>
        <v/>
      </c>
      <c r="Y357" s="133"/>
    </row>
    <row r="358" spans="1:25" s="127" customFormat="1" ht="12" customHeight="1">
      <c r="A358" s="121">
        <v>286</v>
      </c>
      <c r="B358" s="122"/>
      <c r="C358" s="403"/>
      <c r="D358" s="123"/>
      <c r="E358" s="124"/>
      <c r="F358" s="124"/>
      <c r="G358" s="363" t="str">
        <f t="shared" si="61"/>
        <v/>
      </c>
      <c r="H358" s="376" t="str">
        <f t="shared" si="62"/>
        <v/>
      </c>
      <c r="I358" s="365" t="str">
        <f t="shared" si="63"/>
        <v/>
      </c>
      <c r="J358" s="366" t="str">
        <f t="shared" si="69"/>
        <v/>
      </c>
      <c r="K358" s="367" t="str">
        <f t="shared" si="70"/>
        <v/>
      </c>
      <c r="L358" s="368" t="str">
        <f t="shared" si="71"/>
        <v/>
      </c>
      <c r="M358" s="369"/>
      <c r="N358" s="370" t="str">
        <f t="shared" si="64"/>
        <v/>
      </c>
      <c r="O358" s="371" t="str">
        <f t="shared" si="65"/>
        <v/>
      </c>
      <c r="P358" s="371" t="str">
        <f t="shared" si="72"/>
        <v/>
      </c>
      <c r="Q358" s="372" t="str">
        <f t="shared" si="66"/>
        <v/>
      </c>
      <c r="R358" s="373" t="str">
        <f t="shared" si="73"/>
        <v/>
      </c>
      <c r="S358" s="372" t="str">
        <f t="shared" si="74"/>
        <v/>
      </c>
      <c r="T358" s="372" t="str">
        <f t="shared" si="67"/>
        <v/>
      </c>
      <c r="U358" s="374" t="str">
        <f t="shared" si="68"/>
        <v/>
      </c>
      <c r="V358" s="375" t="str">
        <f t="shared" si="75"/>
        <v/>
      </c>
      <c r="Y358" s="133"/>
    </row>
    <row r="359" spans="1:25" s="127" customFormat="1" ht="12" customHeight="1">
      <c r="A359" s="121">
        <v>287</v>
      </c>
      <c r="B359" s="122"/>
      <c r="C359" s="403"/>
      <c r="D359" s="123"/>
      <c r="E359" s="124"/>
      <c r="F359" s="124"/>
      <c r="G359" s="363" t="str">
        <f t="shared" si="61"/>
        <v/>
      </c>
      <c r="H359" s="376" t="str">
        <f t="shared" si="62"/>
        <v/>
      </c>
      <c r="I359" s="365" t="str">
        <f t="shared" si="63"/>
        <v/>
      </c>
      <c r="J359" s="366" t="str">
        <f t="shared" si="69"/>
        <v/>
      </c>
      <c r="K359" s="367" t="str">
        <f t="shared" si="70"/>
        <v/>
      </c>
      <c r="L359" s="368" t="str">
        <f t="shared" si="71"/>
        <v/>
      </c>
      <c r="M359" s="369"/>
      <c r="N359" s="370" t="str">
        <f t="shared" si="64"/>
        <v/>
      </c>
      <c r="O359" s="371" t="str">
        <f t="shared" si="65"/>
        <v/>
      </c>
      <c r="P359" s="371" t="str">
        <f t="shared" si="72"/>
        <v/>
      </c>
      <c r="Q359" s="372" t="str">
        <f t="shared" si="66"/>
        <v/>
      </c>
      <c r="R359" s="373" t="str">
        <f t="shared" si="73"/>
        <v/>
      </c>
      <c r="S359" s="372" t="str">
        <f t="shared" si="74"/>
        <v/>
      </c>
      <c r="T359" s="372" t="str">
        <f t="shared" si="67"/>
        <v/>
      </c>
      <c r="U359" s="374" t="str">
        <f t="shared" si="68"/>
        <v/>
      </c>
      <c r="V359" s="375" t="str">
        <f t="shared" si="75"/>
        <v/>
      </c>
      <c r="Y359" s="133"/>
    </row>
    <row r="360" spans="1:25" s="127" customFormat="1" ht="12" customHeight="1">
      <c r="A360" s="121">
        <v>288</v>
      </c>
      <c r="B360" s="122"/>
      <c r="C360" s="403"/>
      <c r="D360" s="123"/>
      <c r="E360" s="124"/>
      <c r="F360" s="124"/>
      <c r="G360" s="363" t="str">
        <f t="shared" si="61"/>
        <v/>
      </c>
      <c r="H360" s="376" t="str">
        <f t="shared" si="62"/>
        <v/>
      </c>
      <c r="I360" s="365" t="str">
        <f t="shared" si="63"/>
        <v/>
      </c>
      <c r="J360" s="366" t="str">
        <f t="shared" si="69"/>
        <v/>
      </c>
      <c r="K360" s="367" t="str">
        <f t="shared" si="70"/>
        <v/>
      </c>
      <c r="L360" s="368" t="str">
        <f t="shared" si="71"/>
        <v/>
      </c>
      <c r="M360" s="369"/>
      <c r="N360" s="370" t="str">
        <f t="shared" si="64"/>
        <v/>
      </c>
      <c r="O360" s="371" t="str">
        <f t="shared" si="65"/>
        <v/>
      </c>
      <c r="P360" s="371" t="str">
        <f t="shared" si="72"/>
        <v/>
      </c>
      <c r="Q360" s="372" t="str">
        <f t="shared" si="66"/>
        <v/>
      </c>
      <c r="R360" s="373" t="str">
        <f t="shared" si="73"/>
        <v/>
      </c>
      <c r="S360" s="372" t="str">
        <f t="shared" si="74"/>
        <v/>
      </c>
      <c r="T360" s="372" t="str">
        <f t="shared" si="67"/>
        <v/>
      </c>
      <c r="U360" s="374" t="str">
        <f t="shared" si="68"/>
        <v/>
      </c>
      <c r="V360" s="375" t="str">
        <f t="shared" si="75"/>
        <v/>
      </c>
      <c r="Y360" s="133"/>
    </row>
    <row r="361" spans="1:25" s="127" customFormat="1" ht="12" customHeight="1">
      <c r="A361" s="121">
        <v>289</v>
      </c>
      <c r="B361" s="122"/>
      <c r="C361" s="403"/>
      <c r="D361" s="123"/>
      <c r="E361" s="124"/>
      <c r="F361" s="124"/>
      <c r="G361" s="363" t="str">
        <f t="shared" si="61"/>
        <v/>
      </c>
      <c r="H361" s="376" t="str">
        <f t="shared" si="62"/>
        <v/>
      </c>
      <c r="I361" s="365" t="str">
        <f t="shared" si="63"/>
        <v/>
      </c>
      <c r="J361" s="366" t="str">
        <f t="shared" si="69"/>
        <v/>
      </c>
      <c r="K361" s="367" t="str">
        <f t="shared" si="70"/>
        <v/>
      </c>
      <c r="L361" s="368" t="str">
        <f t="shared" si="71"/>
        <v/>
      </c>
      <c r="M361" s="369"/>
      <c r="N361" s="370" t="str">
        <f t="shared" si="64"/>
        <v/>
      </c>
      <c r="O361" s="371" t="str">
        <f t="shared" si="65"/>
        <v/>
      </c>
      <c r="P361" s="371" t="str">
        <f t="shared" si="72"/>
        <v/>
      </c>
      <c r="Q361" s="372" t="str">
        <f t="shared" si="66"/>
        <v/>
      </c>
      <c r="R361" s="373" t="str">
        <f t="shared" si="73"/>
        <v/>
      </c>
      <c r="S361" s="372" t="str">
        <f t="shared" si="74"/>
        <v/>
      </c>
      <c r="T361" s="372" t="str">
        <f t="shared" si="67"/>
        <v/>
      </c>
      <c r="U361" s="374" t="str">
        <f t="shared" si="68"/>
        <v/>
      </c>
      <c r="V361" s="375" t="str">
        <f t="shared" si="75"/>
        <v/>
      </c>
      <c r="Y361" s="133"/>
    </row>
    <row r="362" spans="1:25" s="127" customFormat="1" ht="12" customHeight="1">
      <c r="A362" s="121">
        <v>290</v>
      </c>
      <c r="B362" s="122"/>
      <c r="C362" s="403"/>
      <c r="D362" s="123"/>
      <c r="E362" s="124"/>
      <c r="F362" s="124"/>
      <c r="G362" s="363" t="str">
        <f t="shared" si="61"/>
        <v/>
      </c>
      <c r="H362" s="376" t="str">
        <f t="shared" si="62"/>
        <v/>
      </c>
      <c r="I362" s="365" t="str">
        <f t="shared" si="63"/>
        <v/>
      </c>
      <c r="J362" s="366" t="str">
        <f t="shared" si="69"/>
        <v/>
      </c>
      <c r="K362" s="367" t="str">
        <f t="shared" si="70"/>
        <v/>
      </c>
      <c r="L362" s="368" t="str">
        <f t="shared" si="71"/>
        <v/>
      </c>
      <c r="M362" s="369"/>
      <c r="N362" s="370" t="str">
        <f t="shared" si="64"/>
        <v/>
      </c>
      <c r="O362" s="371" t="str">
        <f t="shared" si="65"/>
        <v/>
      </c>
      <c r="P362" s="371" t="str">
        <f t="shared" si="72"/>
        <v/>
      </c>
      <c r="Q362" s="372" t="str">
        <f t="shared" si="66"/>
        <v/>
      </c>
      <c r="R362" s="373" t="str">
        <f t="shared" si="73"/>
        <v/>
      </c>
      <c r="S362" s="372" t="str">
        <f t="shared" si="74"/>
        <v/>
      </c>
      <c r="T362" s="372" t="str">
        <f t="shared" si="67"/>
        <v/>
      </c>
      <c r="U362" s="374" t="str">
        <f t="shared" si="68"/>
        <v/>
      </c>
      <c r="V362" s="375" t="str">
        <f t="shared" si="75"/>
        <v/>
      </c>
      <c r="Y362" s="133"/>
    </row>
    <row r="363" spans="1:25" s="127" customFormat="1" ht="12" customHeight="1">
      <c r="A363" s="121">
        <v>291</v>
      </c>
      <c r="B363" s="122"/>
      <c r="C363" s="403"/>
      <c r="D363" s="123"/>
      <c r="E363" s="124"/>
      <c r="F363" s="124"/>
      <c r="G363" s="363" t="str">
        <f t="shared" si="61"/>
        <v/>
      </c>
      <c r="H363" s="376" t="str">
        <f t="shared" si="62"/>
        <v/>
      </c>
      <c r="I363" s="365" t="str">
        <f t="shared" si="63"/>
        <v/>
      </c>
      <c r="J363" s="366" t="str">
        <f t="shared" si="69"/>
        <v/>
      </c>
      <c r="K363" s="367" t="str">
        <f t="shared" si="70"/>
        <v/>
      </c>
      <c r="L363" s="368" t="str">
        <f t="shared" si="71"/>
        <v/>
      </c>
      <c r="M363" s="369"/>
      <c r="N363" s="370" t="str">
        <f t="shared" si="64"/>
        <v/>
      </c>
      <c r="O363" s="371" t="str">
        <f t="shared" si="65"/>
        <v/>
      </c>
      <c r="P363" s="371" t="str">
        <f t="shared" si="72"/>
        <v/>
      </c>
      <c r="Q363" s="372" t="str">
        <f t="shared" si="66"/>
        <v/>
      </c>
      <c r="R363" s="373" t="str">
        <f t="shared" si="73"/>
        <v/>
      </c>
      <c r="S363" s="372" t="str">
        <f t="shared" si="74"/>
        <v/>
      </c>
      <c r="T363" s="372" t="str">
        <f t="shared" si="67"/>
        <v/>
      </c>
      <c r="U363" s="374" t="str">
        <f t="shared" si="68"/>
        <v/>
      </c>
      <c r="V363" s="375" t="str">
        <f t="shared" si="75"/>
        <v/>
      </c>
      <c r="Y363" s="133"/>
    </row>
    <row r="364" spans="1:25" s="127" customFormat="1" ht="12" customHeight="1">
      <c r="A364" s="121">
        <v>292</v>
      </c>
      <c r="B364" s="122"/>
      <c r="C364" s="403"/>
      <c r="D364" s="123"/>
      <c r="E364" s="124"/>
      <c r="F364" s="124"/>
      <c r="G364" s="363" t="str">
        <f t="shared" si="61"/>
        <v/>
      </c>
      <c r="H364" s="376" t="str">
        <f t="shared" si="62"/>
        <v/>
      </c>
      <c r="I364" s="365" t="str">
        <f t="shared" si="63"/>
        <v/>
      </c>
      <c r="J364" s="366" t="str">
        <f t="shared" si="69"/>
        <v/>
      </c>
      <c r="K364" s="367" t="str">
        <f t="shared" si="70"/>
        <v/>
      </c>
      <c r="L364" s="368" t="str">
        <f t="shared" si="71"/>
        <v/>
      </c>
      <c r="M364" s="369"/>
      <c r="N364" s="370" t="str">
        <f t="shared" si="64"/>
        <v/>
      </c>
      <c r="O364" s="371" t="str">
        <f t="shared" si="65"/>
        <v/>
      </c>
      <c r="P364" s="371" t="str">
        <f t="shared" si="72"/>
        <v/>
      </c>
      <c r="Q364" s="372" t="str">
        <f t="shared" si="66"/>
        <v/>
      </c>
      <c r="R364" s="373" t="str">
        <f t="shared" si="73"/>
        <v/>
      </c>
      <c r="S364" s="372" t="str">
        <f t="shared" si="74"/>
        <v/>
      </c>
      <c r="T364" s="372" t="str">
        <f t="shared" si="67"/>
        <v/>
      </c>
      <c r="U364" s="374" t="str">
        <f t="shared" si="68"/>
        <v/>
      </c>
      <c r="V364" s="375" t="str">
        <f t="shared" si="75"/>
        <v/>
      </c>
      <c r="Y364" s="133"/>
    </row>
    <row r="365" spans="1:25" s="127" customFormat="1" ht="12" customHeight="1">
      <c r="A365" s="121">
        <v>293</v>
      </c>
      <c r="B365" s="122"/>
      <c r="C365" s="403"/>
      <c r="D365" s="123"/>
      <c r="E365" s="124"/>
      <c r="F365" s="124"/>
      <c r="G365" s="363" t="str">
        <f t="shared" si="61"/>
        <v/>
      </c>
      <c r="H365" s="376" t="str">
        <f t="shared" si="62"/>
        <v/>
      </c>
      <c r="I365" s="365" t="str">
        <f t="shared" si="63"/>
        <v/>
      </c>
      <c r="J365" s="366" t="str">
        <f t="shared" si="69"/>
        <v/>
      </c>
      <c r="K365" s="367" t="str">
        <f t="shared" si="70"/>
        <v/>
      </c>
      <c r="L365" s="368" t="str">
        <f t="shared" si="71"/>
        <v/>
      </c>
      <c r="M365" s="369"/>
      <c r="N365" s="370" t="str">
        <f t="shared" si="64"/>
        <v/>
      </c>
      <c r="O365" s="371" t="str">
        <f t="shared" si="65"/>
        <v/>
      </c>
      <c r="P365" s="371" t="str">
        <f t="shared" si="72"/>
        <v/>
      </c>
      <c r="Q365" s="372" t="str">
        <f t="shared" si="66"/>
        <v/>
      </c>
      <c r="R365" s="373" t="str">
        <f t="shared" si="73"/>
        <v/>
      </c>
      <c r="S365" s="372" t="str">
        <f t="shared" si="74"/>
        <v/>
      </c>
      <c r="T365" s="372" t="str">
        <f t="shared" si="67"/>
        <v/>
      </c>
      <c r="U365" s="374" t="str">
        <f t="shared" si="68"/>
        <v/>
      </c>
      <c r="V365" s="375" t="str">
        <f t="shared" si="75"/>
        <v/>
      </c>
      <c r="Y365" s="133"/>
    </row>
    <row r="366" spans="1:25" s="127" customFormat="1" ht="12" customHeight="1">
      <c r="A366" s="121">
        <v>294</v>
      </c>
      <c r="B366" s="122"/>
      <c r="C366" s="403"/>
      <c r="D366" s="123"/>
      <c r="E366" s="124"/>
      <c r="F366" s="124"/>
      <c r="G366" s="363" t="str">
        <f t="shared" si="61"/>
        <v/>
      </c>
      <c r="H366" s="376" t="str">
        <f t="shared" si="62"/>
        <v/>
      </c>
      <c r="I366" s="365" t="str">
        <f t="shared" si="63"/>
        <v/>
      </c>
      <c r="J366" s="366" t="str">
        <f t="shared" si="69"/>
        <v/>
      </c>
      <c r="K366" s="367" t="str">
        <f t="shared" si="70"/>
        <v/>
      </c>
      <c r="L366" s="368" t="str">
        <f t="shared" si="71"/>
        <v/>
      </c>
      <c r="M366" s="369"/>
      <c r="N366" s="370" t="str">
        <f t="shared" si="64"/>
        <v/>
      </c>
      <c r="O366" s="371" t="str">
        <f t="shared" si="65"/>
        <v/>
      </c>
      <c r="P366" s="371" t="str">
        <f t="shared" si="72"/>
        <v/>
      </c>
      <c r="Q366" s="372" t="str">
        <f t="shared" si="66"/>
        <v/>
      </c>
      <c r="R366" s="373" t="str">
        <f t="shared" si="73"/>
        <v/>
      </c>
      <c r="S366" s="372" t="str">
        <f t="shared" si="74"/>
        <v/>
      </c>
      <c r="T366" s="372" t="str">
        <f t="shared" si="67"/>
        <v/>
      </c>
      <c r="U366" s="374" t="str">
        <f t="shared" si="68"/>
        <v/>
      </c>
      <c r="V366" s="375" t="str">
        <f t="shared" si="75"/>
        <v/>
      </c>
      <c r="Y366" s="133"/>
    </row>
    <row r="367" spans="1:25" s="127" customFormat="1" ht="12" customHeight="1">
      <c r="A367" s="121">
        <v>295</v>
      </c>
      <c r="B367" s="122"/>
      <c r="C367" s="403"/>
      <c r="D367" s="123"/>
      <c r="E367" s="124"/>
      <c r="F367" s="124"/>
      <c r="G367" s="363" t="str">
        <f t="shared" si="61"/>
        <v/>
      </c>
      <c r="H367" s="376" t="str">
        <f t="shared" si="62"/>
        <v/>
      </c>
      <c r="I367" s="365" t="str">
        <f t="shared" si="63"/>
        <v/>
      </c>
      <c r="J367" s="366" t="str">
        <f t="shared" si="69"/>
        <v/>
      </c>
      <c r="K367" s="367" t="str">
        <f t="shared" si="70"/>
        <v/>
      </c>
      <c r="L367" s="368" t="str">
        <f t="shared" si="71"/>
        <v/>
      </c>
      <c r="M367" s="369"/>
      <c r="N367" s="370" t="str">
        <f t="shared" si="64"/>
        <v/>
      </c>
      <c r="O367" s="371" t="str">
        <f t="shared" si="65"/>
        <v/>
      </c>
      <c r="P367" s="371" t="str">
        <f t="shared" si="72"/>
        <v/>
      </c>
      <c r="Q367" s="372" t="str">
        <f t="shared" si="66"/>
        <v/>
      </c>
      <c r="R367" s="373" t="str">
        <f t="shared" si="73"/>
        <v/>
      </c>
      <c r="S367" s="372" t="str">
        <f t="shared" si="74"/>
        <v/>
      </c>
      <c r="T367" s="372" t="str">
        <f t="shared" si="67"/>
        <v/>
      </c>
      <c r="U367" s="374" t="str">
        <f t="shared" si="68"/>
        <v/>
      </c>
      <c r="V367" s="375" t="str">
        <f t="shared" si="75"/>
        <v/>
      </c>
      <c r="Y367" s="133"/>
    </row>
    <row r="368" spans="1:25" s="127" customFormat="1" ht="12" customHeight="1">
      <c r="A368" s="121">
        <v>296</v>
      </c>
      <c r="B368" s="122"/>
      <c r="C368" s="403"/>
      <c r="D368" s="123"/>
      <c r="E368" s="124"/>
      <c r="F368" s="124"/>
      <c r="G368" s="363" t="str">
        <f t="shared" si="61"/>
        <v/>
      </c>
      <c r="H368" s="376" t="str">
        <f t="shared" si="62"/>
        <v/>
      </c>
      <c r="I368" s="365" t="str">
        <f t="shared" si="63"/>
        <v/>
      </c>
      <c r="J368" s="366" t="str">
        <f t="shared" si="69"/>
        <v/>
      </c>
      <c r="K368" s="367" t="str">
        <f t="shared" si="70"/>
        <v/>
      </c>
      <c r="L368" s="368" t="str">
        <f t="shared" si="71"/>
        <v/>
      </c>
      <c r="M368" s="369"/>
      <c r="N368" s="370" t="str">
        <f t="shared" si="64"/>
        <v/>
      </c>
      <c r="O368" s="371" t="str">
        <f t="shared" si="65"/>
        <v/>
      </c>
      <c r="P368" s="371" t="str">
        <f t="shared" si="72"/>
        <v/>
      </c>
      <c r="Q368" s="372" t="str">
        <f t="shared" si="66"/>
        <v/>
      </c>
      <c r="R368" s="373" t="str">
        <f t="shared" si="73"/>
        <v/>
      </c>
      <c r="S368" s="372" t="str">
        <f t="shared" si="74"/>
        <v/>
      </c>
      <c r="T368" s="372" t="str">
        <f t="shared" si="67"/>
        <v/>
      </c>
      <c r="U368" s="374" t="str">
        <f t="shared" si="68"/>
        <v/>
      </c>
      <c r="V368" s="375" t="str">
        <f t="shared" si="75"/>
        <v/>
      </c>
      <c r="Y368" s="133"/>
    </row>
    <row r="369" spans="1:25" s="127" customFormat="1" ht="12" customHeight="1">
      <c r="A369" s="121">
        <v>297</v>
      </c>
      <c r="B369" s="122"/>
      <c r="C369" s="403"/>
      <c r="D369" s="123"/>
      <c r="E369" s="124"/>
      <c r="F369" s="124"/>
      <c r="G369" s="363" t="str">
        <f t="shared" si="61"/>
        <v/>
      </c>
      <c r="H369" s="376" t="str">
        <f t="shared" si="62"/>
        <v/>
      </c>
      <c r="I369" s="365" t="str">
        <f t="shared" si="63"/>
        <v/>
      </c>
      <c r="J369" s="366" t="str">
        <f t="shared" si="69"/>
        <v/>
      </c>
      <c r="K369" s="367" t="str">
        <f t="shared" si="70"/>
        <v/>
      </c>
      <c r="L369" s="368" t="str">
        <f t="shared" si="71"/>
        <v/>
      </c>
      <c r="M369" s="369"/>
      <c r="N369" s="370" t="str">
        <f t="shared" si="64"/>
        <v/>
      </c>
      <c r="O369" s="371" t="str">
        <f t="shared" si="65"/>
        <v/>
      </c>
      <c r="P369" s="371" t="str">
        <f t="shared" si="72"/>
        <v/>
      </c>
      <c r="Q369" s="372" t="str">
        <f t="shared" si="66"/>
        <v/>
      </c>
      <c r="R369" s="373" t="str">
        <f t="shared" si="73"/>
        <v/>
      </c>
      <c r="S369" s="372" t="str">
        <f t="shared" si="74"/>
        <v/>
      </c>
      <c r="T369" s="372" t="str">
        <f t="shared" si="67"/>
        <v/>
      </c>
      <c r="U369" s="374" t="str">
        <f t="shared" si="68"/>
        <v/>
      </c>
      <c r="V369" s="375" t="str">
        <f t="shared" si="75"/>
        <v/>
      </c>
      <c r="Y369" s="133"/>
    </row>
    <row r="370" spans="1:25" s="127" customFormat="1" ht="12" customHeight="1">
      <c r="A370" s="121">
        <v>298</v>
      </c>
      <c r="B370" s="122"/>
      <c r="C370" s="403"/>
      <c r="D370" s="123"/>
      <c r="E370" s="124"/>
      <c r="F370" s="124"/>
      <c r="G370" s="363" t="str">
        <f t="shared" si="61"/>
        <v/>
      </c>
      <c r="H370" s="376" t="str">
        <f t="shared" si="62"/>
        <v/>
      </c>
      <c r="I370" s="365" t="str">
        <f t="shared" si="63"/>
        <v/>
      </c>
      <c r="J370" s="366" t="str">
        <f t="shared" si="69"/>
        <v/>
      </c>
      <c r="K370" s="367" t="str">
        <f t="shared" si="70"/>
        <v/>
      </c>
      <c r="L370" s="368" t="str">
        <f t="shared" si="71"/>
        <v/>
      </c>
      <c r="M370" s="369"/>
      <c r="N370" s="370" t="str">
        <f t="shared" si="64"/>
        <v/>
      </c>
      <c r="O370" s="371" t="str">
        <f t="shared" si="65"/>
        <v/>
      </c>
      <c r="P370" s="371" t="str">
        <f t="shared" si="72"/>
        <v/>
      </c>
      <c r="Q370" s="372" t="str">
        <f t="shared" si="66"/>
        <v/>
      </c>
      <c r="R370" s="373" t="str">
        <f t="shared" si="73"/>
        <v/>
      </c>
      <c r="S370" s="372" t="str">
        <f t="shared" si="74"/>
        <v/>
      </c>
      <c r="T370" s="372" t="str">
        <f t="shared" si="67"/>
        <v/>
      </c>
      <c r="U370" s="374" t="str">
        <f t="shared" si="68"/>
        <v/>
      </c>
      <c r="V370" s="375" t="str">
        <f t="shared" si="75"/>
        <v/>
      </c>
      <c r="Y370" s="133"/>
    </row>
    <row r="371" spans="1:25" s="127" customFormat="1" ht="12" customHeight="1">
      <c r="A371" s="121">
        <v>299</v>
      </c>
      <c r="B371" s="122"/>
      <c r="C371" s="403"/>
      <c r="D371" s="123"/>
      <c r="E371" s="124"/>
      <c r="F371" s="124"/>
      <c r="G371" s="363" t="str">
        <f t="shared" si="61"/>
        <v/>
      </c>
      <c r="H371" s="376" t="str">
        <f t="shared" si="62"/>
        <v/>
      </c>
      <c r="I371" s="365" t="str">
        <f t="shared" si="63"/>
        <v/>
      </c>
      <c r="J371" s="366" t="str">
        <f t="shared" si="69"/>
        <v/>
      </c>
      <c r="K371" s="367" t="str">
        <f t="shared" si="70"/>
        <v/>
      </c>
      <c r="L371" s="368" t="str">
        <f t="shared" si="71"/>
        <v/>
      </c>
      <c r="M371" s="369"/>
      <c r="N371" s="370" t="str">
        <f t="shared" si="64"/>
        <v/>
      </c>
      <c r="O371" s="371" t="str">
        <f t="shared" si="65"/>
        <v/>
      </c>
      <c r="P371" s="371" t="str">
        <f t="shared" si="72"/>
        <v/>
      </c>
      <c r="Q371" s="372" t="str">
        <f t="shared" si="66"/>
        <v/>
      </c>
      <c r="R371" s="373" t="str">
        <f t="shared" si="73"/>
        <v/>
      </c>
      <c r="S371" s="372" t="str">
        <f t="shared" si="74"/>
        <v/>
      </c>
      <c r="T371" s="372" t="str">
        <f t="shared" si="67"/>
        <v/>
      </c>
      <c r="U371" s="374" t="str">
        <f t="shared" si="68"/>
        <v/>
      </c>
      <c r="V371" s="375" t="str">
        <f t="shared" si="75"/>
        <v/>
      </c>
      <c r="Y371" s="133"/>
    </row>
    <row r="372" spans="1:25" s="127" customFormat="1" ht="12" customHeight="1">
      <c r="A372" s="121">
        <v>300</v>
      </c>
      <c r="B372" s="122"/>
      <c r="C372" s="403"/>
      <c r="D372" s="123"/>
      <c r="E372" s="124"/>
      <c r="F372" s="124"/>
      <c r="G372" s="363" t="str">
        <f t="shared" si="61"/>
        <v/>
      </c>
      <c r="H372" s="376" t="str">
        <f t="shared" si="62"/>
        <v/>
      </c>
      <c r="I372" s="365" t="str">
        <f t="shared" si="63"/>
        <v/>
      </c>
      <c r="J372" s="366" t="str">
        <f t="shared" si="69"/>
        <v/>
      </c>
      <c r="K372" s="367" t="str">
        <f t="shared" si="70"/>
        <v/>
      </c>
      <c r="L372" s="368" t="str">
        <f t="shared" si="71"/>
        <v/>
      </c>
      <c r="M372" s="369"/>
      <c r="N372" s="370" t="str">
        <f t="shared" si="64"/>
        <v/>
      </c>
      <c r="O372" s="371" t="str">
        <f t="shared" si="65"/>
        <v/>
      </c>
      <c r="P372" s="371" t="str">
        <f t="shared" si="72"/>
        <v/>
      </c>
      <c r="Q372" s="372" t="str">
        <f t="shared" si="66"/>
        <v/>
      </c>
      <c r="R372" s="373" t="str">
        <f t="shared" si="73"/>
        <v/>
      </c>
      <c r="S372" s="372" t="str">
        <f t="shared" si="74"/>
        <v/>
      </c>
      <c r="T372" s="372" t="str">
        <f t="shared" si="67"/>
        <v/>
      </c>
      <c r="U372" s="374" t="str">
        <f t="shared" si="68"/>
        <v/>
      </c>
      <c r="V372" s="375" t="str">
        <f t="shared" si="75"/>
        <v/>
      </c>
      <c r="Y372" s="133"/>
    </row>
    <row r="373" spans="1:25" s="127" customFormat="1" ht="12" customHeight="1">
      <c r="A373" s="121">
        <v>301</v>
      </c>
      <c r="B373" s="122"/>
      <c r="C373" s="403"/>
      <c r="D373" s="123"/>
      <c r="E373" s="124"/>
      <c r="F373" s="124"/>
      <c r="G373" s="363" t="str">
        <f t="shared" si="61"/>
        <v/>
      </c>
      <c r="H373" s="376" t="str">
        <f t="shared" si="62"/>
        <v/>
      </c>
      <c r="I373" s="365" t="str">
        <f t="shared" si="63"/>
        <v/>
      </c>
      <c r="J373" s="366" t="str">
        <f t="shared" si="69"/>
        <v/>
      </c>
      <c r="K373" s="367" t="str">
        <f t="shared" si="70"/>
        <v/>
      </c>
      <c r="L373" s="368" t="str">
        <f t="shared" si="71"/>
        <v/>
      </c>
      <c r="M373" s="369"/>
      <c r="N373" s="370" t="str">
        <f t="shared" si="64"/>
        <v/>
      </c>
      <c r="O373" s="371" t="str">
        <f t="shared" si="65"/>
        <v/>
      </c>
      <c r="P373" s="371" t="str">
        <f t="shared" si="72"/>
        <v/>
      </c>
      <c r="Q373" s="372" t="str">
        <f t="shared" si="66"/>
        <v/>
      </c>
      <c r="R373" s="373" t="str">
        <f t="shared" si="73"/>
        <v/>
      </c>
      <c r="S373" s="372" t="str">
        <f t="shared" si="74"/>
        <v/>
      </c>
      <c r="T373" s="372" t="str">
        <f t="shared" si="67"/>
        <v/>
      </c>
      <c r="U373" s="374" t="str">
        <f t="shared" si="68"/>
        <v/>
      </c>
      <c r="V373" s="375" t="str">
        <f t="shared" si="75"/>
        <v/>
      </c>
      <c r="Y373" s="133"/>
    </row>
    <row r="374" spans="1:25" s="127" customFormat="1" ht="12" customHeight="1">
      <c r="A374" s="121">
        <v>302</v>
      </c>
      <c r="B374" s="122"/>
      <c r="C374" s="403"/>
      <c r="D374" s="123"/>
      <c r="E374" s="124"/>
      <c r="F374" s="124"/>
      <c r="G374" s="363" t="str">
        <f t="shared" si="61"/>
        <v/>
      </c>
      <c r="H374" s="376" t="str">
        <f t="shared" si="62"/>
        <v/>
      </c>
      <c r="I374" s="365" t="str">
        <f t="shared" si="63"/>
        <v/>
      </c>
      <c r="J374" s="366" t="str">
        <f t="shared" si="69"/>
        <v/>
      </c>
      <c r="K374" s="367" t="str">
        <f t="shared" si="70"/>
        <v/>
      </c>
      <c r="L374" s="368" t="str">
        <f t="shared" si="71"/>
        <v/>
      </c>
      <c r="M374" s="369"/>
      <c r="N374" s="370" t="str">
        <f t="shared" si="64"/>
        <v/>
      </c>
      <c r="O374" s="371" t="str">
        <f t="shared" si="65"/>
        <v/>
      </c>
      <c r="P374" s="371" t="str">
        <f t="shared" si="72"/>
        <v/>
      </c>
      <c r="Q374" s="372" t="str">
        <f t="shared" si="66"/>
        <v/>
      </c>
      <c r="R374" s="373" t="str">
        <f t="shared" si="73"/>
        <v/>
      </c>
      <c r="S374" s="372" t="str">
        <f t="shared" si="74"/>
        <v/>
      </c>
      <c r="T374" s="372" t="str">
        <f t="shared" si="67"/>
        <v/>
      </c>
      <c r="U374" s="374" t="str">
        <f t="shared" si="68"/>
        <v/>
      </c>
      <c r="V374" s="375" t="str">
        <f t="shared" si="75"/>
        <v/>
      </c>
      <c r="Y374" s="133"/>
    </row>
    <row r="375" spans="1:25" s="127" customFormat="1" ht="12" customHeight="1">
      <c r="A375" s="121">
        <v>303</v>
      </c>
      <c r="B375" s="122"/>
      <c r="C375" s="403"/>
      <c r="D375" s="123"/>
      <c r="E375" s="124"/>
      <c r="F375" s="124"/>
      <c r="G375" s="363" t="str">
        <f t="shared" si="61"/>
        <v/>
      </c>
      <c r="H375" s="376" t="str">
        <f t="shared" si="62"/>
        <v/>
      </c>
      <c r="I375" s="365" t="str">
        <f t="shared" si="63"/>
        <v/>
      </c>
      <c r="J375" s="366" t="str">
        <f t="shared" si="69"/>
        <v/>
      </c>
      <c r="K375" s="367" t="str">
        <f t="shared" si="70"/>
        <v/>
      </c>
      <c r="L375" s="368" t="str">
        <f t="shared" si="71"/>
        <v/>
      </c>
      <c r="M375" s="369"/>
      <c r="N375" s="370" t="str">
        <f t="shared" si="64"/>
        <v/>
      </c>
      <c r="O375" s="371" t="str">
        <f t="shared" si="65"/>
        <v/>
      </c>
      <c r="P375" s="371" t="str">
        <f t="shared" si="72"/>
        <v/>
      </c>
      <c r="Q375" s="372" t="str">
        <f t="shared" si="66"/>
        <v/>
      </c>
      <c r="R375" s="373" t="str">
        <f t="shared" si="73"/>
        <v/>
      </c>
      <c r="S375" s="372" t="str">
        <f t="shared" si="74"/>
        <v/>
      </c>
      <c r="T375" s="372" t="str">
        <f t="shared" si="67"/>
        <v/>
      </c>
      <c r="U375" s="374" t="str">
        <f t="shared" si="68"/>
        <v/>
      </c>
      <c r="V375" s="375" t="str">
        <f t="shared" si="75"/>
        <v/>
      </c>
      <c r="Y375" s="133"/>
    </row>
    <row r="376" spans="1:25" s="127" customFormat="1" ht="12" customHeight="1">
      <c r="A376" s="121">
        <v>304</v>
      </c>
      <c r="B376" s="122"/>
      <c r="C376" s="403"/>
      <c r="D376" s="123"/>
      <c r="E376" s="124"/>
      <c r="F376" s="124"/>
      <c r="G376" s="363" t="str">
        <f t="shared" si="61"/>
        <v/>
      </c>
      <c r="H376" s="376" t="str">
        <f t="shared" si="62"/>
        <v/>
      </c>
      <c r="I376" s="365" t="str">
        <f t="shared" si="63"/>
        <v/>
      </c>
      <c r="J376" s="366" t="str">
        <f t="shared" si="69"/>
        <v/>
      </c>
      <c r="K376" s="367" t="str">
        <f t="shared" si="70"/>
        <v/>
      </c>
      <c r="L376" s="368" t="str">
        <f t="shared" si="71"/>
        <v/>
      </c>
      <c r="M376" s="369"/>
      <c r="N376" s="370" t="str">
        <f t="shared" si="64"/>
        <v/>
      </c>
      <c r="O376" s="371" t="str">
        <f t="shared" si="65"/>
        <v/>
      </c>
      <c r="P376" s="371" t="str">
        <f t="shared" si="72"/>
        <v/>
      </c>
      <c r="Q376" s="372" t="str">
        <f t="shared" si="66"/>
        <v/>
      </c>
      <c r="R376" s="373" t="str">
        <f t="shared" si="73"/>
        <v/>
      </c>
      <c r="S376" s="372" t="str">
        <f t="shared" si="74"/>
        <v/>
      </c>
      <c r="T376" s="372" t="str">
        <f t="shared" si="67"/>
        <v/>
      </c>
      <c r="U376" s="374" t="str">
        <f t="shared" si="68"/>
        <v/>
      </c>
      <c r="V376" s="375" t="str">
        <f t="shared" si="75"/>
        <v/>
      </c>
      <c r="Y376" s="133"/>
    </row>
    <row r="377" spans="1:25" s="127" customFormat="1" ht="12" customHeight="1">
      <c r="A377" s="121">
        <v>305</v>
      </c>
      <c r="B377" s="122"/>
      <c r="C377" s="403"/>
      <c r="D377" s="123"/>
      <c r="E377" s="124"/>
      <c r="F377" s="124"/>
      <c r="G377" s="363" t="str">
        <f t="shared" si="61"/>
        <v/>
      </c>
      <c r="H377" s="376" t="str">
        <f t="shared" si="62"/>
        <v/>
      </c>
      <c r="I377" s="365" t="str">
        <f t="shared" si="63"/>
        <v/>
      </c>
      <c r="J377" s="366" t="str">
        <f t="shared" si="69"/>
        <v/>
      </c>
      <c r="K377" s="367" t="str">
        <f t="shared" si="70"/>
        <v/>
      </c>
      <c r="L377" s="368" t="str">
        <f t="shared" si="71"/>
        <v/>
      </c>
      <c r="M377" s="369"/>
      <c r="N377" s="370" t="str">
        <f t="shared" si="64"/>
        <v/>
      </c>
      <c r="O377" s="371" t="str">
        <f t="shared" si="65"/>
        <v/>
      </c>
      <c r="P377" s="371" t="str">
        <f t="shared" si="72"/>
        <v/>
      </c>
      <c r="Q377" s="372" t="str">
        <f t="shared" si="66"/>
        <v/>
      </c>
      <c r="R377" s="373" t="str">
        <f t="shared" si="73"/>
        <v/>
      </c>
      <c r="S377" s="372" t="str">
        <f t="shared" si="74"/>
        <v/>
      </c>
      <c r="T377" s="372" t="str">
        <f t="shared" si="67"/>
        <v/>
      </c>
      <c r="U377" s="374" t="str">
        <f t="shared" si="68"/>
        <v/>
      </c>
      <c r="V377" s="375" t="str">
        <f t="shared" si="75"/>
        <v/>
      </c>
      <c r="Y377" s="133"/>
    </row>
    <row r="378" spans="1:25" s="127" customFormat="1" ht="12" customHeight="1">
      <c r="A378" s="121">
        <v>306</v>
      </c>
      <c r="B378" s="122"/>
      <c r="C378" s="403"/>
      <c r="D378" s="123"/>
      <c r="E378" s="124"/>
      <c r="F378" s="124"/>
      <c r="G378" s="363" t="str">
        <f t="shared" si="61"/>
        <v/>
      </c>
      <c r="H378" s="376" t="str">
        <f t="shared" si="62"/>
        <v/>
      </c>
      <c r="I378" s="365" t="str">
        <f t="shared" si="63"/>
        <v/>
      </c>
      <c r="J378" s="366" t="str">
        <f t="shared" si="69"/>
        <v/>
      </c>
      <c r="K378" s="367" t="str">
        <f t="shared" si="70"/>
        <v/>
      </c>
      <c r="L378" s="368" t="str">
        <f t="shared" si="71"/>
        <v/>
      </c>
      <c r="M378" s="369"/>
      <c r="N378" s="370" t="str">
        <f t="shared" si="64"/>
        <v/>
      </c>
      <c r="O378" s="371" t="str">
        <f t="shared" si="65"/>
        <v/>
      </c>
      <c r="P378" s="371" t="str">
        <f t="shared" si="72"/>
        <v/>
      </c>
      <c r="Q378" s="372" t="str">
        <f t="shared" si="66"/>
        <v/>
      </c>
      <c r="R378" s="373" t="str">
        <f t="shared" si="73"/>
        <v/>
      </c>
      <c r="S378" s="372" t="str">
        <f t="shared" si="74"/>
        <v/>
      </c>
      <c r="T378" s="372" t="str">
        <f t="shared" si="67"/>
        <v/>
      </c>
      <c r="U378" s="374" t="str">
        <f t="shared" si="68"/>
        <v/>
      </c>
      <c r="V378" s="375" t="str">
        <f t="shared" si="75"/>
        <v/>
      </c>
      <c r="Y378" s="133"/>
    </row>
    <row r="379" spans="1:25" s="127" customFormat="1" ht="12" customHeight="1">
      <c r="A379" s="121">
        <v>307</v>
      </c>
      <c r="B379" s="122"/>
      <c r="C379" s="403"/>
      <c r="D379" s="123"/>
      <c r="E379" s="124"/>
      <c r="F379" s="124"/>
      <c r="G379" s="363" t="str">
        <f t="shared" si="61"/>
        <v/>
      </c>
      <c r="H379" s="376" t="str">
        <f t="shared" si="62"/>
        <v/>
      </c>
      <c r="I379" s="365" t="str">
        <f t="shared" si="63"/>
        <v/>
      </c>
      <c r="J379" s="366" t="str">
        <f t="shared" si="69"/>
        <v/>
      </c>
      <c r="K379" s="367" t="str">
        <f t="shared" si="70"/>
        <v/>
      </c>
      <c r="L379" s="368" t="str">
        <f t="shared" si="71"/>
        <v/>
      </c>
      <c r="M379" s="369"/>
      <c r="N379" s="370" t="str">
        <f t="shared" si="64"/>
        <v/>
      </c>
      <c r="O379" s="371" t="str">
        <f t="shared" si="65"/>
        <v/>
      </c>
      <c r="P379" s="371" t="str">
        <f t="shared" si="72"/>
        <v/>
      </c>
      <c r="Q379" s="372" t="str">
        <f t="shared" si="66"/>
        <v/>
      </c>
      <c r="R379" s="373" t="str">
        <f t="shared" si="73"/>
        <v/>
      </c>
      <c r="S379" s="372" t="str">
        <f t="shared" si="74"/>
        <v/>
      </c>
      <c r="T379" s="372" t="str">
        <f t="shared" si="67"/>
        <v/>
      </c>
      <c r="U379" s="374" t="str">
        <f t="shared" si="68"/>
        <v/>
      </c>
      <c r="V379" s="375" t="str">
        <f t="shared" si="75"/>
        <v/>
      </c>
      <c r="Y379" s="133"/>
    </row>
    <row r="380" spans="1:25" s="127" customFormat="1" ht="12" customHeight="1">
      <c r="A380" s="121">
        <v>308</v>
      </c>
      <c r="B380" s="122"/>
      <c r="C380" s="403"/>
      <c r="D380" s="123"/>
      <c r="E380" s="124"/>
      <c r="F380" s="124"/>
      <c r="G380" s="363" t="str">
        <f t="shared" si="61"/>
        <v/>
      </c>
      <c r="H380" s="376" t="str">
        <f t="shared" si="62"/>
        <v/>
      </c>
      <c r="I380" s="365" t="str">
        <f t="shared" si="63"/>
        <v/>
      </c>
      <c r="J380" s="366" t="str">
        <f t="shared" si="69"/>
        <v/>
      </c>
      <c r="K380" s="367" t="str">
        <f t="shared" si="70"/>
        <v/>
      </c>
      <c r="L380" s="368" t="str">
        <f t="shared" si="71"/>
        <v/>
      </c>
      <c r="M380" s="369"/>
      <c r="N380" s="370" t="str">
        <f t="shared" si="64"/>
        <v/>
      </c>
      <c r="O380" s="371" t="str">
        <f t="shared" si="65"/>
        <v/>
      </c>
      <c r="P380" s="371" t="str">
        <f t="shared" si="72"/>
        <v/>
      </c>
      <c r="Q380" s="372" t="str">
        <f t="shared" si="66"/>
        <v/>
      </c>
      <c r="R380" s="373" t="str">
        <f t="shared" si="73"/>
        <v/>
      </c>
      <c r="S380" s="372" t="str">
        <f t="shared" si="74"/>
        <v/>
      </c>
      <c r="T380" s="372" t="str">
        <f t="shared" si="67"/>
        <v/>
      </c>
      <c r="U380" s="374" t="str">
        <f t="shared" si="68"/>
        <v/>
      </c>
      <c r="V380" s="375" t="str">
        <f t="shared" si="75"/>
        <v/>
      </c>
      <c r="Y380" s="133"/>
    </row>
    <row r="381" spans="1:25" s="127" customFormat="1" ht="12" customHeight="1">
      <c r="A381" s="121">
        <v>309</v>
      </c>
      <c r="B381" s="122"/>
      <c r="C381" s="403"/>
      <c r="D381" s="123"/>
      <c r="E381" s="124"/>
      <c r="F381" s="124"/>
      <c r="G381" s="363" t="str">
        <f t="shared" si="61"/>
        <v/>
      </c>
      <c r="H381" s="376" t="str">
        <f t="shared" si="62"/>
        <v/>
      </c>
      <c r="I381" s="365" t="str">
        <f t="shared" si="63"/>
        <v/>
      </c>
      <c r="J381" s="366" t="str">
        <f t="shared" si="69"/>
        <v/>
      </c>
      <c r="K381" s="367" t="str">
        <f t="shared" si="70"/>
        <v/>
      </c>
      <c r="L381" s="368" t="str">
        <f t="shared" si="71"/>
        <v/>
      </c>
      <c r="M381" s="369"/>
      <c r="N381" s="370" t="str">
        <f t="shared" si="64"/>
        <v/>
      </c>
      <c r="O381" s="371" t="str">
        <f t="shared" si="65"/>
        <v/>
      </c>
      <c r="P381" s="371" t="str">
        <f t="shared" si="72"/>
        <v/>
      </c>
      <c r="Q381" s="372" t="str">
        <f t="shared" si="66"/>
        <v/>
      </c>
      <c r="R381" s="373" t="str">
        <f t="shared" si="73"/>
        <v/>
      </c>
      <c r="S381" s="372" t="str">
        <f t="shared" si="74"/>
        <v/>
      </c>
      <c r="T381" s="372" t="str">
        <f t="shared" si="67"/>
        <v/>
      </c>
      <c r="U381" s="374" t="str">
        <f t="shared" si="68"/>
        <v/>
      </c>
      <c r="V381" s="375" t="str">
        <f t="shared" si="75"/>
        <v/>
      </c>
      <c r="Y381" s="133"/>
    </row>
    <row r="382" spans="1:25" s="127" customFormat="1" ht="12" customHeight="1">
      <c r="A382" s="121">
        <v>310</v>
      </c>
      <c r="B382" s="122"/>
      <c r="C382" s="403"/>
      <c r="D382" s="123"/>
      <c r="E382" s="124"/>
      <c r="F382" s="124"/>
      <c r="G382" s="363" t="str">
        <f t="shared" si="61"/>
        <v/>
      </c>
      <c r="H382" s="376" t="str">
        <f t="shared" si="62"/>
        <v/>
      </c>
      <c r="I382" s="365" t="str">
        <f t="shared" si="63"/>
        <v/>
      </c>
      <c r="J382" s="366" t="str">
        <f t="shared" si="69"/>
        <v/>
      </c>
      <c r="K382" s="367" t="str">
        <f t="shared" si="70"/>
        <v/>
      </c>
      <c r="L382" s="368" t="str">
        <f t="shared" si="71"/>
        <v/>
      </c>
      <c r="M382" s="369"/>
      <c r="N382" s="370" t="str">
        <f t="shared" si="64"/>
        <v/>
      </c>
      <c r="O382" s="371" t="str">
        <f t="shared" si="65"/>
        <v/>
      </c>
      <c r="P382" s="371" t="str">
        <f t="shared" si="72"/>
        <v/>
      </c>
      <c r="Q382" s="372" t="str">
        <f t="shared" si="66"/>
        <v/>
      </c>
      <c r="R382" s="373" t="str">
        <f t="shared" si="73"/>
        <v/>
      </c>
      <c r="S382" s="372" t="str">
        <f t="shared" si="74"/>
        <v/>
      </c>
      <c r="T382" s="372" t="str">
        <f t="shared" si="67"/>
        <v/>
      </c>
      <c r="U382" s="374" t="str">
        <f t="shared" si="68"/>
        <v/>
      </c>
      <c r="V382" s="375" t="str">
        <f t="shared" si="75"/>
        <v/>
      </c>
      <c r="Y382" s="133"/>
    </row>
    <row r="383" spans="1:25" s="127" customFormat="1" ht="12" customHeight="1">
      <c r="A383" s="121">
        <v>311</v>
      </c>
      <c r="B383" s="122"/>
      <c r="C383" s="403"/>
      <c r="D383" s="123"/>
      <c r="E383" s="124"/>
      <c r="F383" s="124"/>
      <c r="G383" s="363" t="str">
        <f t="shared" si="61"/>
        <v/>
      </c>
      <c r="H383" s="376" t="str">
        <f t="shared" si="62"/>
        <v/>
      </c>
      <c r="I383" s="365" t="str">
        <f t="shared" si="63"/>
        <v/>
      </c>
      <c r="J383" s="366" t="str">
        <f t="shared" si="69"/>
        <v/>
      </c>
      <c r="K383" s="367" t="str">
        <f t="shared" si="70"/>
        <v/>
      </c>
      <c r="L383" s="368" t="str">
        <f t="shared" si="71"/>
        <v/>
      </c>
      <c r="M383" s="369"/>
      <c r="N383" s="370" t="str">
        <f t="shared" si="64"/>
        <v/>
      </c>
      <c r="O383" s="371" t="str">
        <f t="shared" si="65"/>
        <v/>
      </c>
      <c r="P383" s="371" t="str">
        <f t="shared" si="72"/>
        <v/>
      </c>
      <c r="Q383" s="372" t="str">
        <f t="shared" si="66"/>
        <v/>
      </c>
      <c r="R383" s="373" t="str">
        <f t="shared" si="73"/>
        <v/>
      </c>
      <c r="S383" s="372" t="str">
        <f t="shared" si="74"/>
        <v/>
      </c>
      <c r="T383" s="372" t="str">
        <f t="shared" si="67"/>
        <v/>
      </c>
      <c r="U383" s="374" t="str">
        <f t="shared" si="68"/>
        <v/>
      </c>
      <c r="V383" s="375" t="str">
        <f t="shared" si="75"/>
        <v/>
      </c>
      <c r="Y383" s="133"/>
    </row>
    <row r="384" spans="1:25" s="127" customFormat="1" ht="12" customHeight="1">
      <c r="A384" s="121">
        <v>312</v>
      </c>
      <c r="B384" s="122"/>
      <c r="C384" s="403"/>
      <c r="D384" s="123"/>
      <c r="E384" s="124"/>
      <c r="F384" s="124"/>
      <c r="G384" s="363" t="str">
        <f t="shared" si="61"/>
        <v/>
      </c>
      <c r="H384" s="376" t="str">
        <f t="shared" si="62"/>
        <v/>
      </c>
      <c r="I384" s="365" t="str">
        <f t="shared" si="63"/>
        <v/>
      </c>
      <c r="J384" s="366" t="str">
        <f t="shared" si="69"/>
        <v/>
      </c>
      <c r="K384" s="367" t="str">
        <f t="shared" si="70"/>
        <v/>
      </c>
      <c r="L384" s="368" t="str">
        <f t="shared" si="71"/>
        <v/>
      </c>
      <c r="M384" s="369"/>
      <c r="N384" s="370" t="str">
        <f t="shared" si="64"/>
        <v/>
      </c>
      <c r="O384" s="371" t="str">
        <f t="shared" si="65"/>
        <v/>
      </c>
      <c r="P384" s="371" t="str">
        <f t="shared" si="72"/>
        <v/>
      </c>
      <c r="Q384" s="372" t="str">
        <f t="shared" si="66"/>
        <v/>
      </c>
      <c r="R384" s="373" t="str">
        <f t="shared" si="73"/>
        <v/>
      </c>
      <c r="S384" s="372" t="str">
        <f t="shared" si="74"/>
        <v/>
      </c>
      <c r="T384" s="372" t="str">
        <f t="shared" si="67"/>
        <v/>
      </c>
      <c r="U384" s="374" t="str">
        <f t="shared" si="68"/>
        <v/>
      </c>
      <c r="V384" s="375" t="str">
        <f t="shared" si="75"/>
        <v/>
      </c>
      <c r="Y384" s="133"/>
    </row>
    <row r="385" spans="1:25" s="127" customFormat="1" ht="12" customHeight="1">
      <c r="A385" s="121">
        <v>313</v>
      </c>
      <c r="B385" s="122"/>
      <c r="C385" s="403"/>
      <c r="D385" s="123"/>
      <c r="E385" s="124"/>
      <c r="F385" s="124"/>
      <c r="G385" s="363" t="str">
        <f t="shared" si="61"/>
        <v/>
      </c>
      <c r="H385" s="376" t="str">
        <f t="shared" si="62"/>
        <v/>
      </c>
      <c r="I385" s="365" t="str">
        <f t="shared" si="63"/>
        <v/>
      </c>
      <c r="J385" s="366" t="str">
        <f t="shared" si="69"/>
        <v/>
      </c>
      <c r="K385" s="367" t="str">
        <f t="shared" si="70"/>
        <v/>
      </c>
      <c r="L385" s="368" t="str">
        <f t="shared" si="71"/>
        <v/>
      </c>
      <c r="M385" s="369"/>
      <c r="N385" s="370" t="str">
        <f t="shared" si="64"/>
        <v/>
      </c>
      <c r="O385" s="371" t="str">
        <f t="shared" si="65"/>
        <v/>
      </c>
      <c r="P385" s="371" t="str">
        <f t="shared" si="72"/>
        <v/>
      </c>
      <c r="Q385" s="372" t="str">
        <f t="shared" si="66"/>
        <v/>
      </c>
      <c r="R385" s="373" t="str">
        <f t="shared" si="73"/>
        <v/>
      </c>
      <c r="S385" s="372" t="str">
        <f t="shared" si="74"/>
        <v/>
      </c>
      <c r="T385" s="372" t="str">
        <f t="shared" si="67"/>
        <v/>
      </c>
      <c r="U385" s="374" t="str">
        <f t="shared" si="68"/>
        <v/>
      </c>
      <c r="V385" s="375" t="str">
        <f t="shared" si="75"/>
        <v/>
      </c>
      <c r="Y385" s="133"/>
    </row>
    <row r="386" spans="1:25" s="127" customFormat="1" ht="12" customHeight="1">
      <c r="A386" s="121">
        <v>314</v>
      </c>
      <c r="B386" s="122"/>
      <c r="C386" s="403"/>
      <c r="D386" s="123"/>
      <c r="E386" s="124"/>
      <c r="F386" s="124"/>
      <c r="G386" s="363" t="str">
        <f t="shared" si="61"/>
        <v/>
      </c>
      <c r="H386" s="376" t="str">
        <f t="shared" si="62"/>
        <v/>
      </c>
      <c r="I386" s="365" t="str">
        <f t="shared" si="63"/>
        <v/>
      </c>
      <c r="J386" s="366" t="str">
        <f t="shared" si="69"/>
        <v/>
      </c>
      <c r="K386" s="367" t="str">
        <f t="shared" si="70"/>
        <v/>
      </c>
      <c r="L386" s="368" t="str">
        <f t="shared" si="71"/>
        <v/>
      </c>
      <c r="M386" s="369"/>
      <c r="N386" s="370" t="str">
        <f t="shared" si="64"/>
        <v/>
      </c>
      <c r="O386" s="371" t="str">
        <f t="shared" si="65"/>
        <v/>
      </c>
      <c r="P386" s="371" t="str">
        <f t="shared" si="72"/>
        <v/>
      </c>
      <c r="Q386" s="372" t="str">
        <f t="shared" si="66"/>
        <v/>
      </c>
      <c r="R386" s="373" t="str">
        <f t="shared" si="73"/>
        <v/>
      </c>
      <c r="S386" s="372" t="str">
        <f t="shared" si="74"/>
        <v/>
      </c>
      <c r="T386" s="372" t="str">
        <f t="shared" si="67"/>
        <v/>
      </c>
      <c r="U386" s="374" t="str">
        <f t="shared" si="68"/>
        <v/>
      </c>
      <c r="V386" s="375" t="str">
        <f t="shared" si="75"/>
        <v/>
      </c>
      <c r="Y386" s="133"/>
    </row>
    <row r="387" spans="1:25" s="127" customFormat="1" ht="12" customHeight="1">
      <c r="A387" s="121">
        <v>315</v>
      </c>
      <c r="B387" s="122"/>
      <c r="C387" s="403"/>
      <c r="D387" s="123"/>
      <c r="E387" s="124"/>
      <c r="F387" s="124"/>
      <c r="G387" s="363" t="str">
        <f t="shared" si="61"/>
        <v/>
      </c>
      <c r="H387" s="376" t="str">
        <f t="shared" si="62"/>
        <v/>
      </c>
      <c r="I387" s="365" t="str">
        <f t="shared" si="63"/>
        <v/>
      </c>
      <c r="J387" s="366" t="str">
        <f t="shared" si="69"/>
        <v/>
      </c>
      <c r="K387" s="367" t="str">
        <f t="shared" si="70"/>
        <v/>
      </c>
      <c r="L387" s="368" t="str">
        <f t="shared" si="71"/>
        <v/>
      </c>
      <c r="M387" s="369"/>
      <c r="N387" s="370" t="str">
        <f t="shared" si="64"/>
        <v/>
      </c>
      <c r="O387" s="371" t="str">
        <f t="shared" si="65"/>
        <v/>
      </c>
      <c r="P387" s="371" t="str">
        <f t="shared" si="72"/>
        <v/>
      </c>
      <c r="Q387" s="372" t="str">
        <f t="shared" si="66"/>
        <v/>
      </c>
      <c r="R387" s="373" t="str">
        <f t="shared" si="73"/>
        <v/>
      </c>
      <c r="S387" s="372" t="str">
        <f t="shared" si="74"/>
        <v/>
      </c>
      <c r="T387" s="372" t="str">
        <f t="shared" si="67"/>
        <v/>
      </c>
      <c r="U387" s="374" t="str">
        <f t="shared" si="68"/>
        <v/>
      </c>
      <c r="V387" s="375" t="str">
        <f t="shared" si="75"/>
        <v/>
      </c>
      <c r="Y387" s="133"/>
    </row>
    <row r="388" spans="1:25" s="127" customFormat="1" ht="12" customHeight="1">
      <c r="A388" s="121">
        <v>316</v>
      </c>
      <c r="B388" s="122"/>
      <c r="C388" s="403"/>
      <c r="D388" s="123"/>
      <c r="E388" s="124"/>
      <c r="F388" s="124"/>
      <c r="G388" s="363" t="str">
        <f t="shared" si="61"/>
        <v/>
      </c>
      <c r="H388" s="376" t="str">
        <f t="shared" si="62"/>
        <v/>
      </c>
      <c r="I388" s="365" t="str">
        <f t="shared" si="63"/>
        <v/>
      </c>
      <c r="J388" s="366" t="str">
        <f t="shared" si="69"/>
        <v/>
      </c>
      <c r="K388" s="367" t="str">
        <f t="shared" si="70"/>
        <v/>
      </c>
      <c r="L388" s="368" t="str">
        <f t="shared" si="71"/>
        <v/>
      </c>
      <c r="M388" s="369"/>
      <c r="N388" s="370" t="str">
        <f t="shared" si="64"/>
        <v/>
      </c>
      <c r="O388" s="371" t="str">
        <f t="shared" si="65"/>
        <v/>
      </c>
      <c r="P388" s="371" t="str">
        <f t="shared" si="72"/>
        <v/>
      </c>
      <c r="Q388" s="372" t="str">
        <f t="shared" si="66"/>
        <v/>
      </c>
      <c r="R388" s="373" t="str">
        <f t="shared" si="73"/>
        <v/>
      </c>
      <c r="S388" s="372" t="str">
        <f t="shared" si="74"/>
        <v/>
      </c>
      <c r="T388" s="372" t="str">
        <f t="shared" si="67"/>
        <v/>
      </c>
      <c r="U388" s="374" t="str">
        <f t="shared" si="68"/>
        <v/>
      </c>
      <c r="V388" s="375" t="str">
        <f t="shared" si="75"/>
        <v/>
      </c>
      <c r="Y388" s="133"/>
    </row>
    <row r="389" spans="1:25" s="127" customFormat="1" ht="12" customHeight="1">
      <c r="A389" s="121">
        <v>317</v>
      </c>
      <c r="B389" s="122"/>
      <c r="C389" s="403"/>
      <c r="D389" s="123"/>
      <c r="E389" s="124"/>
      <c r="F389" s="124"/>
      <c r="G389" s="363" t="str">
        <f t="shared" si="61"/>
        <v/>
      </c>
      <c r="H389" s="376" t="str">
        <f t="shared" si="62"/>
        <v/>
      </c>
      <c r="I389" s="365" t="str">
        <f t="shared" si="63"/>
        <v/>
      </c>
      <c r="J389" s="366" t="str">
        <f t="shared" si="69"/>
        <v/>
      </c>
      <c r="K389" s="367" t="str">
        <f t="shared" si="70"/>
        <v/>
      </c>
      <c r="L389" s="368" t="str">
        <f t="shared" si="71"/>
        <v/>
      </c>
      <c r="M389" s="369"/>
      <c r="N389" s="370" t="str">
        <f t="shared" si="64"/>
        <v/>
      </c>
      <c r="O389" s="371" t="str">
        <f t="shared" si="65"/>
        <v/>
      </c>
      <c r="P389" s="371" t="str">
        <f t="shared" si="72"/>
        <v/>
      </c>
      <c r="Q389" s="372" t="str">
        <f t="shared" si="66"/>
        <v/>
      </c>
      <c r="R389" s="373" t="str">
        <f t="shared" si="73"/>
        <v/>
      </c>
      <c r="S389" s="372" t="str">
        <f t="shared" si="74"/>
        <v/>
      </c>
      <c r="T389" s="372" t="str">
        <f t="shared" si="67"/>
        <v/>
      </c>
      <c r="U389" s="374" t="str">
        <f t="shared" si="68"/>
        <v/>
      </c>
      <c r="V389" s="375" t="str">
        <f t="shared" si="75"/>
        <v/>
      </c>
      <c r="Y389" s="133"/>
    </row>
    <row r="390" spans="1:25" s="127" customFormat="1" ht="12" customHeight="1">
      <c r="A390" s="121">
        <v>318</v>
      </c>
      <c r="B390" s="122"/>
      <c r="C390" s="403"/>
      <c r="D390" s="123"/>
      <c r="E390" s="124"/>
      <c r="F390" s="124"/>
      <c r="G390" s="363" t="str">
        <f t="shared" si="61"/>
        <v/>
      </c>
      <c r="H390" s="376" t="str">
        <f t="shared" si="62"/>
        <v/>
      </c>
      <c r="I390" s="365" t="str">
        <f t="shared" si="63"/>
        <v/>
      </c>
      <c r="J390" s="366" t="str">
        <f t="shared" si="69"/>
        <v/>
      </c>
      <c r="K390" s="367" t="str">
        <f t="shared" si="70"/>
        <v/>
      </c>
      <c r="L390" s="368" t="str">
        <f t="shared" si="71"/>
        <v/>
      </c>
      <c r="M390" s="369"/>
      <c r="N390" s="370" t="str">
        <f t="shared" si="64"/>
        <v/>
      </c>
      <c r="O390" s="371" t="str">
        <f t="shared" si="65"/>
        <v/>
      </c>
      <c r="P390" s="371" t="str">
        <f t="shared" si="72"/>
        <v/>
      </c>
      <c r="Q390" s="372" t="str">
        <f t="shared" si="66"/>
        <v/>
      </c>
      <c r="R390" s="373" t="str">
        <f t="shared" si="73"/>
        <v/>
      </c>
      <c r="S390" s="372" t="str">
        <f t="shared" si="74"/>
        <v/>
      </c>
      <c r="T390" s="372" t="str">
        <f t="shared" si="67"/>
        <v/>
      </c>
      <c r="U390" s="374" t="str">
        <f t="shared" si="68"/>
        <v/>
      </c>
      <c r="V390" s="375" t="str">
        <f t="shared" si="75"/>
        <v/>
      </c>
      <c r="Y390" s="133"/>
    </row>
    <row r="391" spans="1:25" s="127" customFormat="1" ht="12" customHeight="1">
      <c r="A391" s="121">
        <v>319</v>
      </c>
      <c r="B391" s="122"/>
      <c r="C391" s="403"/>
      <c r="D391" s="123"/>
      <c r="E391" s="124"/>
      <c r="F391" s="124"/>
      <c r="G391" s="363" t="str">
        <f t="shared" si="61"/>
        <v/>
      </c>
      <c r="H391" s="376" t="str">
        <f t="shared" si="62"/>
        <v/>
      </c>
      <c r="I391" s="365" t="str">
        <f t="shared" si="63"/>
        <v/>
      </c>
      <c r="J391" s="366" t="str">
        <f t="shared" si="69"/>
        <v/>
      </c>
      <c r="K391" s="367" t="str">
        <f t="shared" si="70"/>
        <v/>
      </c>
      <c r="L391" s="368" t="str">
        <f t="shared" si="71"/>
        <v/>
      </c>
      <c r="M391" s="369"/>
      <c r="N391" s="370" t="str">
        <f t="shared" si="64"/>
        <v/>
      </c>
      <c r="O391" s="371" t="str">
        <f t="shared" si="65"/>
        <v/>
      </c>
      <c r="P391" s="371" t="str">
        <f t="shared" si="72"/>
        <v/>
      </c>
      <c r="Q391" s="372" t="str">
        <f t="shared" si="66"/>
        <v/>
      </c>
      <c r="R391" s="373" t="str">
        <f t="shared" si="73"/>
        <v/>
      </c>
      <c r="S391" s="372" t="str">
        <f t="shared" si="74"/>
        <v/>
      </c>
      <c r="T391" s="372" t="str">
        <f t="shared" si="67"/>
        <v/>
      </c>
      <c r="U391" s="374" t="str">
        <f t="shared" si="68"/>
        <v/>
      </c>
      <c r="V391" s="375" t="str">
        <f t="shared" si="75"/>
        <v/>
      </c>
      <c r="Y391" s="133"/>
    </row>
    <row r="392" spans="1:25" s="127" customFormat="1" ht="12" customHeight="1">
      <c r="A392" s="121">
        <v>320</v>
      </c>
      <c r="B392" s="122"/>
      <c r="C392" s="403"/>
      <c r="D392" s="123"/>
      <c r="E392" s="124"/>
      <c r="F392" s="124"/>
      <c r="G392" s="363" t="str">
        <f t="shared" si="61"/>
        <v/>
      </c>
      <c r="H392" s="376" t="str">
        <f t="shared" si="62"/>
        <v/>
      </c>
      <c r="I392" s="365" t="str">
        <f t="shared" si="63"/>
        <v/>
      </c>
      <c r="J392" s="366" t="str">
        <f t="shared" si="69"/>
        <v/>
      </c>
      <c r="K392" s="367" t="str">
        <f t="shared" si="70"/>
        <v/>
      </c>
      <c r="L392" s="368" t="str">
        <f t="shared" si="71"/>
        <v/>
      </c>
      <c r="M392" s="369"/>
      <c r="N392" s="370" t="str">
        <f t="shared" si="64"/>
        <v/>
      </c>
      <c r="O392" s="371" t="str">
        <f t="shared" si="65"/>
        <v/>
      </c>
      <c r="P392" s="371" t="str">
        <f t="shared" si="72"/>
        <v/>
      </c>
      <c r="Q392" s="372" t="str">
        <f t="shared" si="66"/>
        <v/>
      </c>
      <c r="R392" s="373" t="str">
        <f t="shared" si="73"/>
        <v/>
      </c>
      <c r="S392" s="372" t="str">
        <f t="shared" si="74"/>
        <v/>
      </c>
      <c r="T392" s="372" t="str">
        <f t="shared" si="67"/>
        <v/>
      </c>
      <c r="U392" s="374" t="str">
        <f t="shared" si="68"/>
        <v/>
      </c>
      <c r="V392" s="375" t="str">
        <f t="shared" si="75"/>
        <v/>
      </c>
      <c r="Y392" s="133"/>
    </row>
    <row r="393" spans="1:25" s="127" customFormat="1" ht="12" customHeight="1">
      <c r="A393" s="121">
        <v>321</v>
      </c>
      <c r="B393" s="122"/>
      <c r="C393" s="403"/>
      <c r="D393" s="123"/>
      <c r="E393" s="124"/>
      <c r="F393" s="124"/>
      <c r="G393" s="363" t="str">
        <f t="shared" ref="G393:G456" si="76">IF(OR(ISBLANK($C393),ISBLANK($C$68)),"",IF($C393&gt;$C$68,"",DATEDIF($C393,$C$68,"Y")))</f>
        <v/>
      </c>
      <c r="H393" s="376" t="str">
        <f t="shared" ref="H393:H456" si="77">IF(D393=1,"男",IF(D393=2,"女",""))</f>
        <v/>
      </c>
      <c r="I393" s="365" t="str">
        <f t="shared" ref="I393:I456" si="78">G393&amp;H393</f>
        <v/>
      </c>
      <c r="J393" s="366" t="str">
        <f t="shared" si="69"/>
        <v/>
      </c>
      <c r="K393" s="367" t="str">
        <f t="shared" si="70"/>
        <v/>
      </c>
      <c r="L393" s="368" t="str">
        <f t="shared" si="71"/>
        <v/>
      </c>
      <c r="M393" s="369"/>
      <c r="N393" s="370" t="str">
        <f t="shared" ref="N393:N456" si="79">IF(F393="","",(F393-O393)/O393*100)</f>
        <v/>
      </c>
      <c r="O393" s="371" t="str">
        <f t="shared" ref="O393:O456" si="80">IF(E393="","",(J393*E393-K393))</f>
        <v/>
      </c>
      <c r="P393" s="371" t="str">
        <f t="shared" si="72"/>
        <v/>
      </c>
      <c r="Q393" s="372" t="str">
        <f t="shared" ref="Q393:Q456" si="81">IF($E393="","",P393*O393)</f>
        <v/>
      </c>
      <c r="R393" s="373" t="str">
        <f t="shared" si="73"/>
        <v/>
      </c>
      <c r="S393" s="372" t="str">
        <f t="shared" si="74"/>
        <v/>
      </c>
      <c r="T393" s="372" t="str">
        <f t="shared" ref="T393:T456" si="82">IF(E393="","",(Q393*R393+S393))</f>
        <v/>
      </c>
      <c r="U393" s="374" t="str">
        <f t="shared" ref="U393:U456" si="83">IF(E393="","",(T393*33%))</f>
        <v/>
      </c>
      <c r="V393" s="375" t="str">
        <f t="shared" si="75"/>
        <v/>
      </c>
      <c r="Y393" s="133"/>
    </row>
    <row r="394" spans="1:25" s="127" customFormat="1" ht="12" customHeight="1">
      <c r="A394" s="121">
        <v>322</v>
      </c>
      <c r="B394" s="122"/>
      <c r="C394" s="403"/>
      <c r="D394" s="123"/>
      <c r="E394" s="124"/>
      <c r="F394" s="124"/>
      <c r="G394" s="363" t="str">
        <f t="shared" si="76"/>
        <v/>
      </c>
      <c r="H394" s="376" t="str">
        <f t="shared" si="77"/>
        <v/>
      </c>
      <c r="I394" s="365" t="str">
        <f t="shared" si="78"/>
        <v/>
      </c>
      <c r="J394" s="366" t="str">
        <f t="shared" ref="J394:J457" si="84">IF(E394="","",VLOOKUP(I394,$W$28:$Y$53,2,FALSE))</f>
        <v/>
      </c>
      <c r="K394" s="367" t="str">
        <f t="shared" ref="K394:K457" si="85">IF(E394="","",VLOOKUP(I394,$W$28:$Y$53,3,FALSE))</f>
        <v/>
      </c>
      <c r="L394" s="368" t="str">
        <f t="shared" ref="L394:L457" si="86">IF(ISNUMBER(N394),VLOOKUP(N394,$M$57:$R$62,4,TRUE),"")</f>
        <v/>
      </c>
      <c r="M394" s="369"/>
      <c r="N394" s="370" t="str">
        <f t="shared" si="79"/>
        <v/>
      </c>
      <c r="O394" s="371" t="str">
        <f t="shared" si="80"/>
        <v/>
      </c>
      <c r="P394" s="371" t="str">
        <f t="shared" ref="P394:P457" si="87">IF($E394="","",VLOOKUP($I394,$N$27:$Q$53,2,FALSE))</f>
        <v/>
      </c>
      <c r="Q394" s="372" t="str">
        <f t="shared" si="81"/>
        <v/>
      </c>
      <c r="R394" s="373" t="str">
        <f t="shared" ref="R394:R457" si="88">IF(E394="","",VLOOKUP(I394,$N$27:$V$53,9,FALSE))</f>
        <v/>
      </c>
      <c r="S394" s="372" t="str">
        <f t="shared" ref="S394:S457" si="89">IF($E394="","",VLOOKUP($I394,$N$27:$R$53,5,FALSE))</f>
        <v/>
      </c>
      <c r="T394" s="372" t="str">
        <f t="shared" si="82"/>
        <v/>
      </c>
      <c r="U394" s="374" t="str">
        <f t="shared" si="83"/>
        <v/>
      </c>
      <c r="V394" s="375" t="str">
        <f t="shared" ref="V394:V457" si="90">IF(E394="","",(IF(AND(U394&lt;=$R$7,U394&gt;=$T$7),U394,IF(U394="","　","個別対応"))))</f>
        <v/>
      </c>
      <c r="Y394" s="133"/>
    </row>
    <row r="395" spans="1:25" s="127" customFormat="1" ht="12" customHeight="1">
      <c r="A395" s="121">
        <v>323</v>
      </c>
      <c r="B395" s="122"/>
      <c r="C395" s="403"/>
      <c r="D395" s="123"/>
      <c r="E395" s="124"/>
      <c r="F395" s="124"/>
      <c r="G395" s="363" t="str">
        <f t="shared" si="76"/>
        <v/>
      </c>
      <c r="H395" s="376" t="str">
        <f t="shared" si="77"/>
        <v/>
      </c>
      <c r="I395" s="365" t="str">
        <f t="shared" si="78"/>
        <v/>
      </c>
      <c r="J395" s="366" t="str">
        <f t="shared" si="84"/>
        <v/>
      </c>
      <c r="K395" s="367" t="str">
        <f t="shared" si="85"/>
        <v/>
      </c>
      <c r="L395" s="368" t="str">
        <f t="shared" si="86"/>
        <v/>
      </c>
      <c r="M395" s="369"/>
      <c r="N395" s="370" t="str">
        <f t="shared" si="79"/>
        <v/>
      </c>
      <c r="O395" s="371" t="str">
        <f t="shared" si="80"/>
        <v/>
      </c>
      <c r="P395" s="371" t="str">
        <f t="shared" si="87"/>
        <v/>
      </c>
      <c r="Q395" s="372" t="str">
        <f t="shared" si="81"/>
        <v/>
      </c>
      <c r="R395" s="373" t="str">
        <f t="shared" si="88"/>
        <v/>
      </c>
      <c r="S395" s="372" t="str">
        <f t="shared" si="89"/>
        <v/>
      </c>
      <c r="T395" s="372" t="str">
        <f t="shared" si="82"/>
        <v/>
      </c>
      <c r="U395" s="374" t="str">
        <f t="shared" si="83"/>
        <v/>
      </c>
      <c r="V395" s="375" t="str">
        <f t="shared" si="90"/>
        <v/>
      </c>
      <c r="Y395" s="133"/>
    </row>
    <row r="396" spans="1:25" s="127" customFormat="1" ht="12" customHeight="1">
      <c r="A396" s="121">
        <v>324</v>
      </c>
      <c r="B396" s="122"/>
      <c r="C396" s="403"/>
      <c r="D396" s="123"/>
      <c r="E396" s="124"/>
      <c r="F396" s="124"/>
      <c r="G396" s="363" t="str">
        <f t="shared" si="76"/>
        <v/>
      </c>
      <c r="H396" s="376" t="str">
        <f t="shared" si="77"/>
        <v/>
      </c>
      <c r="I396" s="365" t="str">
        <f t="shared" si="78"/>
        <v/>
      </c>
      <c r="J396" s="366" t="str">
        <f t="shared" si="84"/>
        <v/>
      </c>
      <c r="K396" s="367" t="str">
        <f t="shared" si="85"/>
        <v/>
      </c>
      <c r="L396" s="368" t="str">
        <f t="shared" si="86"/>
        <v/>
      </c>
      <c r="M396" s="369"/>
      <c r="N396" s="370" t="str">
        <f t="shared" si="79"/>
        <v/>
      </c>
      <c r="O396" s="371" t="str">
        <f t="shared" si="80"/>
        <v/>
      </c>
      <c r="P396" s="371" t="str">
        <f t="shared" si="87"/>
        <v/>
      </c>
      <c r="Q396" s="372" t="str">
        <f t="shared" si="81"/>
        <v/>
      </c>
      <c r="R396" s="373" t="str">
        <f t="shared" si="88"/>
        <v/>
      </c>
      <c r="S396" s="372" t="str">
        <f t="shared" si="89"/>
        <v/>
      </c>
      <c r="T396" s="372" t="str">
        <f t="shared" si="82"/>
        <v/>
      </c>
      <c r="U396" s="374" t="str">
        <f t="shared" si="83"/>
        <v/>
      </c>
      <c r="V396" s="375" t="str">
        <f t="shared" si="90"/>
        <v/>
      </c>
      <c r="Y396" s="133"/>
    </row>
    <row r="397" spans="1:25" s="127" customFormat="1" ht="12" customHeight="1">
      <c r="A397" s="121">
        <v>325</v>
      </c>
      <c r="B397" s="122"/>
      <c r="C397" s="403"/>
      <c r="D397" s="123"/>
      <c r="E397" s="124"/>
      <c r="F397" s="124"/>
      <c r="G397" s="363" t="str">
        <f t="shared" si="76"/>
        <v/>
      </c>
      <c r="H397" s="376" t="str">
        <f t="shared" si="77"/>
        <v/>
      </c>
      <c r="I397" s="365" t="str">
        <f t="shared" si="78"/>
        <v/>
      </c>
      <c r="J397" s="366" t="str">
        <f t="shared" si="84"/>
        <v/>
      </c>
      <c r="K397" s="367" t="str">
        <f t="shared" si="85"/>
        <v/>
      </c>
      <c r="L397" s="368" t="str">
        <f t="shared" si="86"/>
        <v/>
      </c>
      <c r="M397" s="369"/>
      <c r="N397" s="370" t="str">
        <f t="shared" si="79"/>
        <v/>
      </c>
      <c r="O397" s="371" t="str">
        <f t="shared" si="80"/>
        <v/>
      </c>
      <c r="P397" s="371" t="str">
        <f t="shared" si="87"/>
        <v/>
      </c>
      <c r="Q397" s="372" t="str">
        <f t="shared" si="81"/>
        <v/>
      </c>
      <c r="R397" s="373" t="str">
        <f t="shared" si="88"/>
        <v/>
      </c>
      <c r="S397" s="372" t="str">
        <f t="shared" si="89"/>
        <v/>
      </c>
      <c r="T397" s="372" t="str">
        <f t="shared" si="82"/>
        <v/>
      </c>
      <c r="U397" s="374" t="str">
        <f t="shared" si="83"/>
        <v/>
      </c>
      <c r="V397" s="375" t="str">
        <f t="shared" si="90"/>
        <v/>
      </c>
      <c r="Y397" s="133"/>
    </row>
    <row r="398" spans="1:25" s="127" customFormat="1" ht="12" customHeight="1">
      <c r="A398" s="121">
        <v>326</v>
      </c>
      <c r="B398" s="122"/>
      <c r="C398" s="403"/>
      <c r="D398" s="123"/>
      <c r="E398" s="124"/>
      <c r="F398" s="124"/>
      <c r="G398" s="363" t="str">
        <f t="shared" si="76"/>
        <v/>
      </c>
      <c r="H398" s="376" t="str">
        <f t="shared" si="77"/>
        <v/>
      </c>
      <c r="I398" s="365" t="str">
        <f t="shared" si="78"/>
        <v/>
      </c>
      <c r="J398" s="366" t="str">
        <f t="shared" si="84"/>
        <v/>
      </c>
      <c r="K398" s="367" t="str">
        <f t="shared" si="85"/>
        <v/>
      </c>
      <c r="L398" s="368" t="str">
        <f t="shared" si="86"/>
        <v/>
      </c>
      <c r="M398" s="369"/>
      <c r="N398" s="370" t="str">
        <f t="shared" si="79"/>
        <v/>
      </c>
      <c r="O398" s="371" t="str">
        <f t="shared" si="80"/>
        <v/>
      </c>
      <c r="P398" s="371" t="str">
        <f t="shared" si="87"/>
        <v/>
      </c>
      <c r="Q398" s="372" t="str">
        <f t="shared" si="81"/>
        <v/>
      </c>
      <c r="R398" s="373" t="str">
        <f t="shared" si="88"/>
        <v/>
      </c>
      <c r="S398" s="372" t="str">
        <f t="shared" si="89"/>
        <v/>
      </c>
      <c r="T398" s="372" t="str">
        <f t="shared" si="82"/>
        <v/>
      </c>
      <c r="U398" s="374" t="str">
        <f t="shared" si="83"/>
        <v/>
      </c>
      <c r="V398" s="375" t="str">
        <f t="shared" si="90"/>
        <v/>
      </c>
      <c r="Y398" s="133"/>
    </row>
    <row r="399" spans="1:25" s="127" customFormat="1" ht="12" customHeight="1">
      <c r="A399" s="121">
        <v>327</v>
      </c>
      <c r="B399" s="122"/>
      <c r="C399" s="403"/>
      <c r="D399" s="123"/>
      <c r="E399" s="124"/>
      <c r="F399" s="124"/>
      <c r="G399" s="363" t="str">
        <f t="shared" si="76"/>
        <v/>
      </c>
      <c r="H399" s="376" t="str">
        <f t="shared" si="77"/>
        <v/>
      </c>
      <c r="I399" s="365" t="str">
        <f t="shared" si="78"/>
        <v/>
      </c>
      <c r="J399" s="366" t="str">
        <f t="shared" si="84"/>
        <v/>
      </c>
      <c r="K399" s="367" t="str">
        <f t="shared" si="85"/>
        <v/>
      </c>
      <c r="L399" s="368" t="str">
        <f t="shared" si="86"/>
        <v/>
      </c>
      <c r="M399" s="369"/>
      <c r="N399" s="370" t="str">
        <f t="shared" si="79"/>
        <v/>
      </c>
      <c r="O399" s="371" t="str">
        <f t="shared" si="80"/>
        <v/>
      </c>
      <c r="P399" s="371" t="str">
        <f t="shared" si="87"/>
        <v/>
      </c>
      <c r="Q399" s="372" t="str">
        <f t="shared" si="81"/>
        <v/>
      </c>
      <c r="R399" s="373" t="str">
        <f t="shared" si="88"/>
        <v/>
      </c>
      <c r="S399" s="372" t="str">
        <f t="shared" si="89"/>
        <v/>
      </c>
      <c r="T399" s="372" t="str">
        <f t="shared" si="82"/>
        <v/>
      </c>
      <c r="U399" s="374" t="str">
        <f t="shared" si="83"/>
        <v/>
      </c>
      <c r="V399" s="375" t="str">
        <f t="shared" si="90"/>
        <v/>
      </c>
      <c r="Y399" s="133"/>
    </row>
    <row r="400" spans="1:25" s="127" customFormat="1" ht="12" customHeight="1">
      <c r="A400" s="121">
        <v>328</v>
      </c>
      <c r="B400" s="122"/>
      <c r="C400" s="403"/>
      <c r="D400" s="123"/>
      <c r="E400" s="124"/>
      <c r="F400" s="124"/>
      <c r="G400" s="363" t="str">
        <f t="shared" si="76"/>
        <v/>
      </c>
      <c r="H400" s="376" t="str">
        <f t="shared" si="77"/>
        <v/>
      </c>
      <c r="I400" s="365" t="str">
        <f t="shared" si="78"/>
        <v/>
      </c>
      <c r="J400" s="366" t="str">
        <f t="shared" si="84"/>
        <v/>
      </c>
      <c r="K400" s="367" t="str">
        <f t="shared" si="85"/>
        <v/>
      </c>
      <c r="L400" s="368" t="str">
        <f t="shared" si="86"/>
        <v/>
      </c>
      <c r="M400" s="369"/>
      <c r="N400" s="370" t="str">
        <f t="shared" si="79"/>
        <v/>
      </c>
      <c r="O400" s="371" t="str">
        <f t="shared" si="80"/>
        <v/>
      </c>
      <c r="P400" s="371" t="str">
        <f t="shared" si="87"/>
        <v/>
      </c>
      <c r="Q400" s="372" t="str">
        <f t="shared" si="81"/>
        <v/>
      </c>
      <c r="R400" s="373" t="str">
        <f t="shared" si="88"/>
        <v/>
      </c>
      <c r="S400" s="372" t="str">
        <f t="shared" si="89"/>
        <v/>
      </c>
      <c r="T400" s="372" t="str">
        <f t="shared" si="82"/>
        <v/>
      </c>
      <c r="U400" s="374" t="str">
        <f t="shared" si="83"/>
        <v/>
      </c>
      <c r="V400" s="375" t="str">
        <f t="shared" si="90"/>
        <v/>
      </c>
      <c r="Y400" s="133"/>
    </row>
    <row r="401" spans="1:25" s="127" customFormat="1" ht="12" customHeight="1">
      <c r="A401" s="121">
        <v>329</v>
      </c>
      <c r="B401" s="122"/>
      <c r="C401" s="403"/>
      <c r="D401" s="123"/>
      <c r="E401" s="124"/>
      <c r="F401" s="124"/>
      <c r="G401" s="363" t="str">
        <f t="shared" si="76"/>
        <v/>
      </c>
      <c r="H401" s="376" t="str">
        <f t="shared" si="77"/>
        <v/>
      </c>
      <c r="I401" s="365" t="str">
        <f t="shared" si="78"/>
        <v/>
      </c>
      <c r="J401" s="366" t="str">
        <f t="shared" si="84"/>
        <v/>
      </c>
      <c r="K401" s="367" t="str">
        <f t="shared" si="85"/>
        <v/>
      </c>
      <c r="L401" s="368" t="str">
        <f t="shared" si="86"/>
        <v/>
      </c>
      <c r="M401" s="369"/>
      <c r="N401" s="370" t="str">
        <f t="shared" si="79"/>
        <v/>
      </c>
      <c r="O401" s="371" t="str">
        <f t="shared" si="80"/>
        <v/>
      </c>
      <c r="P401" s="371" t="str">
        <f t="shared" si="87"/>
        <v/>
      </c>
      <c r="Q401" s="372" t="str">
        <f t="shared" si="81"/>
        <v/>
      </c>
      <c r="R401" s="373" t="str">
        <f t="shared" si="88"/>
        <v/>
      </c>
      <c r="S401" s="372" t="str">
        <f t="shared" si="89"/>
        <v/>
      </c>
      <c r="T401" s="372" t="str">
        <f t="shared" si="82"/>
        <v/>
      </c>
      <c r="U401" s="374" t="str">
        <f t="shared" si="83"/>
        <v/>
      </c>
      <c r="V401" s="375" t="str">
        <f t="shared" si="90"/>
        <v/>
      </c>
      <c r="Y401" s="133"/>
    </row>
    <row r="402" spans="1:25" s="127" customFormat="1" ht="12" customHeight="1">
      <c r="A402" s="121">
        <v>330</v>
      </c>
      <c r="B402" s="122"/>
      <c r="C402" s="403"/>
      <c r="D402" s="123"/>
      <c r="E402" s="124"/>
      <c r="F402" s="124"/>
      <c r="G402" s="363" t="str">
        <f t="shared" si="76"/>
        <v/>
      </c>
      <c r="H402" s="376" t="str">
        <f t="shared" si="77"/>
        <v/>
      </c>
      <c r="I402" s="365" t="str">
        <f t="shared" si="78"/>
        <v/>
      </c>
      <c r="J402" s="366" t="str">
        <f t="shared" si="84"/>
        <v/>
      </c>
      <c r="K402" s="367" t="str">
        <f t="shared" si="85"/>
        <v/>
      </c>
      <c r="L402" s="368" t="str">
        <f t="shared" si="86"/>
        <v/>
      </c>
      <c r="M402" s="369"/>
      <c r="N402" s="370" t="str">
        <f t="shared" si="79"/>
        <v/>
      </c>
      <c r="O402" s="371" t="str">
        <f t="shared" si="80"/>
        <v/>
      </c>
      <c r="P402" s="371" t="str">
        <f t="shared" si="87"/>
        <v/>
      </c>
      <c r="Q402" s="372" t="str">
        <f t="shared" si="81"/>
        <v/>
      </c>
      <c r="R402" s="373" t="str">
        <f t="shared" si="88"/>
        <v/>
      </c>
      <c r="S402" s="372" t="str">
        <f t="shared" si="89"/>
        <v/>
      </c>
      <c r="T402" s="372" t="str">
        <f t="shared" si="82"/>
        <v/>
      </c>
      <c r="U402" s="374" t="str">
        <f t="shared" si="83"/>
        <v/>
      </c>
      <c r="V402" s="375" t="str">
        <f t="shared" si="90"/>
        <v/>
      </c>
      <c r="Y402" s="133"/>
    </row>
    <row r="403" spans="1:25" s="127" customFormat="1" ht="12" customHeight="1">
      <c r="A403" s="121">
        <v>331</v>
      </c>
      <c r="B403" s="122"/>
      <c r="C403" s="403"/>
      <c r="D403" s="123"/>
      <c r="E403" s="124"/>
      <c r="F403" s="124"/>
      <c r="G403" s="363" t="str">
        <f t="shared" si="76"/>
        <v/>
      </c>
      <c r="H403" s="376" t="str">
        <f t="shared" si="77"/>
        <v/>
      </c>
      <c r="I403" s="365" t="str">
        <f t="shared" si="78"/>
        <v/>
      </c>
      <c r="J403" s="366" t="str">
        <f t="shared" si="84"/>
        <v/>
      </c>
      <c r="K403" s="367" t="str">
        <f t="shared" si="85"/>
        <v/>
      </c>
      <c r="L403" s="368" t="str">
        <f t="shared" si="86"/>
        <v/>
      </c>
      <c r="M403" s="369"/>
      <c r="N403" s="370" t="str">
        <f t="shared" si="79"/>
        <v/>
      </c>
      <c r="O403" s="371" t="str">
        <f t="shared" si="80"/>
        <v/>
      </c>
      <c r="P403" s="371" t="str">
        <f t="shared" si="87"/>
        <v/>
      </c>
      <c r="Q403" s="372" t="str">
        <f t="shared" si="81"/>
        <v/>
      </c>
      <c r="R403" s="373" t="str">
        <f t="shared" si="88"/>
        <v/>
      </c>
      <c r="S403" s="372" t="str">
        <f t="shared" si="89"/>
        <v/>
      </c>
      <c r="T403" s="372" t="str">
        <f t="shared" si="82"/>
        <v/>
      </c>
      <c r="U403" s="374" t="str">
        <f t="shared" si="83"/>
        <v/>
      </c>
      <c r="V403" s="375" t="str">
        <f t="shared" si="90"/>
        <v/>
      </c>
      <c r="Y403" s="133"/>
    </row>
    <row r="404" spans="1:25" s="127" customFormat="1" ht="12" customHeight="1">
      <c r="A404" s="121">
        <v>332</v>
      </c>
      <c r="B404" s="122"/>
      <c r="C404" s="403"/>
      <c r="D404" s="123"/>
      <c r="E404" s="124"/>
      <c r="F404" s="124"/>
      <c r="G404" s="363" t="str">
        <f t="shared" si="76"/>
        <v/>
      </c>
      <c r="H404" s="376" t="str">
        <f t="shared" si="77"/>
        <v/>
      </c>
      <c r="I404" s="365" t="str">
        <f t="shared" si="78"/>
        <v/>
      </c>
      <c r="J404" s="366" t="str">
        <f t="shared" si="84"/>
        <v/>
      </c>
      <c r="K404" s="367" t="str">
        <f t="shared" si="85"/>
        <v/>
      </c>
      <c r="L404" s="368" t="str">
        <f t="shared" si="86"/>
        <v/>
      </c>
      <c r="M404" s="369"/>
      <c r="N404" s="370" t="str">
        <f t="shared" si="79"/>
        <v/>
      </c>
      <c r="O404" s="371" t="str">
        <f t="shared" si="80"/>
        <v/>
      </c>
      <c r="P404" s="371" t="str">
        <f t="shared" si="87"/>
        <v/>
      </c>
      <c r="Q404" s="372" t="str">
        <f t="shared" si="81"/>
        <v/>
      </c>
      <c r="R404" s="373" t="str">
        <f t="shared" si="88"/>
        <v/>
      </c>
      <c r="S404" s="372" t="str">
        <f t="shared" si="89"/>
        <v/>
      </c>
      <c r="T404" s="372" t="str">
        <f t="shared" si="82"/>
        <v/>
      </c>
      <c r="U404" s="374" t="str">
        <f t="shared" si="83"/>
        <v/>
      </c>
      <c r="V404" s="375" t="str">
        <f t="shared" si="90"/>
        <v/>
      </c>
      <c r="Y404" s="133"/>
    </row>
    <row r="405" spans="1:25" s="127" customFormat="1" ht="12" customHeight="1">
      <c r="A405" s="121">
        <v>333</v>
      </c>
      <c r="B405" s="122"/>
      <c r="C405" s="403"/>
      <c r="D405" s="123"/>
      <c r="E405" s="124"/>
      <c r="F405" s="124"/>
      <c r="G405" s="363" t="str">
        <f t="shared" si="76"/>
        <v/>
      </c>
      <c r="H405" s="376" t="str">
        <f t="shared" si="77"/>
        <v/>
      </c>
      <c r="I405" s="365" t="str">
        <f t="shared" si="78"/>
        <v/>
      </c>
      <c r="J405" s="366" t="str">
        <f t="shared" si="84"/>
        <v/>
      </c>
      <c r="K405" s="367" t="str">
        <f t="shared" si="85"/>
        <v/>
      </c>
      <c r="L405" s="368" t="str">
        <f t="shared" si="86"/>
        <v/>
      </c>
      <c r="M405" s="369"/>
      <c r="N405" s="370" t="str">
        <f t="shared" si="79"/>
        <v/>
      </c>
      <c r="O405" s="371" t="str">
        <f t="shared" si="80"/>
        <v/>
      </c>
      <c r="P405" s="371" t="str">
        <f t="shared" si="87"/>
        <v/>
      </c>
      <c r="Q405" s="372" t="str">
        <f t="shared" si="81"/>
        <v/>
      </c>
      <c r="R405" s="373" t="str">
        <f t="shared" si="88"/>
        <v/>
      </c>
      <c r="S405" s="372" t="str">
        <f t="shared" si="89"/>
        <v/>
      </c>
      <c r="T405" s="372" t="str">
        <f t="shared" si="82"/>
        <v/>
      </c>
      <c r="U405" s="374" t="str">
        <f t="shared" si="83"/>
        <v/>
      </c>
      <c r="V405" s="375" t="str">
        <f t="shared" si="90"/>
        <v/>
      </c>
      <c r="Y405" s="133"/>
    </row>
    <row r="406" spans="1:25" s="127" customFormat="1" ht="12" customHeight="1">
      <c r="A406" s="121">
        <v>334</v>
      </c>
      <c r="B406" s="122"/>
      <c r="C406" s="403"/>
      <c r="D406" s="123"/>
      <c r="E406" s="124"/>
      <c r="F406" s="124"/>
      <c r="G406" s="363" t="str">
        <f t="shared" si="76"/>
        <v/>
      </c>
      <c r="H406" s="376" t="str">
        <f t="shared" si="77"/>
        <v/>
      </c>
      <c r="I406" s="365" t="str">
        <f t="shared" si="78"/>
        <v/>
      </c>
      <c r="J406" s="366" t="str">
        <f t="shared" si="84"/>
        <v/>
      </c>
      <c r="K406" s="367" t="str">
        <f t="shared" si="85"/>
        <v/>
      </c>
      <c r="L406" s="368" t="str">
        <f t="shared" si="86"/>
        <v/>
      </c>
      <c r="M406" s="369"/>
      <c r="N406" s="370" t="str">
        <f t="shared" si="79"/>
        <v/>
      </c>
      <c r="O406" s="371" t="str">
        <f t="shared" si="80"/>
        <v/>
      </c>
      <c r="P406" s="371" t="str">
        <f t="shared" si="87"/>
        <v/>
      </c>
      <c r="Q406" s="372" t="str">
        <f t="shared" si="81"/>
        <v/>
      </c>
      <c r="R406" s="373" t="str">
        <f t="shared" si="88"/>
        <v/>
      </c>
      <c r="S406" s="372" t="str">
        <f t="shared" si="89"/>
        <v/>
      </c>
      <c r="T406" s="372" t="str">
        <f t="shared" si="82"/>
        <v/>
      </c>
      <c r="U406" s="374" t="str">
        <f t="shared" si="83"/>
        <v/>
      </c>
      <c r="V406" s="375" t="str">
        <f t="shared" si="90"/>
        <v/>
      </c>
      <c r="Y406" s="133"/>
    </row>
    <row r="407" spans="1:25" s="127" customFormat="1" ht="12" customHeight="1">
      <c r="A407" s="121">
        <v>335</v>
      </c>
      <c r="B407" s="122"/>
      <c r="C407" s="403"/>
      <c r="D407" s="123"/>
      <c r="E407" s="124"/>
      <c r="F407" s="124"/>
      <c r="G407" s="363" t="str">
        <f t="shared" si="76"/>
        <v/>
      </c>
      <c r="H407" s="376" t="str">
        <f t="shared" si="77"/>
        <v/>
      </c>
      <c r="I407" s="365" t="str">
        <f t="shared" si="78"/>
        <v/>
      </c>
      <c r="J407" s="366" t="str">
        <f t="shared" si="84"/>
        <v/>
      </c>
      <c r="K407" s="367" t="str">
        <f t="shared" si="85"/>
        <v/>
      </c>
      <c r="L407" s="368" t="str">
        <f t="shared" si="86"/>
        <v/>
      </c>
      <c r="M407" s="369"/>
      <c r="N407" s="370" t="str">
        <f t="shared" si="79"/>
        <v/>
      </c>
      <c r="O407" s="371" t="str">
        <f t="shared" si="80"/>
        <v/>
      </c>
      <c r="P407" s="371" t="str">
        <f t="shared" si="87"/>
        <v/>
      </c>
      <c r="Q407" s="372" t="str">
        <f t="shared" si="81"/>
        <v/>
      </c>
      <c r="R407" s="373" t="str">
        <f t="shared" si="88"/>
        <v/>
      </c>
      <c r="S407" s="372" t="str">
        <f t="shared" si="89"/>
        <v/>
      </c>
      <c r="T407" s="372" t="str">
        <f t="shared" si="82"/>
        <v/>
      </c>
      <c r="U407" s="374" t="str">
        <f t="shared" si="83"/>
        <v/>
      </c>
      <c r="V407" s="375" t="str">
        <f t="shared" si="90"/>
        <v/>
      </c>
      <c r="Y407" s="133"/>
    </row>
    <row r="408" spans="1:25" s="127" customFormat="1" ht="12" customHeight="1">
      <c r="A408" s="121">
        <v>336</v>
      </c>
      <c r="B408" s="122"/>
      <c r="C408" s="403"/>
      <c r="D408" s="123"/>
      <c r="E408" s="124"/>
      <c r="F408" s="124"/>
      <c r="G408" s="363" t="str">
        <f t="shared" si="76"/>
        <v/>
      </c>
      <c r="H408" s="376" t="str">
        <f t="shared" si="77"/>
        <v/>
      </c>
      <c r="I408" s="365" t="str">
        <f t="shared" si="78"/>
        <v/>
      </c>
      <c r="J408" s="366" t="str">
        <f t="shared" si="84"/>
        <v/>
      </c>
      <c r="K408" s="367" t="str">
        <f t="shared" si="85"/>
        <v/>
      </c>
      <c r="L408" s="368" t="str">
        <f t="shared" si="86"/>
        <v/>
      </c>
      <c r="M408" s="369"/>
      <c r="N408" s="370" t="str">
        <f t="shared" si="79"/>
        <v/>
      </c>
      <c r="O408" s="371" t="str">
        <f t="shared" si="80"/>
        <v/>
      </c>
      <c r="P408" s="371" t="str">
        <f t="shared" si="87"/>
        <v/>
      </c>
      <c r="Q408" s="372" t="str">
        <f t="shared" si="81"/>
        <v/>
      </c>
      <c r="R408" s="373" t="str">
        <f t="shared" si="88"/>
        <v/>
      </c>
      <c r="S408" s="372" t="str">
        <f t="shared" si="89"/>
        <v/>
      </c>
      <c r="T408" s="372" t="str">
        <f t="shared" si="82"/>
        <v/>
      </c>
      <c r="U408" s="374" t="str">
        <f t="shared" si="83"/>
        <v/>
      </c>
      <c r="V408" s="375" t="str">
        <f t="shared" si="90"/>
        <v/>
      </c>
      <c r="Y408" s="133"/>
    </row>
    <row r="409" spans="1:25" s="127" customFormat="1" ht="12" customHeight="1">
      <c r="A409" s="121">
        <v>337</v>
      </c>
      <c r="B409" s="122"/>
      <c r="C409" s="403"/>
      <c r="D409" s="123"/>
      <c r="E409" s="124"/>
      <c r="F409" s="124"/>
      <c r="G409" s="363" t="str">
        <f t="shared" si="76"/>
        <v/>
      </c>
      <c r="H409" s="376" t="str">
        <f t="shared" si="77"/>
        <v/>
      </c>
      <c r="I409" s="365" t="str">
        <f t="shared" si="78"/>
        <v/>
      </c>
      <c r="J409" s="366" t="str">
        <f t="shared" si="84"/>
        <v/>
      </c>
      <c r="K409" s="367" t="str">
        <f t="shared" si="85"/>
        <v/>
      </c>
      <c r="L409" s="368" t="str">
        <f t="shared" si="86"/>
        <v/>
      </c>
      <c r="M409" s="369"/>
      <c r="N409" s="370" t="str">
        <f t="shared" si="79"/>
        <v/>
      </c>
      <c r="O409" s="371" t="str">
        <f t="shared" si="80"/>
        <v/>
      </c>
      <c r="P409" s="371" t="str">
        <f t="shared" si="87"/>
        <v/>
      </c>
      <c r="Q409" s="372" t="str">
        <f t="shared" si="81"/>
        <v/>
      </c>
      <c r="R409" s="373" t="str">
        <f t="shared" si="88"/>
        <v/>
      </c>
      <c r="S409" s="372" t="str">
        <f t="shared" si="89"/>
        <v/>
      </c>
      <c r="T409" s="372" t="str">
        <f t="shared" si="82"/>
        <v/>
      </c>
      <c r="U409" s="374" t="str">
        <f t="shared" si="83"/>
        <v/>
      </c>
      <c r="V409" s="375" t="str">
        <f t="shared" si="90"/>
        <v/>
      </c>
      <c r="Y409" s="133"/>
    </row>
    <row r="410" spans="1:25" s="127" customFormat="1" ht="12" customHeight="1">
      <c r="A410" s="121">
        <v>338</v>
      </c>
      <c r="B410" s="122"/>
      <c r="C410" s="403"/>
      <c r="D410" s="123"/>
      <c r="E410" s="124"/>
      <c r="F410" s="124"/>
      <c r="G410" s="363" t="str">
        <f t="shared" si="76"/>
        <v/>
      </c>
      <c r="H410" s="376" t="str">
        <f t="shared" si="77"/>
        <v/>
      </c>
      <c r="I410" s="365" t="str">
        <f t="shared" si="78"/>
        <v/>
      </c>
      <c r="J410" s="366" t="str">
        <f t="shared" si="84"/>
        <v/>
      </c>
      <c r="K410" s="367" t="str">
        <f t="shared" si="85"/>
        <v/>
      </c>
      <c r="L410" s="368" t="str">
        <f t="shared" si="86"/>
        <v/>
      </c>
      <c r="M410" s="369"/>
      <c r="N410" s="370" t="str">
        <f t="shared" si="79"/>
        <v/>
      </c>
      <c r="O410" s="371" t="str">
        <f t="shared" si="80"/>
        <v/>
      </c>
      <c r="P410" s="371" t="str">
        <f t="shared" si="87"/>
        <v/>
      </c>
      <c r="Q410" s="372" t="str">
        <f t="shared" si="81"/>
        <v/>
      </c>
      <c r="R410" s="373" t="str">
        <f t="shared" si="88"/>
        <v/>
      </c>
      <c r="S410" s="372" t="str">
        <f t="shared" si="89"/>
        <v/>
      </c>
      <c r="T410" s="372" t="str">
        <f t="shared" si="82"/>
        <v/>
      </c>
      <c r="U410" s="374" t="str">
        <f t="shared" si="83"/>
        <v/>
      </c>
      <c r="V410" s="375" t="str">
        <f t="shared" si="90"/>
        <v/>
      </c>
      <c r="Y410" s="133"/>
    </row>
    <row r="411" spans="1:25" s="127" customFormat="1" ht="12" customHeight="1">
      <c r="A411" s="121">
        <v>339</v>
      </c>
      <c r="B411" s="122"/>
      <c r="C411" s="403"/>
      <c r="D411" s="123"/>
      <c r="E411" s="124"/>
      <c r="F411" s="124"/>
      <c r="G411" s="363" t="str">
        <f t="shared" si="76"/>
        <v/>
      </c>
      <c r="H411" s="376" t="str">
        <f t="shared" si="77"/>
        <v/>
      </c>
      <c r="I411" s="365" t="str">
        <f t="shared" si="78"/>
        <v/>
      </c>
      <c r="J411" s="366" t="str">
        <f t="shared" si="84"/>
        <v/>
      </c>
      <c r="K411" s="367" t="str">
        <f t="shared" si="85"/>
        <v/>
      </c>
      <c r="L411" s="368" t="str">
        <f t="shared" si="86"/>
        <v/>
      </c>
      <c r="M411" s="369"/>
      <c r="N411" s="370" t="str">
        <f t="shared" si="79"/>
        <v/>
      </c>
      <c r="O411" s="371" t="str">
        <f t="shared" si="80"/>
        <v/>
      </c>
      <c r="P411" s="371" t="str">
        <f t="shared" si="87"/>
        <v/>
      </c>
      <c r="Q411" s="372" t="str">
        <f t="shared" si="81"/>
        <v/>
      </c>
      <c r="R411" s="373" t="str">
        <f t="shared" si="88"/>
        <v/>
      </c>
      <c r="S411" s="372" t="str">
        <f t="shared" si="89"/>
        <v/>
      </c>
      <c r="T411" s="372" t="str">
        <f t="shared" si="82"/>
        <v/>
      </c>
      <c r="U411" s="374" t="str">
        <f t="shared" si="83"/>
        <v/>
      </c>
      <c r="V411" s="375" t="str">
        <f t="shared" si="90"/>
        <v/>
      </c>
      <c r="Y411" s="133"/>
    </row>
    <row r="412" spans="1:25" s="127" customFormat="1" ht="12" customHeight="1">
      <c r="A412" s="121">
        <v>340</v>
      </c>
      <c r="B412" s="122"/>
      <c r="C412" s="403"/>
      <c r="D412" s="123"/>
      <c r="E412" s="124"/>
      <c r="F412" s="124"/>
      <c r="G412" s="363" t="str">
        <f t="shared" si="76"/>
        <v/>
      </c>
      <c r="H412" s="376" t="str">
        <f t="shared" si="77"/>
        <v/>
      </c>
      <c r="I412" s="365" t="str">
        <f t="shared" si="78"/>
        <v/>
      </c>
      <c r="J412" s="366" t="str">
        <f t="shared" si="84"/>
        <v/>
      </c>
      <c r="K412" s="367" t="str">
        <f t="shared" si="85"/>
        <v/>
      </c>
      <c r="L412" s="368" t="str">
        <f t="shared" si="86"/>
        <v/>
      </c>
      <c r="M412" s="369"/>
      <c r="N412" s="370" t="str">
        <f t="shared" si="79"/>
        <v/>
      </c>
      <c r="O412" s="371" t="str">
        <f t="shared" si="80"/>
        <v/>
      </c>
      <c r="P412" s="371" t="str">
        <f t="shared" si="87"/>
        <v/>
      </c>
      <c r="Q412" s="372" t="str">
        <f t="shared" si="81"/>
        <v/>
      </c>
      <c r="R412" s="373" t="str">
        <f t="shared" si="88"/>
        <v/>
      </c>
      <c r="S412" s="372" t="str">
        <f t="shared" si="89"/>
        <v/>
      </c>
      <c r="T412" s="372" t="str">
        <f t="shared" si="82"/>
        <v/>
      </c>
      <c r="U412" s="374" t="str">
        <f t="shared" si="83"/>
        <v/>
      </c>
      <c r="V412" s="375" t="str">
        <f t="shared" si="90"/>
        <v/>
      </c>
      <c r="Y412" s="133"/>
    </row>
    <row r="413" spans="1:25" s="127" customFormat="1" ht="12" customHeight="1">
      <c r="A413" s="121">
        <v>341</v>
      </c>
      <c r="B413" s="122"/>
      <c r="C413" s="403"/>
      <c r="D413" s="123"/>
      <c r="E413" s="124"/>
      <c r="F413" s="124"/>
      <c r="G413" s="363" t="str">
        <f t="shared" si="76"/>
        <v/>
      </c>
      <c r="H413" s="376" t="str">
        <f t="shared" si="77"/>
        <v/>
      </c>
      <c r="I413" s="365" t="str">
        <f t="shared" si="78"/>
        <v/>
      </c>
      <c r="J413" s="366" t="str">
        <f t="shared" si="84"/>
        <v/>
      </c>
      <c r="K413" s="367" t="str">
        <f t="shared" si="85"/>
        <v/>
      </c>
      <c r="L413" s="368" t="str">
        <f t="shared" si="86"/>
        <v/>
      </c>
      <c r="M413" s="369"/>
      <c r="N413" s="370" t="str">
        <f t="shared" si="79"/>
        <v/>
      </c>
      <c r="O413" s="371" t="str">
        <f t="shared" si="80"/>
        <v/>
      </c>
      <c r="P413" s="371" t="str">
        <f t="shared" si="87"/>
        <v/>
      </c>
      <c r="Q413" s="372" t="str">
        <f t="shared" si="81"/>
        <v/>
      </c>
      <c r="R413" s="373" t="str">
        <f t="shared" si="88"/>
        <v/>
      </c>
      <c r="S413" s="372" t="str">
        <f t="shared" si="89"/>
        <v/>
      </c>
      <c r="T413" s="372" t="str">
        <f t="shared" si="82"/>
        <v/>
      </c>
      <c r="U413" s="374" t="str">
        <f t="shared" si="83"/>
        <v/>
      </c>
      <c r="V413" s="375" t="str">
        <f t="shared" si="90"/>
        <v/>
      </c>
      <c r="Y413" s="133"/>
    </row>
    <row r="414" spans="1:25" s="127" customFormat="1" ht="12" customHeight="1">
      <c r="A414" s="121">
        <v>342</v>
      </c>
      <c r="B414" s="122"/>
      <c r="C414" s="403"/>
      <c r="D414" s="123"/>
      <c r="E414" s="124"/>
      <c r="F414" s="124"/>
      <c r="G414" s="363" t="str">
        <f t="shared" si="76"/>
        <v/>
      </c>
      <c r="H414" s="376" t="str">
        <f t="shared" si="77"/>
        <v/>
      </c>
      <c r="I414" s="365" t="str">
        <f t="shared" si="78"/>
        <v/>
      </c>
      <c r="J414" s="366" t="str">
        <f t="shared" si="84"/>
        <v/>
      </c>
      <c r="K414" s="367" t="str">
        <f t="shared" si="85"/>
        <v/>
      </c>
      <c r="L414" s="368" t="str">
        <f t="shared" si="86"/>
        <v/>
      </c>
      <c r="M414" s="369"/>
      <c r="N414" s="370" t="str">
        <f t="shared" si="79"/>
        <v/>
      </c>
      <c r="O414" s="371" t="str">
        <f t="shared" si="80"/>
        <v/>
      </c>
      <c r="P414" s="371" t="str">
        <f t="shared" si="87"/>
        <v/>
      </c>
      <c r="Q414" s="372" t="str">
        <f t="shared" si="81"/>
        <v/>
      </c>
      <c r="R414" s="373" t="str">
        <f t="shared" si="88"/>
        <v/>
      </c>
      <c r="S414" s="372" t="str">
        <f t="shared" si="89"/>
        <v/>
      </c>
      <c r="T414" s="372" t="str">
        <f t="shared" si="82"/>
        <v/>
      </c>
      <c r="U414" s="374" t="str">
        <f t="shared" si="83"/>
        <v/>
      </c>
      <c r="V414" s="375" t="str">
        <f t="shared" si="90"/>
        <v/>
      </c>
      <c r="Y414" s="133"/>
    </row>
    <row r="415" spans="1:25" s="127" customFormat="1" ht="12" customHeight="1">
      <c r="A415" s="121">
        <v>343</v>
      </c>
      <c r="B415" s="122"/>
      <c r="C415" s="403"/>
      <c r="D415" s="123"/>
      <c r="E415" s="124"/>
      <c r="F415" s="124"/>
      <c r="G415" s="363" t="str">
        <f t="shared" si="76"/>
        <v/>
      </c>
      <c r="H415" s="376" t="str">
        <f t="shared" si="77"/>
        <v/>
      </c>
      <c r="I415" s="365" t="str">
        <f t="shared" si="78"/>
        <v/>
      </c>
      <c r="J415" s="366" t="str">
        <f t="shared" si="84"/>
        <v/>
      </c>
      <c r="K415" s="367" t="str">
        <f t="shared" si="85"/>
        <v/>
      </c>
      <c r="L415" s="368" t="str">
        <f t="shared" si="86"/>
        <v/>
      </c>
      <c r="M415" s="369"/>
      <c r="N415" s="370" t="str">
        <f t="shared" si="79"/>
        <v/>
      </c>
      <c r="O415" s="371" t="str">
        <f t="shared" si="80"/>
        <v/>
      </c>
      <c r="P415" s="371" t="str">
        <f t="shared" si="87"/>
        <v/>
      </c>
      <c r="Q415" s="372" t="str">
        <f t="shared" si="81"/>
        <v/>
      </c>
      <c r="R415" s="373" t="str">
        <f t="shared" si="88"/>
        <v/>
      </c>
      <c r="S415" s="372" t="str">
        <f t="shared" si="89"/>
        <v/>
      </c>
      <c r="T415" s="372" t="str">
        <f t="shared" si="82"/>
        <v/>
      </c>
      <c r="U415" s="374" t="str">
        <f t="shared" si="83"/>
        <v/>
      </c>
      <c r="V415" s="375" t="str">
        <f t="shared" si="90"/>
        <v/>
      </c>
      <c r="Y415" s="133"/>
    </row>
    <row r="416" spans="1:25" s="127" customFormat="1" ht="12" customHeight="1">
      <c r="A416" s="121">
        <v>344</v>
      </c>
      <c r="B416" s="122"/>
      <c r="C416" s="403"/>
      <c r="D416" s="123"/>
      <c r="E416" s="124"/>
      <c r="F416" s="124"/>
      <c r="G416" s="363" t="str">
        <f t="shared" si="76"/>
        <v/>
      </c>
      <c r="H416" s="376" t="str">
        <f t="shared" si="77"/>
        <v/>
      </c>
      <c r="I416" s="365" t="str">
        <f t="shared" si="78"/>
        <v/>
      </c>
      <c r="J416" s="366" t="str">
        <f t="shared" si="84"/>
        <v/>
      </c>
      <c r="K416" s="367" t="str">
        <f t="shared" si="85"/>
        <v/>
      </c>
      <c r="L416" s="368" t="str">
        <f t="shared" si="86"/>
        <v/>
      </c>
      <c r="M416" s="369"/>
      <c r="N416" s="370" t="str">
        <f t="shared" si="79"/>
        <v/>
      </c>
      <c r="O416" s="371" t="str">
        <f t="shared" si="80"/>
        <v/>
      </c>
      <c r="P416" s="371" t="str">
        <f t="shared" si="87"/>
        <v/>
      </c>
      <c r="Q416" s="372" t="str">
        <f t="shared" si="81"/>
        <v/>
      </c>
      <c r="R416" s="373" t="str">
        <f t="shared" si="88"/>
        <v/>
      </c>
      <c r="S416" s="372" t="str">
        <f t="shared" si="89"/>
        <v/>
      </c>
      <c r="T416" s="372" t="str">
        <f t="shared" si="82"/>
        <v/>
      </c>
      <c r="U416" s="374" t="str">
        <f t="shared" si="83"/>
        <v/>
      </c>
      <c r="V416" s="375" t="str">
        <f t="shared" si="90"/>
        <v/>
      </c>
      <c r="Y416" s="133"/>
    </row>
    <row r="417" spans="1:25" s="127" customFormat="1" ht="12" customHeight="1">
      <c r="A417" s="121">
        <v>345</v>
      </c>
      <c r="B417" s="122"/>
      <c r="C417" s="403"/>
      <c r="D417" s="123"/>
      <c r="E417" s="124"/>
      <c r="F417" s="124"/>
      <c r="G417" s="363" t="str">
        <f t="shared" si="76"/>
        <v/>
      </c>
      <c r="H417" s="376" t="str">
        <f t="shared" si="77"/>
        <v/>
      </c>
      <c r="I417" s="365" t="str">
        <f t="shared" si="78"/>
        <v/>
      </c>
      <c r="J417" s="366" t="str">
        <f t="shared" si="84"/>
        <v/>
      </c>
      <c r="K417" s="367" t="str">
        <f t="shared" si="85"/>
        <v/>
      </c>
      <c r="L417" s="368" t="str">
        <f t="shared" si="86"/>
        <v/>
      </c>
      <c r="M417" s="369"/>
      <c r="N417" s="370" t="str">
        <f t="shared" si="79"/>
        <v/>
      </c>
      <c r="O417" s="371" t="str">
        <f t="shared" si="80"/>
        <v/>
      </c>
      <c r="P417" s="371" t="str">
        <f t="shared" si="87"/>
        <v/>
      </c>
      <c r="Q417" s="372" t="str">
        <f t="shared" si="81"/>
        <v/>
      </c>
      <c r="R417" s="373" t="str">
        <f t="shared" si="88"/>
        <v/>
      </c>
      <c r="S417" s="372" t="str">
        <f t="shared" si="89"/>
        <v/>
      </c>
      <c r="T417" s="372" t="str">
        <f t="shared" si="82"/>
        <v/>
      </c>
      <c r="U417" s="374" t="str">
        <f t="shared" si="83"/>
        <v/>
      </c>
      <c r="V417" s="375" t="str">
        <f t="shared" si="90"/>
        <v/>
      </c>
      <c r="Y417" s="133"/>
    </row>
    <row r="418" spans="1:25" s="127" customFormat="1" ht="12" customHeight="1">
      <c r="A418" s="121">
        <v>346</v>
      </c>
      <c r="B418" s="122"/>
      <c r="C418" s="403"/>
      <c r="D418" s="123"/>
      <c r="E418" s="124"/>
      <c r="F418" s="124"/>
      <c r="G418" s="363" t="str">
        <f t="shared" si="76"/>
        <v/>
      </c>
      <c r="H418" s="376" t="str">
        <f t="shared" si="77"/>
        <v/>
      </c>
      <c r="I418" s="365" t="str">
        <f t="shared" si="78"/>
        <v/>
      </c>
      <c r="J418" s="366" t="str">
        <f t="shared" si="84"/>
        <v/>
      </c>
      <c r="K418" s="367" t="str">
        <f t="shared" si="85"/>
        <v/>
      </c>
      <c r="L418" s="368" t="str">
        <f t="shared" si="86"/>
        <v/>
      </c>
      <c r="M418" s="369"/>
      <c r="N418" s="370" t="str">
        <f t="shared" si="79"/>
        <v/>
      </c>
      <c r="O418" s="371" t="str">
        <f t="shared" si="80"/>
        <v/>
      </c>
      <c r="P418" s="371" t="str">
        <f t="shared" si="87"/>
        <v/>
      </c>
      <c r="Q418" s="372" t="str">
        <f t="shared" si="81"/>
        <v/>
      </c>
      <c r="R418" s="373" t="str">
        <f t="shared" si="88"/>
        <v/>
      </c>
      <c r="S418" s="372" t="str">
        <f t="shared" si="89"/>
        <v/>
      </c>
      <c r="T418" s="372" t="str">
        <f t="shared" si="82"/>
        <v/>
      </c>
      <c r="U418" s="374" t="str">
        <f t="shared" si="83"/>
        <v/>
      </c>
      <c r="V418" s="375" t="str">
        <f t="shared" si="90"/>
        <v/>
      </c>
      <c r="Y418" s="133"/>
    </row>
    <row r="419" spans="1:25" s="127" customFormat="1" ht="12" customHeight="1">
      <c r="A419" s="121">
        <v>347</v>
      </c>
      <c r="B419" s="122"/>
      <c r="C419" s="403"/>
      <c r="D419" s="123"/>
      <c r="E419" s="124"/>
      <c r="F419" s="124"/>
      <c r="G419" s="363" t="str">
        <f t="shared" si="76"/>
        <v/>
      </c>
      <c r="H419" s="376" t="str">
        <f t="shared" si="77"/>
        <v/>
      </c>
      <c r="I419" s="365" t="str">
        <f t="shared" si="78"/>
        <v/>
      </c>
      <c r="J419" s="366" t="str">
        <f t="shared" si="84"/>
        <v/>
      </c>
      <c r="K419" s="367" t="str">
        <f t="shared" si="85"/>
        <v/>
      </c>
      <c r="L419" s="368" t="str">
        <f t="shared" si="86"/>
        <v/>
      </c>
      <c r="M419" s="369"/>
      <c r="N419" s="370" t="str">
        <f t="shared" si="79"/>
        <v/>
      </c>
      <c r="O419" s="371" t="str">
        <f t="shared" si="80"/>
        <v/>
      </c>
      <c r="P419" s="371" t="str">
        <f t="shared" si="87"/>
        <v/>
      </c>
      <c r="Q419" s="372" t="str">
        <f t="shared" si="81"/>
        <v/>
      </c>
      <c r="R419" s="373" t="str">
        <f t="shared" si="88"/>
        <v/>
      </c>
      <c r="S419" s="372" t="str">
        <f t="shared" si="89"/>
        <v/>
      </c>
      <c r="T419" s="372" t="str">
        <f t="shared" si="82"/>
        <v/>
      </c>
      <c r="U419" s="374" t="str">
        <f t="shared" si="83"/>
        <v/>
      </c>
      <c r="V419" s="375" t="str">
        <f t="shared" si="90"/>
        <v/>
      </c>
      <c r="Y419" s="133"/>
    </row>
    <row r="420" spans="1:25" s="127" customFormat="1" ht="12" customHeight="1">
      <c r="A420" s="121">
        <v>348</v>
      </c>
      <c r="B420" s="122"/>
      <c r="C420" s="403"/>
      <c r="D420" s="123"/>
      <c r="E420" s="124"/>
      <c r="F420" s="124"/>
      <c r="G420" s="363" t="str">
        <f t="shared" si="76"/>
        <v/>
      </c>
      <c r="H420" s="376" t="str">
        <f t="shared" si="77"/>
        <v/>
      </c>
      <c r="I420" s="365" t="str">
        <f t="shared" si="78"/>
        <v/>
      </c>
      <c r="J420" s="366" t="str">
        <f t="shared" si="84"/>
        <v/>
      </c>
      <c r="K420" s="367" t="str">
        <f t="shared" si="85"/>
        <v/>
      </c>
      <c r="L420" s="368" t="str">
        <f t="shared" si="86"/>
        <v/>
      </c>
      <c r="M420" s="369"/>
      <c r="N420" s="370" t="str">
        <f t="shared" si="79"/>
        <v/>
      </c>
      <c r="O420" s="371" t="str">
        <f t="shared" si="80"/>
        <v/>
      </c>
      <c r="P420" s="371" t="str">
        <f t="shared" si="87"/>
        <v/>
      </c>
      <c r="Q420" s="372" t="str">
        <f t="shared" si="81"/>
        <v/>
      </c>
      <c r="R420" s="373" t="str">
        <f t="shared" si="88"/>
        <v/>
      </c>
      <c r="S420" s="372" t="str">
        <f t="shared" si="89"/>
        <v/>
      </c>
      <c r="T420" s="372" t="str">
        <f t="shared" si="82"/>
        <v/>
      </c>
      <c r="U420" s="374" t="str">
        <f t="shared" si="83"/>
        <v/>
      </c>
      <c r="V420" s="375" t="str">
        <f t="shared" si="90"/>
        <v/>
      </c>
      <c r="Y420" s="133"/>
    </row>
    <row r="421" spans="1:25" s="127" customFormat="1" ht="12" customHeight="1">
      <c r="A421" s="121">
        <v>349</v>
      </c>
      <c r="B421" s="122"/>
      <c r="C421" s="403"/>
      <c r="D421" s="123"/>
      <c r="E421" s="124"/>
      <c r="F421" s="124"/>
      <c r="G421" s="363" t="str">
        <f t="shared" si="76"/>
        <v/>
      </c>
      <c r="H421" s="376" t="str">
        <f t="shared" si="77"/>
        <v/>
      </c>
      <c r="I421" s="365" t="str">
        <f t="shared" si="78"/>
        <v/>
      </c>
      <c r="J421" s="366" t="str">
        <f t="shared" si="84"/>
        <v/>
      </c>
      <c r="K421" s="367" t="str">
        <f t="shared" si="85"/>
        <v/>
      </c>
      <c r="L421" s="368" t="str">
        <f t="shared" si="86"/>
        <v/>
      </c>
      <c r="M421" s="369"/>
      <c r="N421" s="370" t="str">
        <f t="shared" si="79"/>
        <v/>
      </c>
      <c r="O421" s="371" t="str">
        <f t="shared" si="80"/>
        <v/>
      </c>
      <c r="P421" s="371" t="str">
        <f t="shared" si="87"/>
        <v/>
      </c>
      <c r="Q421" s="372" t="str">
        <f t="shared" si="81"/>
        <v/>
      </c>
      <c r="R421" s="373" t="str">
        <f t="shared" si="88"/>
        <v/>
      </c>
      <c r="S421" s="372" t="str">
        <f t="shared" si="89"/>
        <v/>
      </c>
      <c r="T421" s="372" t="str">
        <f t="shared" si="82"/>
        <v/>
      </c>
      <c r="U421" s="374" t="str">
        <f t="shared" si="83"/>
        <v/>
      </c>
      <c r="V421" s="375" t="str">
        <f t="shared" si="90"/>
        <v/>
      </c>
      <c r="Y421" s="133"/>
    </row>
    <row r="422" spans="1:25" s="127" customFormat="1" ht="12" customHeight="1">
      <c r="A422" s="121">
        <v>350</v>
      </c>
      <c r="B422" s="122"/>
      <c r="C422" s="403"/>
      <c r="D422" s="123"/>
      <c r="E422" s="124"/>
      <c r="F422" s="124"/>
      <c r="G422" s="363" t="str">
        <f t="shared" si="76"/>
        <v/>
      </c>
      <c r="H422" s="376" t="str">
        <f t="shared" si="77"/>
        <v/>
      </c>
      <c r="I422" s="365" t="str">
        <f t="shared" si="78"/>
        <v/>
      </c>
      <c r="J422" s="366" t="str">
        <f t="shared" si="84"/>
        <v/>
      </c>
      <c r="K422" s="367" t="str">
        <f t="shared" si="85"/>
        <v/>
      </c>
      <c r="L422" s="368" t="str">
        <f t="shared" si="86"/>
        <v/>
      </c>
      <c r="M422" s="369"/>
      <c r="N422" s="370" t="str">
        <f t="shared" si="79"/>
        <v/>
      </c>
      <c r="O422" s="371" t="str">
        <f t="shared" si="80"/>
        <v/>
      </c>
      <c r="P422" s="371" t="str">
        <f t="shared" si="87"/>
        <v/>
      </c>
      <c r="Q422" s="372" t="str">
        <f t="shared" si="81"/>
        <v/>
      </c>
      <c r="R422" s="373" t="str">
        <f t="shared" si="88"/>
        <v/>
      </c>
      <c r="S422" s="372" t="str">
        <f t="shared" si="89"/>
        <v/>
      </c>
      <c r="T422" s="372" t="str">
        <f t="shared" si="82"/>
        <v/>
      </c>
      <c r="U422" s="374" t="str">
        <f t="shared" si="83"/>
        <v/>
      </c>
      <c r="V422" s="375" t="str">
        <f t="shared" si="90"/>
        <v/>
      </c>
      <c r="Y422" s="133"/>
    </row>
    <row r="423" spans="1:25" s="127" customFormat="1" ht="12" customHeight="1">
      <c r="A423" s="121">
        <v>351</v>
      </c>
      <c r="B423" s="122"/>
      <c r="C423" s="403"/>
      <c r="D423" s="123"/>
      <c r="E423" s="124"/>
      <c r="F423" s="124"/>
      <c r="G423" s="363" t="str">
        <f t="shared" si="76"/>
        <v/>
      </c>
      <c r="H423" s="376" t="str">
        <f t="shared" si="77"/>
        <v/>
      </c>
      <c r="I423" s="365" t="str">
        <f t="shared" si="78"/>
        <v/>
      </c>
      <c r="J423" s="366" t="str">
        <f t="shared" si="84"/>
        <v/>
      </c>
      <c r="K423" s="367" t="str">
        <f t="shared" si="85"/>
        <v/>
      </c>
      <c r="L423" s="368" t="str">
        <f t="shared" si="86"/>
        <v/>
      </c>
      <c r="M423" s="369"/>
      <c r="N423" s="370" t="str">
        <f t="shared" si="79"/>
        <v/>
      </c>
      <c r="O423" s="371" t="str">
        <f t="shared" si="80"/>
        <v/>
      </c>
      <c r="P423" s="371" t="str">
        <f t="shared" si="87"/>
        <v/>
      </c>
      <c r="Q423" s="372" t="str">
        <f t="shared" si="81"/>
        <v/>
      </c>
      <c r="R423" s="373" t="str">
        <f t="shared" si="88"/>
        <v/>
      </c>
      <c r="S423" s="372" t="str">
        <f t="shared" si="89"/>
        <v/>
      </c>
      <c r="T423" s="372" t="str">
        <f t="shared" si="82"/>
        <v/>
      </c>
      <c r="U423" s="374" t="str">
        <f t="shared" si="83"/>
        <v/>
      </c>
      <c r="V423" s="375" t="str">
        <f t="shared" si="90"/>
        <v/>
      </c>
      <c r="Y423" s="133"/>
    </row>
    <row r="424" spans="1:25" s="127" customFormat="1" ht="12" customHeight="1">
      <c r="A424" s="121">
        <v>352</v>
      </c>
      <c r="B424" s="122"/>
      <c r="C424" s="403"/>
      <c r="D424" s="123"/>
      <c r="E424" s="124"/>
      <c r="F424" s="124"/>
      <c r="G424" s="363" t="str">
        <f t="shared" si="76"/>
        <v/>
      </c>
      <c r="H424" s="376" t="str">
        <f t="shared" si="77"/>
        <v/>
      </c>
      <c r="I424" s="365" t="str">
        <f t="shared" si="78"/>
        <v/>
      </c>
      <c r="J424" s="366" t="str">
        <f t="shared" si="84"/>
        <v/>
      </c>
      <c r="K424" s="367" t="str">
        <f t="shared" si="85"/>
        <v/>
      </c>
      <c r="L424" s="368" t="str">
        <f t="shared" si="86"/>
        <v/>
      </c>
      <c r="M424" s="369"/>
      <c r="N424" s="370" t="str">
        <f t="shared" si="79"/>
        <v/>
      </c>
      <c r="O424" s="371" t="str">
        <f t="shared" si="80"/>
        <v/>
      </c>
      <c r="P424" s="371" t="str">
        <f t="shared" si="87"/>
        <v/>
      </c>
      <c r="Q424" s="372" t="str">
        <f t="shared" si="81"/>
        <v/>
      </c>
      <c r="R424" s="373" t="str">
        <f t="shared" si="88"/>
        <v/>
      </c>
      <c r="S424" s="372" t="str">
        <f t="shared" si="89"/>
        <v/>
      </c>
      <c r="T424" s="372" t="str">
        <f t="shared" si="82"/>
        <v/>
      </c>
      <c r="U424" s="374" t="str">
        <f t="shared" si="83"/>
        <v/>
      </c>
      <c r="V424" s="375" t="str">
        <f t="shared" si="90"/>
        <v/>
      </c>
      <c r="Y424" s="133"/>
    </row>
    <row r="425" spans="1:25" s="127" customFormat="1" ht="12" customHeight="1">
      <c r="A425" s="121">
        <v>353</v>
      </c>
      <c r="B425" s="122"/>
      <c r="C425" s="403"/>
      <c r="D425" s="123"/>
      <c r="E425" s="124"/>
      <c r="F425" s="124"/>
      <c r="G425" s="363" t="str">
        <f t="shared" si="76"/>
        <v/>
      </c>
      <c r="H425" s="376" t="str">
        <f t="shared" si="77"/>
        <v/>
      </c>
      <c r="I425" s="365" t="str">
        <f t="shared" si="78"/>
        <v/>
      </c>
      <c r="J425" s="366" t="str">
        <f t="shared" si="84"/>
        <v/>
      </c>
      <c r="K425" s="367" t="str">
        <f t="shared" si="85"/>
        <v/>
      </c>
      <c r="L425" s="368" t="str">
        <f t="shared" si="86"/>
        <v/>
      </c>
      <c r="M425" s="369"/>
      <c r="N425" s="370" t="str">
        <f t="shared" si="79"/>
        <v/>
      </c>
      <c r="O425" s="371" t="str">
        <f t="shared" si="80"/>
        <v/>
      </c>
      <c r="P425" s="371" t="str">
        <f t="shared" si="87"/>
        <v/>
      </c>
      <c r="Q425" s="372" t="str">
        <f t="shared" si="81"/>
        <v/>
      </c>
      <c r="R425" s="373" t="str">
        <f t="shared" si="88"/>
        <v/>
      </c>
      <c r="S425" s="372" t="str">
        <f t="shared" si="89"/>
        <v/>
      </c>
      <c r="T425" s="372" t="str">
        <f t="shared" si="82"/>
        <v/>
      </c>
      <c r="U425" s="374" t="str">
        <f t="shared" si="83"/>
        <v/>
      </c>
      <c r="V425" s="375" t="str">
        <f t="shared" si="90"/>
        <v/>
      </c>
      <c r="Y425" s="133"/>
    </row>
    <row r="426" spans="1:25" s="127" customFormat="1" ht="12" customHeight="1">
      <c r="A426" s="121">
        <v>354</v>
      </c>
      <c r="B426" s="122"/>
      <c r="C426" s="403"/>
      <c r="D426" s="123"/>
      <c r="E426" s="124"/>
      <c r="F426" s="124"/>
      <c r="G426" s="363" t="str">
        <f t="shared" si="76"/>
        <v/>
      </c>
      <c r="H426" s="376" t="str">
        <f t="shared" si="77"/>
        <v/>
      </c>
      <c r="I426" s="365" t="str">
        <f t="shared" si="78"/>
        <v/>
      </c>
      <c r="J426" s="366" t="str">
        <f t="shared" si="84"/>
        <v/>
      </c>
      <c r="K426" s="367" t="str">
        <f t="shared" si="85"/>
        <v/>
      </c>
      <c r="L426" s="368" t="str">
        <f t="shared" si="86"/>
        <v/>
      </c>
      <c r="M426" s="369"/>
      <c r="N426" s="370" t="str">
        <f t="shared" si="79"/>
        <v/>
      </c>
      <c r="O426" s="371" t="str">
        <f t="shared" si="80"/>
        <v/>
      </c>
      <c r="P426" s="371" t="str">
        <f t="shared" si="87"/>
        <v/>
      </c>
      <c r="Q426" s="372" t="str">
        <f t="shared" si="81"/>
        <v/>
      </c>
      <c r="R426" s="373" t="str">
        <f t="shared" si="88"/>
        <v/>
      </c>
      <c r="S426" s="372" t="str">
        <f t="shared" si="89"/>
        <v/>
      </c>
      <c r="T426" s="372" t="str">
        <f t="shared" si="82"/>
        <v/>
      </c>
      <c r="U426" s="374" t="str">
        <f t="shared" si="83"/>
        <v/>
      </c>
      <c r="V426" s="375" t="str">
        <f t="shared" si="90"/>
        <v/>
      </c>
      <c r="Y426" s="133"/>
    </row>
    <row r="427" spans="1:25" s="127" customFormat="1" ht="12" customHeight="1">
      <c r="A427" s="121">
        <v>355</v>
      </c>
      <c r="B427" s="122"/>
      <c r="C427" s="403"/>
      <c r="D427" s="123"/>
      <c r="E427" s="124"/>
      <c r="F427" s="124"/>
      <c r="G427" s="363" t="str">
        <f t="shared" si="76"/>
        <v/>
      </c>
      <c r="H427" s="376" t="str">
        <f t="shared" si="77"/>
        <v/>
      </c>
      <c r="I427" s="365" t="str">
        <f t="shared" si="78"/>
        <v/>
      </c>
      <c r="J427" s="366" t="str">
        <f t="shared" si="84"/>
        <v/>
      </c>
      <c r="K427" s="367" t="str">
        <f t="shared" si="85"/>
        <v/>
      </c>
      <c r="L427" s="368" t="str">
        <f t="shared" si="86"/>
        <v/>
      </c>
      <c r="M427" s="369"/>
      <c r="N427" s="370" t="str">
        <f t="shared" si="79"/>
        <v/>
      </c>
      <c r="O427" s="371" t="str">
        <f t="shared" si="80"/>
        <v/>
      </c>
      <c r="P427" s="371" t="str">
        <f t="shared" si="87"/>
        <v/>
      </c>
      <c r="Q427" s="372" t="str">
        <f t="shared" si="81"/>
        <v/>
      </c>
      <c r="R427" s="373" t="str">
        <f t="shared" si="88"/>
        <v/>
      </c>
      <c r="S427" s="372" t="str">
        <f t="shared" si="89"/>
        <v/>
      </c>
      <c r="T427" s="372" t="str">
        <f t="shared" si="82"/>
        <v/>
      </c>
      <c r="U427" s="374" t="str">
        <f t="shared" si="83"/>
        <v/>
      </c>
      <c r="V427" s="375" t="str">
        <f t="shared" si="90"/>
        <v/>
      </c>
      <c r="Y427" s="133"/>
    </row>
    <row r="428" spans="1:25" s="127" customFormat="1" ht="12" customHeight="1">
      <c r="A428" s="121">
        <v>356</v>
      </c>
      <c r="B428" s="122"/>
      <c r="C428" s="403"/>
      <c r="D428" s="123"/>
      <c r="E428" s="124"/>
      <c r="F428" s="124"/>
      <c r="G428" s="363" t="str">
        <f t="shared" si="76"/>
        <v/>
      </c>
      <c r="H428" s="376" t="str">
        <f t="shared" si="77"/>
        <v/>
      </c>
      <c r="I428" s="365" t="str">
        <f t="shared" si="78"/>
        <v/>
      </c>
      <c r="J428" s="366" t="str">
        <f t="shared" si="84"/>
        <v/>
      </c>
      <c r="K428" s="367" t="str">
        <f t="shared" si="85"/>
        <v/>
      </c>
      <c r="L428" s="368" t="str">
        <f t="shared" si="86"/>
        <v/>
      </c>
      <c r="M428" s="369"/>
      <c r="N428" s="370" t="str">
        <f t="shared" si="79"/>
        <v/>
      </c>
      <c r="O428" s="371" t="str">
        <f t="shared" si="80"/>
        <v/>
      </c>
      <c r="P428" s="371" t="str">
        <f t="shared" si="87"/>
        <v/>
      </c>
      <c r="Q428" s="372" t="str">
        <f t="shared" si="81"/>
        <v/>
      </c>
      <c r="R428" s="373" t="str">
        <f t="shared" si="88"/>
        <v/>
      </c>
      <c r="S428" s="372" t="str">
        <f t="shared" si="89"/>
        <v/>
      </c>
      <c r="T428" s="372" t="str">
        <f t="shared" si="82"/>
        <v/>
      </c>
      <c r="U428" s="374" t="str">
        <f t="shared" si="83"/>
        <v/>
      </c>
      <c r="V428" s="375" t="str">
        <f t="shared" si="90"/>
        <v/>
      </c>
      <c r="Y428" s="133"/>
    </row>
    <row r="429" spans="1:25" s="127" customFormat="1" ht="12" customHeight="1">
      <c r="A429" s="121">
        <v>357</v>
      </c>
      <c r="B429" s="122"/>
      <c r="C429" s="403"/>
      <c r="D429" s="123"/>
      <c r="E429" s="124"/>
      <c r="F429" s="124"/>
      <c r="G429" s="363" t="str">
        <f t="shared" si="76"/>
        <v/>
      </c>
      <c r="H429" s="376" t="str">
        <f t="shared" si="77"/>
        <v/>
      </c>
      <c r="I429" s="365" t="str">
        <f t="shared" si="78"/>
        <v/>
      </c>
      <c r="J429" s="366" t="str">
        <f t="shared" si="84"/>
        <v/>
      </c>
      <c r="K429" s="367" t="str">
        <f t="shared" si="85"/>
        <v/>
      </c>
      <c r="L429" s="368" t="str">
        <f t="shared" si="86"/>
        <v/>
      </c>
      <c r="M429" s="369"/>
      <c r="N429" s="370" t="str">
        <f t="shared" si="79"/>
        <v/>
      </c>
      <c r="O429" s="371" t="str">
        <f t="shared" si="80"/>
        <v/>
      </c>
      <c r="P429" s="371" t="str">
        <f t="shared" si="87"/>
        <v/>
      </c>
      <c r="Q429" s="372" t="str">
        <f t="shared" si="81"/>
        <v/>
      </c>
      <c r="R429" s="373" t="str">
        <f t="shared" si="88"/>
        <v/>
      </c>
      <c r="S429" s="372" t="str">
        <f t="shared" si="89"/>
        <v/>
      </c>
      <c r="T429" s="372" t="str">
        <f t="shared" si="82"/>
        <v/>
      </c>
      <c r="U429" s="374" t="str">
        <f t="shared" si="83"/>
        <v/>
      </c>
      <c r="V429" s="375" t="str">
        <f t="shared" si="90"/>
        <v/>
      </c>
      <c r="Y429" s="133"/>
    </row>
    <row r="430" spans="1:25" s="127" customFormat="1" ht="12" customHeight="1">
      <c r="A430" s="121">
        <v>358</v>
      </c>
      <c r="B430" s="122"/>
      <c r="C430" s="403"/>
      <c r="D430" s="123"/>
      <c r="E430" s="124"/>
      <c r="F430" s="124"/>
      <c r="G430" s="363" t="str">
        <f t="shared" si="76"/>
        <v/>
      </c>
      <c r="H430" s="376" t="str">
        <f t="shared" si="77"/>
        <v/>
      </c>
      <c r="I430" s="365" t="str">
        <f t="shared" si="78"/>
        <v/>
      </c>
      <c r="J430" s="366" t="str">
        <f t="shared" si="84"/>
        <v/>
      </c>
      <c r="K430" s="367" t="str">
        <f t="shared" si="85"/>
        <v/>
      </c>
      <c r="L430" s="368" t="str">
        <f t="shared" si="86"/>
        <v/>
      </c>
      <c r="M430" s="369"/>
      <c r="N430" s="370" t="str">
        <f t="shared" si="79"/>
        <v/>
      </c>
      <c r="O430" s="371" t="str">
        <f t="shared" si="80"/>
        <v/>
      </c>
      <c r="P430" s="371" t="str">
        <f t="shared" si="87"/>
        <v/>
      </c>
      <c r="Q430" s="372" t="str">
        <f t="shared" si="81"/>
        <v/>
      </c>
      <c r="R430" s="373" t="str">
        <f t="shared" si="88"/>
        <v/>
      </c>
      <c r="S430" s="372" t="str">
        <f t="shared" si="89"/>
        <v/>
      </c>
      <c r="T430" s="372" t="str">
        <f t="shared" si="82"/>
        <v/>
      </c>
      <c r="U430" s="374" t="str">
        <f t="shared" si="83"/>
        <v/>
      </c>
      <c r="V430" s="375" t="str">
        <f t="shared" si="90"/>
        <v/>
      </c>
      <c r="Y430" s="133"/>
    </row>
    <row r="431" spans="1:25" s="127" customFormat="1" ht="12" customHeight="1">
      <c r="A431" s="121">
        <v>359</v>
      </c>
      <c r="B431" s="122"/>
      <c r="C431" s="403"/>
      <c r="D431" s="123"/>
      <c r="E431" s="124"/>
      <c r="F431" s="124"/>
      <c r="G431" s="363" t="str">
        <f t="shared" si="76"/>
        <v/>
      </c>
      <c r="H431" s="376" t="str">
        <f t="shared" si="77"/>
        <v/>
      </c>
      <c r="I431" s="365" t="str">
        <f t="shared" si="78"/>
        <v/>
      </c>
      <c r="J431" s="366" t="str">
        <f t="shared" si="84"/>
        <v/>
      </c>
      <c r="K431" s="367" t="str">
        <f t="shared" si="85"/>
        <v/>
      </c>
      <c r="L431" s="368" t="str">
        <f t="shared" si="86"/>
        <v/>
      </c>
      <c r="M431" s="369"/>
      <c r="N431" s="370" t="str">
        <f t="shared" si="79"/>
        <v/>
      </c>
      <c r="O431" s="371" t="str">
        <f t="shared" si="80"/>
        <v/>
      </c>
      <c r="P431" s="371" t="str">
        <f t="shared" si="87"/>
        <v/>
      </c>
      <c r="Q431" s="372" t="str">
        <f t="shared" si="81"/>
        <v/>
      </c>
      <c r="R431" s="373" t="str">
        <f t="shared" si="88"/>
        <v/>
      </c>
      <c r="S431" s="372" t="str">
        <f t="shared" si="89"/>
        <v/>
      </c>
      <c r="T431" s="372" t="str">
        <f t="shared" si="82"/>
        <v/>
      </c>
      <c r="U431" s="374" t="str">
        <f t="shared" si="83"/>
        <v/>
      </c>
      <c r="V431" s="375" t="str">
        <f t="shared" si="90"/>
        <v/>
      </c>
      <c r="Y431" s="133"/>
    </row>
    <row r="432" spans="1:25" s="127" customFormat="1" ht="12" customHeight="1">
      <c r="A432" s="121">
        <v>360</v>
      </c>
      <c r="B432" s="122"/>
      <c r="C432" s="403"/>
      <c r="D432" s="123"/>
      <c r="E432" s="124"/>
      <c r="F432" s="124"/>
      <c r="G432" s="363" t="str">
        <f t="shared" si="76"/>
        <v/>
      </c>
      <c r="H432" s="376" t="str">
        <f t="shared" si="77"/>
        <v/>
      </c>
      <c r="I432" s="365" t="str">
        <f t="shared" si="78"/>
        <v/>
      </c>
      <c r="J432" s="366" t="str">
        <f t="shared" si="84"/>
        <v/>
      </c>
      <c r="K432" s="367" t="str">
        <f t="shared" si="85"/>
        <v/>
      </c>
      <c r="L432" s="368" t="str">
        <f t="shared" si="86"/>
        <v/>
      </c>
      <c r="M432" s="369"/>
      <c r="N432" s="370" t="str">
        <f t="shared" si="79"/>
        <v/>
      </c>
      <c r="O432" s="371" t="str">
        <f t="shared" si="80"/>
        <v/>
      </c>
      <c r="P432" s="371" t="str">
        <f t="shared" si="87"/>
        <v/>
      </c>
      <c r="Q432" s="372" t="str">
        <f t="shared" si="81"/>
        <v/>
      </c>
      <c r="R432" s="373" t="str">
        <f t="shared" si="88"/>
        <v/>
      </c>
      <c r="S432" s="372" t="str">
        <f t="shared" si="89"/>
        <v/>
      </c>
      <c r="T432" s="372" t="str">
        <f t="shared" si="82"/>
        <v/>
      </c>
      <c r="U432" s="374" t="str">
        <f t="shared" si="83"/>
        <v/>
      </c>
      <c r="V432" s="375" t="str">
        <f t="shared" si="90"/>
        <v/>
      </c>
      <c r="Y432" s="133"/>
    </row>
    <row r="433" spans="1:25" s="127" customFormat="1" ht="12" customHeight="1">
      <c r="A433" s="121">
        <v>361</v>
      </c>
      <c r="B433" s="122"/>
      <c r="C433" s="403"/>
      <c r="D433" s="123"/>
      <c r="E433" s="124"/>
      <c r="F433" s="124"/>
      <c r="G433" s="363" t="str">
        <f t="shared" si="76"/>
        <v/>
      </c>
      <c r="H433" s="376" t="str">
        <f t="shared" si="77"/>
        <v/>
      </c>
      <c r="I433" s="365" t="str">
        <f t="shared" si="78"/>
        <v/>
      </c>
      <c r="J433" s="366" t="str">
        <f t="shared" si="84"/>
        <v/>
      </c>
      <c r="K433" s="367" t="str">
        <f t="shared" si="85"/>
        <v/>
      </c>
      <c r="L433" s="368" t="str">
        <f t="shared" si="86"/>
        <v/>
      </c>
      <c r="M433" s="369"/>
      <c r="N433" s="370" t="str">
        <f t="shared" si="79"/>
        <v/>
      </c>
      <c r="O433" s="371" t="str">
        <f t="shared" si="80"/>
        <v/>
      </c>
      <c r="P433" s="371" t="str">
        <f t="shared" si="87"/>
        <v/>
      </c>
      <c r="Q433" s="372" t="str">
        <f t="shared" si="81"/>
        <v/>
      </c>
      <c r="R433" s="373" t="str">
        <f t="shared" si="88"/>
        <v/>
      </c>
      <c r="S433" s="372" t="str">
        <f t="shared" si="89"/>
        <v/>
      </c>
      <c r="T433" s="372" t="str">
        <f t="shared" si="82"/>
        <v/>
      </c>
      <c r="U433" s="374" t="str">
        <f t="shared" si="83"/>
        <v/>
      </c>
      <c r="V433" s="375" t="str">
        <f t="shared" si="90"/>
        <v/>
      </c>
      <c r="Y433" s="133"/>
    </row>
    <row r="434" spans="1:25" s="127" customFormat="1" ht="12" customHeight="1">
      <c r="A434" s="121">
        <v>362</v>
      </c>
      <c r="B434" s="122"/>
      <c r="C434" s="403"/>
      <c r="D434" s="123"/>
      <c r="E434" s="124"/>
      <c r="F434" s="124"/>
      <c r="G434" s="363" t="str">
        <f t="shared" si="76"/>
        <v/>
      </c>
      <c r="H434" s="376" t="str">
        <f t="shared" si="77"/>
        <v/>
      </c>
      <c r="I434" s="365" t="str">
        <f t="shared" si="78"/>
        <v/>
      </c>
      <c r="J434" s="366" t="str">
        <f t="shared" si="84"/>
        <v/>
      </c>
      <c r="K434" s="367" t="str">
        <f t="shared" si="85"/>
        <v/>
      </c>
      <c r="L434" s="368" t="str">
        <f t="shared" si="86"/>
        <v/>
      </c>
      <c r="M434" s="369"/>
      <c r="N434" s="370" t="str">
        <f t="shared" si="79"/>
        <v/>
      </c>
      <c r="O434" s="371" t="str">
        <f t="shared" si="80"/>
        <v/>
      </c>
      <c r="P434" s="371" t="str">
        <f t="shared" si="87"/>
        <v/>
      </c>
      <c r="Q434" s="372" t="str">
        <f t="shared" si="81"/>
        <v/>
      </c>
      <c r="R434" s="373" t="str">
        <f t="shared" si="88"/>
        <v/>
      </c>
      <c r="S434" s="372" t="str">
        <f t="shared" si="89"/>
        <v/>
      </c>
      <c r="T434" s="372" t="str">
        <f t="shared" si="82"/>
        <v/>
      </c>
      <c r="U434" s="374" t="str">
        <f t="shared" si="83"/>
        <v/>
      </c>
      <c r="V434" s="375" t="str">
        <f t="shared" si="90"/>
        <v/>
      </c>
      <c r="Y434" s="133"/>
    </row>
    <row r="435" spans="1:25" s="127" customFormat="1" ht="12" customHeight="1">
      <c r="A435" s="121">
        <v>363</v>
      </c>
      <c r="B435" s="122"/>
      <c r="C435" s="403"/>
      <c r="D435" s="123"/>
      <c r="E435" s="124"/>
      <c r="F435" s="124"/>
      <c r="G435" s="363" t="str">
        <f t="shared" si="76"/>
        <v/>
      </c>
      <c r="H435" s="376" t="str">
        <f t="shared" si="77"/>
        <v/>
      </c>
      <c r="I435" s="365" t="str">
        <f t="shared" si="78"/>
        <v/>
      </c>
      <c r="J435" s="366" t="str">
        <f t="shared" si="84"/>
        <v/>
      </c>
      <c r="K435" s="367" t="str">
        <f t="shared" si="85"/>
        <v/>
      </c>
      <c r="L435" s="368" t="str">
        <f t="shared" si="86"/>
        <v/>
      </c>
      <c r="M435" s="369"/>
      <c r="N435" s="370" t="str">
        <f t="shared" si="79"/>
        <v/>
      </c>
      <c r="O435" s="371" t="str">
        <f t="shared" si="80"/>
        <v/>
      </c>
      <c r="P435" s="371" t="str">
        <f t="shared" si="87"/>
        <v/>
      </c>
      <c r="Q435" s="372" t="str">
        <f t="shared" si="81"/>
        <v/>
      </c>
      <c r="R435" s="373" t="str">
        <f t="shared" si="88"/>
        <v/>
      </c>
      <c r="S435" s="372" t="str">
        <f t="shared" si="89"/>
        <v/>
      </c>
      <c r="T435" s="372" t="str">
        <f t="shared" si="82"/>
        <v/>
      </c>
      <c r="U435" s="374" t="str">
        <f t="shared" si="83"/>
        <v/>
      </c>
      <c r="V435" s="375" t="str">
        <f t="shared" si="90"/>
        <v/>
      </c>
      <c r="Y435" s="133"/>
    </row>
    <row r="436" spans="1:25" s="127" customFormat="1" ht="12" customHeight="1">
      <c r="A436" s="121">
        <v>364</v>
      </c>
      <c r="B436" s="122"/>
      <c r="C436" s="403"/>
      <c r="D436" s="123"/>
      <c r="E436" s="124"/>
      <c r="F436" s="124"/>
      <c r="G436" s="363" t="str">
        <f t="shared" si="76"/>
        <v/>
      </c>
      <c r="H436" s="376" t="str">
        <f t="shared" si="77"/>
        <v/>
      </c>
      <c r="I436" s="365" t="str">
        <f t="shared" si="78"/>
        <v/>
      </c>
      <c r="J436" s="366" t="str">
        <f t="shared" si="84"/>
        <v/>
      </c>
      <c r="K436" s="367" t="str">
        <f t="shared" si="85"/>
        <v/>
      </c>
      <c r="L436" s="368" t="str">
        <f t="shared" si="86"/>
        <v/>
      </c>
      <c r="M436" s="369"/>
      <c r="N436" s="370" t="str">
        <f t="shared" si="79"/>
        <v/>
      </c>
      <c r="O436" s="371" t="str">
        <f t="shared" si="80"/>
        <v/>
      </c>
      <c r="P436" s="371" t="str">
        <f t="shared" si="87"/>
        <v/>
      </c>
      <c r="Q436" s="372" t="str">
        <f t="shared" si="81"/>
        <v/>
      </c>
      <c r="R436" s="373" t="str">
        <f t="shared" si="88"/>
        <v/>
      </c>
      <c r="S436" s="372" t="str">
        <f t="shared" si="89"/>
        <v/>
      </c>
      <c r="T436" s="372" t="str">
        <f t="shared" si="82"/>
        <v/>
      </c>
      <c r="U436" s="374" t="str">
        <f t="shared" si="83"/>
        <v/>
      </c>
      <c r="V436" s="375" t="str">
        <f t="shared" si="90"/>
        <v/>
      </c>
      <c r="Y436" s="133"/>
    </row>
    <row r="437" spans="1:25" s="127" customFormat="1" ht="12" customHeight="1">
      <c r="A437" s="121">
        <v>365</v>
      </c>
      <c r="B437" s="122"/>
      <c r="C437" s="403"/>
      <c r="D437" s="123"/>
      <c r="E437" s="124"/>
      <c r="F437" s="124"/>
      <c r="G437" s="363" t="str">
        <f t="shared" si="76"/>
        <v/>
      </c>
      <c r="H437" s="376" t="str">
        <f t="shared" si="77"/>
        <v/>
      </c>
      <c r="I437" s="365" t="str">
        <f t="shared" si="78"/>
        <v/>
      </c>
      <c r="J437" s="366" t="str">
        <f t="shared" si="84"/>
        <v/>
      </c>
      <c r="K437" s="367" t="str">
        <f t="shared" si="85"/>
        <v/>
      </c>
      <c r="L437" s="368" t="str">
        <f t="shared" si="86"/>
        <v/>
      </c>
      <c r="M437" s="369"/>
      <c r="N437" s="370" t="str">
        <f t="shared" si="79"/>
        <v/>
      </c>
      <c r="O437" s="371" t="str">
        <f t="shared" si="80"/>
        <v/>
      </c>
      <c r="P437" s="371" t="str">
        <f t="shared" si="87"/>
        <v/>
      </c>
      <c r="Q437" s="372" t="str">
        <f t="shared" si="81"/>
        <v/>
      </c>
      <c r="R437" s="373" t="str">
        <f t="shared" si="88"/>
        <v/>
      </c>
      <c r="S437" s="372" t="str">
        <f t="shared" si="89"/>
        <v/>
      </c>
      <c r="T437" s="372" t="str">
        <f t="shared" si="82"/>
        <v/>
      </c>
      <c r="U437" s="374" t="str">
        <f t="shared" si="83"/>
        <v/>
      </c>
      <c r="V437" s="375" t="str">
        <f t="shared" si="90"/>
        <v/>
      </c>
      <c r="Y437" s="133"/>
    </row>
    <row r="438" spans="1:25" s="127" customFormat="1" ht="12" customHeight="1">
      <c r="A438" s="121">
        <v>366</v>
      </c>
      <c r="B438" s="122"/>
      <c r="C438" s="403"/>
      <c r="D438" s="123"/>
      <c r="E438" s="124"/>
      <c r="F438" s="124"/>
      <c r="G438" s="363" t="str">
        <f t="shared" si="76"/>
        <v/>
      </c>
      <c r="H438" s="376" t="str">
        <f t="shared" si="77"/>
        <v/>
      </c>
      <c r="I438" s="365" t="str">
        <f t="shared" si="78"/>
        <v/>
      </c>
      <c r="J438" s="366" t="str">
        <f t="shared" si="84"/>
        <v/>
      </c>
      <c r="K438" s="367" t="str">
        <f t="shared" si="85"/>
        <v/>
      </c>
      <c r="L438" s="368" t="str">
        <f t="shared" si="86"/>
        <v/>
      </c>
      <c r="M438" s="369"/>
      <c r="N438" s="370" t="str">
        <f t="shared" si="79"/>
        <v/>
      </c>
      <c r="O438" s="371" t="str">
        <f t="shared" si="80"/>
        <v/>
      </c>
      <c r="P438" s="371" t="str">
        <f t="shared" si="87"/>
        <v/>
      </c>
      <c r="Q438" s="372" t="str">
        <f t="shared" si="81"/>
        <v/>
      </c>
      <c r="R438" s="373" t="str">
        <f t="shared" si="88"/>
        <v/>
      </c>
      <c r="S438" s="372" t="str">
        <f t="shared" si="89"/>
        <v/>
      </c>
      <c r="T438" s="372" t="str">
        <f t="shared" si="82"/>
        <v/>
      </c>
      <c r="U438" s="374" t="str">
        <f t="shared" si="83"/>
        <v/>
      </c>
      <c r="V438" s="375" t="str">
        <f t="shared" si="90"/>
        <v/>
      </c>
      <c r="Y438" s="133"/>
    </row>
    <row r="439" spans="1:25" s="127" customFormat="1" ht="12" customHeight="1">
      <c r="A439" s="121">
        <v>367</v>
      </c>
      <c r="B439" s="122"/>
      <c r="C439" s="403"/>
      <c r="D439" s="123"/>
      <c r="E439" s="124"/>
      <c r="F439" s="124"/>
      <c r="G439" s="363" t="str">
        <f t="shared" si="76"/>
        <v/>
      </c>
      <c r="H439" s="376" t="str">
        <f t="shared" si="77"/>
        <v/>
      </c>
      <c r="I439" s="365" t="str">
        <f t="shared" si="78"/>
        <v/>
      </c>
      <c r="J439" s="366" t="str">
        <f t="shared" si="84"/>
        <v/>
      </c>
      <c r="K439" s="367" t="str">
        <f t="shared" si="85"/>
        <v/>
      </c>
      <c r="L439" s="368" t="str">
        <f t="shared" si="86"/>
        <v/>
      </c>
      <c r="M439" s="369"/>
      <c r="N439" s="370" t="str">
        <f t="shared" si="79"/>
        <v/>
      </c>
      <c r="O439" s="371" t="str">
        <f t="shared" si="80"/>
        <v/>
      </c>
      <c r="P439" s="371" t="str">
        <f t="shared" si="87"/>
        <v/>
      </c>
      <c r="Q439" s="372" t="str">
        <f t="shared" si="81"/>
        <v/>
      </c>
      <c r="R439" s="373" t="str">
        <f t="shared" si="88"/>
        <v/>
      </c>
      <c r="S439" s="372" t="str">
        <f t="shared" si="89"/>
        <v/>
      </c>
      <c r="T439" s="372" t="str">
        <f t="shared" si="82"/>
        <v/>
      </c>
      <c r="U439" s="374" t="str">
        <f t="shared" si="83"/>
        <v/>
      </c>
      <c r="V439" s="375" t="str">
        <f t="shared" si="90"/>
        <v/>
      </c>
      <c r="Y439" s="133"/>
    </row>
    <row r="440" spans="1:25" s="127" customFormat="1" ht="12" customHeight="1">
      <c r="A440" s="121">
        <v>368</v>
      </c>
      <c r="B440" s="122"/>
      <c r="C440" s="403"/>
      <c r="D440" s="123"/>
      <c r="E440" s="124"/>
      <c r="F440" s="124"/>
      <c r="G440" s="363" t="str">
        <f t="shared" si="76"/>
        <v/>
      </c>
      <c r="H440" s="376" t="str">
        <f t="shared" si="77"/>
        <v/>
      </c>
      <c r="I440" s="365" t="str">
        <f t="shared" si="78"/>
        <v/>
      </c>
      <c r="J440" s="366" t="str">
        <f t="shared" si="84"/>
        <v/>
      </c>
      <c r="K440" s="367" t="str">
        <f t="shared" si="85"/>
        <v/>
      </c>
      <c r="L440" s="368" t="str">
        <f t="shared" si="86"/>
        <v/>
      </c>
      <c r="M440" s="369"/>
      <c r="N440" s="370" t="str">
        <f t="shared" si="79"/>
        <v/>
      </c>
      <c r="O440" s="371" t="str">
        <f t="shared" si="80"/>
        <v/>
      </c>
      <c r="P440" s="371" t="str">
        <f t="shared" si="87"/>
        <v/>
      </c>
      <c r="Q440" s="372" t="str">
        <f t="shared" si="81"/>
        <v/>
      </c>
      <c r="R440" s="373" t="str">
        <f t="shared" si="88"/>
        <v/>
      </c>
      <c r="S440" s="372" t="str">
        <f t="shared" si="89"/>
        <v/>
      </c>
      <c r="T440" s="372" t="str">
        <f t="shared" si="82"/>
        <v/>
      </c>
      <c r="U440" s="374" t="str">
        <f t="shared" si="83"/>
        <v/>
      </c>
      <c r="V440" s="375" t="str">
        <f t="shared" si="90"/>
        <v/>
      </c>
      <c r="Y440" s="133"/>
    </row>
    <row r="441" spans="1:25" s="127" customFormat="1" ht="12" customHeight="1">
      <c r="A441" s="121">
        <v>369</v>
      </c>
      <c r="B441" s="122"/>
      <c r="C441" s="403"/>
      <c r="D441" s="123"/>
      <c r="E441" s="124"/>
      <c r="F441" s="124"/>
      <c r="G441" s="363" t="str">
        <f t="shared" si="76"/>
        <v/>
      </c>
      <c r="H441" s="376" t="str">
        <f t="shared" si="77"/>
        <v/>
      </c>
      <c r="I441" s="365" t="str">
        <f t="shared" si="78"/>
        <v/>
      </c>
      <c r="J441" s="366" t="str">
        <f t="shared" si="84"/>
        <v/>
      </c>
      <c r="K441" s="367" t="str">
        <f t="shared" si="85"/>
        <v/>
      </c>
      <c r="L441" s="368" t="str">
        <f t="shared" si="86"/>
        <v/>
      </c>
      <c r="M441" s="369"/>
      <c r="N441" s="370" t="str">
        <f t="shared" si="79"/>
        <v/>
      </c>
      <c r="O441" s="371" t="str">
        <f t="shared" si="80"/>
        <v/>
      </c>
      <c r="P441" s="371" t="str">
        <f t="shared" si="87"/>
        <v/>
      </c>
      <c r="Q441" s="372" t="str">
        <f t="shared" si="81"/>
        <v/>
      </c>
      <c r="R441" s="373" t="str">
        <f t="shared" si="88"/>
        <v/>
      </c>
      <c r="S441" s="372" t="str">
        <f t="shared" si="89"/>
        <v/>
      </c>
      <c r="T441" s="372" t="str">
        <f t="shared" si="82"/>
        <v/>
      </c>
      <c r="U441" s="374" t="str">
        <f t="shared" si="83"/>
        <v/>
      </c>
      <c r="V441" s="375" t="str">
        <f t="shared" si="90"/>
        <v/>
      </c>
      <c r="Y441" s="133"/>
    </row>
    <row r="442" spans="1:25" s="127" customFormat="1" ht="12" customHeight="1">
      <c r="A442" s="121">
        <v>370</v>
      </c>
      <c r="B442" s="122"/>
      <c r="C442" s="403"/>
      <c r="D442" s="123"/>
      <c r="E442" s="124"/>
      <c r="F442" s="124"/>
      <c r="G442" s="363" t="str">
        <f t="shared" si="76"/>
        <v/>
      </c>
      <c r="H442" s="376" t="str">
        <f t="shared" si="77"/>
        <v/>
      </c>
      <c r="I442" s="365" t="str">
        <f t="shared" si="78"/>
        <v/>
      </c>
      <c r="J442" s="366" t="str">
        <f t="shared" si="84"/>
        <v/>
      </c>
      <c r="K442" s="367" t="str">
        <f t="shared" si="85"/>
        <v/>
      </c>
      <c r="L442" s="368" t="str">
        <f t="shared" si="86"/>
        <v/>
      </c>
      <c r="M442" s="369"/>
      <c r="N442" s="370" t="str">
        <f t="shared" si="79"/>
        <v/>
      </c>
      <c r="O442" s="371" t="str">
        <f t="shared" si="80"/>
        <v/>
      </c>
      <c r="P442" s="371" t="str">
        <f t="shared" si="87"/>
        <v/>
      </c>
      <c r="Q442" s="372" t="str">
        <f t="shared" si="81"/>
        <v/>
      </c>
      <c r="R442" s="373" t="str">
        <f t="shared" si="88"/>
        <v/>
      </c>
      <c r="S442" s="372" t="str">
        <f t="shared" si="89"/>
        <v/>
      </c>
      <c r="T442" s="372" t="str">
        <f t="shared" si="82"/>
        <v/>
      </c>
      <c r="U442" s="374" t="str">
        <f t="shared" si="83"/>
        <v/>
      </c>
      <c r="V442" s="375" t="str">
        <f t="shared" si="90"/>
        <v/>
      </c>
      <c r="Y442" s="133"/>
    </row>
    <row r="443" spans="1:25" s="127" customFormat="1" ht="12" customHeight="1">
      <c r="A443" s="121">
        <v>371</v>
      </c>
      <c r="B443" s="122"/>
      <c r="C443" s="403"/>
      <c r="D443" s="123"/>
      <c r="E443" s="124"/>
      <c r="F443" s="124"/>
      <c r="G443" s="363" t="str">
        <f t="shared" si="76"/>
        <v/>
      </c>
      <c r="H443" s="376" t="str">
        <f t="shared" si="77"/>
        <v/>
      </c>
      <c r="I443" s="365" t="str">
        <f t="shared" si="78"/>
        <v/>
      </c>
      <c r="J443" s="366" t="str">
        <f t="shared" si="84"/>
        <v/>
      </c>
      <c r="K443" s="367" t="str">
        <f t="shared" si="85"/>
        <v/>
      </c>
      <c r="L443" s="368" t="str">
        <f t="shared" si="86"/>
        <v/>
      </c>
      <c r="M443" s="369"/>
      <c r="N443" s="370" t="str">
        <f t="shared" si="79"/>
        <v/>
      </c>
      <c r="O443" s="371" t="str">
        <f t="shared" si="80"/>
        <v/>
      </c>
      <c r="P443" s="371" t="str">
        <f t="shared" si="87"/>
        <v/>
      </c>
      <c r="Q443" s="372" t="str">
        <f t="shared" si="81"/>
        <v/>
      </c>
      <c r="R443" s="373" t="str">
        <f t="shared" si="88"/>
        <v/>
      </c>
      <c r="S443" s="372" t="str">
        <f t="shared" si="89"/>
        <v/>
      </c>
      <c r="T443" s="372" t="str">
        <f t="shared" si="82"/>
        <v/>
      </c>
      <c r="U443" s="374" t="str">
        <f t="shared" si="83"/>
        <v/>
      </c>
      <c r="V443" s="375" t="str">
        <f t="shared" si="90"/>
        <v/>
      </c>
      <c r="Y443" s="133"/>
    </row>
    <row r="444" spans="1:25" s="127" customFormat="1" ht="12" customHeight="1">
      <c r="A444" s="121">
        <v>372</v>
      </c>
      <c r="B444" s="122"/>
      <c r="C444" s="403"/>
      <c r="D444" s="123"/>
      <c r="E444" s="124"/>
      <c r="F444" s="124"/>
      <c r="G444" s="363" t="str">
        <f t="shared" si="76"/>
        <v/>
      </c>
      <c r="H444" s="376" t="str">
        <f t="shared" si="77"/>
        <v/>
      </c>
      <c r="I444" s="365" t="str">
        <f t="shared" si="78"/>
        <v/>
      </c>
      <c r="J444" s="366" t="str">
        <f t="shared" si="84"/>
        <v/>
      </c>
      <c r="K444" s="367" t="str">
        <f t="shared" si="85"/>
        <v/>
      </c>
      <c r="L444" s="368" t="str">
        <f t="shared" si="86"/>
        <v/>
      </c>
      <c r="M444" s="369"/>
      <c r="N444" s="370" t="str">
        <f t="shared" si="79"/>
        <v/>
      </c>
      <c r="O444" s="371" t="str">
        <f t="shared" si="80"/>
        <v/>
      </c>
      <c r="P444" s="371" t="str">
        <f t="shared" si="87"/>
        <v/>
      </c>
      <c r="Q444" s="372" t="str">
        <f t="shared" si="81"/>
        <v/>
      </c>
      <c r="R444" s="373" t="str">
        <f t="shared" si="88"/>
        <v/>
      </c>
      <c r="S444" s="372" t="str">
        <f t="shared" si="89"/>
        <v/>
      </c>
      <c r="T444" s="372" t="str">
        <f t="shared" si="82"/>
        <v/>
      </c>
      <c r="U444" s="374" t="str">
        <f t="shared" si="83"/>
        <v/>
      </c>
      <c r="V444" s="375" t="str">
        <f t="shared" si="90"/>
        <v/>
      </c>
      <c r="Y444" s="133"/>
    </row>
    <row r="445" spans="1:25" s="127" customFormat="1" ht="12" customHeight="1">
      <c r="A445" s="121">
        <v>373</v>
      </c>
      <c r="B445" s="122"/>
      <c r="C445" s="403"/>
      <c r="D445" s="123"/>
      <c r="E445" s="124"/>
      <c r="F445" s="124"/>
      <c r="G445" s="363" t="str">
        <f t="shared" si="76"/>
        <v/>
      </c>
      <c r="H445" s="376" t="str">
        <f t="shared" si="77"/>
        <v/>
      </c>
      <c r="I445" s="365" t="str">
        <f t="shared" si="78"/>
        <v/>
      </c>
      <c r="J445" s="366" t="str">
        <f t="shared" si="84"/>
        <v/>
      </c>
      <c r="K445" s="367" t="str">
        <f t="shared" si="85"/>
        <v/>
      </c>
      <c r="L445" s="368" t="str">
        <f t="shared" si="86"/>
        <v/>
      </c>
      <c r="M445" s="369"/>
      <c r="N445" s="370" t="str">
        <f t="shared" si="79"/>
        <v/>
      </c>
      <c r="O445" s="371" t="str">
        <f t="shared" si="80"/>
        <v/>
      </c>
      <c r="P445" s="371" t="str">
        <f t="shared" si="87"/>
        <v/>
      </c>
      <c r="Q445" s="372" t="str">
        <f t="shared" si="81"/>
        <v/>
      </c>
      <c r="R445" s="373" t="str">
        <f t="shared" si="88"/>
        <v/>
      </c>
      <c r="S445" s="372" t="str">
        <f t="shared" si="89"/>
        <v/>
      </c>
      <c r="T445" s="372" t="str">
        <f t="shared" si="82"/>
        <v/>
      </c>
      <c r="U445" s="374" t="str">
        <f t="shared" si="83"/>
        <v/>
      </c>
      <c r="V445" s="375" t="str">
        <f t="shared" si="90"/>
        <v/>
      </c>
      <c r="Y445" s="133"/>
    </row>
    <row r="446" spans="1:25" s="127" customFormat="1" ht="12" customHeight="1">
      <c r="A446" s="121">
        <v>374</v>
      </c>
      <c r="B446" s="122"/>
      <c r="C446" s="403"/>
      <c r="D446" s="123"/>
      <c r="E446" s="124"/>
      <c r="F446" s="124"/>
      <c r="G446" s="363" t="str">
        <f t="shared" si="76"/>
        <v/>
      </c>
      <c r="H446" s="376" t="str">
        <f t="shared" si="77"/>
        <v/>
      </c>
      <c r="I446" s="365" t="str">
        <f t="shared" si="78"/>
        <v/>
      </c>
      <c r="J446" s="366" t="str">
        <f t="shared" si="84"/>
        <v/>
      </c>
      <c r="K446" s="367" t="str">
        <f t="shared" si="85"/>
        <v/>
      </c>
      <c r="L446" s="368" t="str">
        <f t="shared" si="86"/>
        <v/>
      </c>
      <c r="M446" s="369"/>
      <c r="N446" s="370" t="str">
        <f t="shared" si="79"/>
        <v/>
      </c>
      <c r="O446" s="371" t="str">
        <f t="shared" si="80"/>
        <v/>
      </c>
      <c r="P446" s="371" t="str">
        <f t="shared" si="87"/>
        <v/>
      </c>
      <c r="Q446" s="372" t="str">
        <f t="shared" si="81"/>
        <v/>
      </c>
      <c r="R446" s="373" t="str">
        <f t="shared" si="88"/>
        <v/>
      </c>
      <c r="S446" s="372" t="str">
        <f t="shared" si="89"/>
        <v/>
      </c>
      <c r="T446" s="372" t="str">
        <f t="shared" si="82"/>
        <v/>
      </c>
      <c r="U446" s="374" t="str">
        <f t="shared" si="83"/>
        <v/>
      </c>
      <c r="V446" s="375" t="str">
        <f t="shared" si="90"/>
        <v/>
      </c>
      <c r="Y446" s="133"/>
    </row>
    <row r="447" spans="1:25" s="127" customFormat="1" ht="12" customHeight="1">
      <c r="A447" s="121">
        <v>375</v>
      </c>
      <c r="B447" s="122"/>
      <c r="C447" s="403"/>
      <c r="D447" s="123"/>
      <c r="E447" s="124"/>
      <c r="F447" s="124"/>
      <c r="G447" s="363" t="str">
        <f t="shared" si="76"/>
        <v/>
      </c>
      <c r="H447" s="376" t="str">
        <f t="shared" si="77"/>
        <v/>
      </c>
      <c r="I447" s="365" t="str">
        <f t="shared" si="78"/>
        <v/>
      </c>
      <c r="J447" s="366" t="str">
        <f t="shared" si="84"/>
        <v/>
      </c>
      <c r="K447" s="367" t="str">
        <f t="shared" si="85"/>
        <v/>
      </c>
      <c r="L447" s="368" t="str">
        <f t="shared" si="86"/>
        <v/>
      </c>
      <c r="M447" s="369"/>
      <c r="N447" s="370" t="str">
        <f t="shared" si="79"/>
        <v/>
      </c>
      <c r="O447" s="371" t="str">
        <f t="shared" si="80"/>
        <v/>
      </c>
      <c r="P447" s="371" t="str">
        <f t="shared" si="87"/>
        <v/>
      </c>
      <c r="Q447" s="372" t="str">
        <f t="shared" si="81"/>
        <v/>
      </c>
      <c r="R447" s="373" t="str">
        <f t="shared" si="88"/>
        <v/>
      </c>
      <c r="S447" s="372" t="str">
        <f t="shared" si="89"/>
        <v/>
      </c>
      <c r="T447" s="372" t="str">
        <f t="shared" si="82"/>
        <v/>
      </c>
      <c r="U447" s="374" t="str">
        <f t="shared" si="83"/>
        <v/>
      </c>
      <c r="V447" s="375" t="str">
        <f t="shared" si="90"/>
        <v/>
      </c>
      <c r="Y447" s="133"/>
    </row>
    <row r="448" spans="1:25" s="127" customFormat="1" ht="12" customHeight="1">
      <c r="A448" s="121">
        <v>376</v>
      </c>
      <c r="B448" s="122"/>
      <c r="C448" s="403"/>
      <c r="D448" s="123"/>
      <c r="E448" s="124"/>
      <c r="F448" s="124"/>
      <c r="G448" s="363" t="str">
        <f t="shared" si="76"/>
        <v/>
      </c>
      <c r="H448" s="376" t="str">
        <f t="shared" si="77"/>
        <v/>
      </c>
      <c r="I448" s="365" t="str">
        <f t="shared" si="78"/>
        <v/>
      </c>
      <c r="J448" s="366" t="str">
        <f t="shared" si="84"/>
        <v/>
      </c>
      <c r="K448" s="367" t="str">
        <f t="shared" si="85"/>
        <v/>
      </c>
      <c r="L448" s="368" t="str">
        <f t="shared" si="86"/>
        <v/>
      </c>
      <c r="M448" s="369"/>
      <c r="N448" s="370" t="str">
        <f t="shared" si="79"/>
        <v/>
      </c>
      <c r="O448" s="371" t="str">
        <f t="shared" si="80"/>
        <v/>
      </c>
      <c r="P448" s="371" t="str">
        <f t="shared" si="87"/>
        <v/>
      </c>
      <c r="Q448" s="372" t="str">
        <f t="shared" si="81"/>
        <v/>
      </c>
      <c r="R448" s="373" t="str">
        <f t="shared" si="88"/>
        <v/>
      </c>
      <c r="S448" s="372" t="str">
        <f t="shared" si="89"/>
        <v/>
      </c>
      <c r="T448" s="372" t="str">
        <f t="shared" si="82"/>
        <v/>
      </c>
      <c r="U448" s="374" t="str">
        <f t="shared" si="83"/>
        <v/>
      </c>
      <c r="V448" s="375" t="str">
        <f t="shared" si="90"/>
        <v/>
      </c>
      <c r="Y448" s="133"/>
    </row>
    <row r="449" spans="1:25" s="127" customFormat="1" ht="12" customHeight="1">
      <c r="A449" s="121">
        <v>377</v>
      </c>
      <c r="B449" s="122"/>
      <c r="C449" s="403"/>
      <c r="D449" s="123"/>
      <c r="E449" s="124"/>
      <c r="F449" s="124"/>
      <c r="G449" s="363" t="str">
        <f t="shared" si="76"/>
        <v/>
      </c>
      <c r="H449" s="376" t="str">
        <f t="shared" si="77"/>
        <v/>
      </c>
      <c r="I449" s="365" t="str">
        <f t="shared" si="78"/>
        <v/>
      </c>
      <c r="J449" s="366" t="str">
        <f t="shared" si="84"/>
        <v/>
      </c>
      <c r="K449" s="367" t="str">
        <f t="shared" si="85"/>
        <v/>
      </c>
      <c r="L449" s="368" t="str">
        <f t="shared" si="86"/>
        <v/>
      </c>
      <c r="M449" s="369"/>
      <c r="N449" s="370" t="str">
        <f t="shared" si="79"/>
        <v/>
      </c>
      <c r="O449" s="371" t="str">
        <f t="shared" si="80"/>
        <v/>
      </c>
      <c r="P449" s="371" t="str">
        <f t="shared" si="87"/>
        <v/>
      </c>
      <c r="Q449" s="372" t="str">
        <f t="shared" si="81"/>
        <v/>
      </c>
      <c r="R449" s="373" t="str">
        <f t="shared" si="88"/>
        <v/>
      </c>
      <c r="S449" s="372" t="str">
        <f t="shared" si="89"/>
        <v/>
      </c>
      <c r="T449" s="372" t="str">
        <f t="shared" si="82"/>
        <v/>
      </c>
      <c r="U449" s="374" t="str">
        <f t="shared" si="83"/>
        <v/>
      </c>
      <c r="V449" s="375" t="str">
        <f t="shared" si="90"/>
        <v/>
      </c>
      <c r="Y449" s="133"/>
    </row>
    <row r="450" spans="1:25" s="127" customFormat="1" ht="12" customHeight="1">
      <c r="A450" s="121">
        <v>378</v>
      </c>
      <c r="B450" s="122"/>
      <c r="C450" s="403"/>
      <c r="D450" s="123"/>
      <c r="E450" s="124"/>
      <c r="F450" s="124"/>
      <c r="G450" s="363" t="str">
        <f t="shared" si="76"/>
        <v/>
      </c>
      <c r="H450" s="376" t="str">
        <f t="shared" si="77"/>
        <v/>
      </c>
      <c r="I450" s="365" t="str">
        <f t="shared" si="78"/>
        <v/>
      </c>
      <c r="J450" s="366" t="str">
        <f t="shared" si="84"/>
        <v/>
      </c>
      <c r="K450" s="367" t="str">
        <f t="shared" si="85"/>
        <v/>
      </c>
      <c r="L450" s="368" t="str">
        <f t="shared" si="86"/>
        <v/>
      </c>
      <c r="M450" s="369"/>
      <c r="N450" s="370" t="str">
        <f t="shared" si="79"/>
        <v/>
      </c>
      <c r="O450" s="371" t="str">
        <f t="shared" si="80"/>
        <v/>
      </c>
      <c r="P450" s="371" t="str">
        <f t="shared" si="87"/>
        <v/>
      </c>
      <c r="Q450" s="372" t="str">
        <f t="shared" si="81"/>
        <v/>
      </c>
      <c r="R450" s="373" t="str">
        <f t="shared" si="88"/>
        <v/>
      </c>
      <c r="S450" s="372" t="str">
        <f t="shared" si="89"/>
        <v/>
      </c>
      <c r="T450" s="372" t="str">
        <f t="shared" si="82"/>
        <v/>
      </c>
      <c r="U450" s="374" t="str">
        <f t="shared" si="83"/>
        <v/>
      </c>
      <c r="V450" s="375" t="str">
        <f t="shared" si="90"/>
        <v/>
      </c>
      <c r="Y450" s="133"/>
    </row>
    <row r="451" spans="1:25" s="127" customFormat="1" ht="12" customHeight="1">
      <c r="A451" s="121">
        <v>379</v>
      </c>
      <c r="B451" s="122"/>
      <c r="C451" s="403"/>
      <c r="D451" s="123"/>
      <c r="E451" s="124"/>
      <c r="F451" s="124"/>
      <c r="G451" s="363" t="str">
        <f t="shared" si="76"/>
        <v/>
      </c>
      <c r="H451" s="376" t="str">
        <f t="shared" si="77"/>
        <v/>
      </c>
      <c r="I451" s="365" t="str">
        <f t="shared" si="78"/>
        <v/>
      </c>
      <c r="J451" s="366" t="str">
        <f t="shared" si="84"/>
        <v/>
      </c>
      <c r="K451" s="367" t="str">
        <f t="shared" si="85"/>
        <v/>
      </c>
      <c r="L451" s="368" t="str">
        <f t="shared" si="86"/>
        <v/>
      </c>
      <c r="M451" s="369"/>
      <c r="N451" s="370" t="str">
        <f t="shared" si="79"/>
        <v/>
      </c>
      <c r="O451" s="371" t="str">
        <f t="shared" si="80"/>
        <v/>
      </c>
      <c r="P451" s="371" t="str">
        <f t="shared" si="87"/>
        <v/>
      </c>
      <c r="Q451" s="372" t="str">
        <f t="shared" si="81"/>
        <v/>
      </c>
      <c r="R451" s="373" t="str">
        <f t="shared" si="88"/>
        <v/>
      </c>
      <c r="S451" s="372" t="str">
        <f t="shared" si="89"/>
        <v/>
      </c>
      <c r="T451" s="372" t="str">
        <f t="shared" si="82"/>
        <v/>
      </c>
      <c r="U451" s="374" t="str">
        <f t="shared" si="83"/>
        <v/>
      </c>
      <c r="V451" s="375" t="str">
        <f t="shared" si="90"/>
        <v/>
      </c>
      <c r="Y451" s="133"/>
    </row>
    <row r="452" spans="1:25" s="127" customFormat="1" ht="12" customHeight="1">
      <c r="A452" s="121">
        <v>380</v>
      </c>
      <c r="B452" s="122"/>
      <c r="C452" s="403"/>
      <c r="D452" s="123"/>
      <c r="E452" s="124"/>
      <c r="F452" s="124"/>
      <c r="G452" s="363" t="str">
        <f t="shared" si="76"/>
        <v/>
      </c>
      <c r="H452" s="376" t="str">
        <f t="shared" si="77"/>
        <v/>
      </c>
      <c r="I452" s="365" t="str">
        <f t="shared" si="78"/>
        <v/>
      </c>
      <c r="J452" s="366" t="str">
        <f t="shared" si="84"/>
        <v/>
      </c>
      <c r="K452" s="367" t="str">
        <f t="shared" si="85"/>
        <v/>
      </c>
      <c r="L452" s="368" t="str">
        <f t="shared" si="86"/>
        <v/>
      </c>
      <c r="M452" s="369"/>
      <c r="N452" s="370" t="str">
        <f t="shared" si="79"/>
        <v/>
      </c>
      <c r="O452" s="371" t="str">
        <f t="shared" si="80"/>
        <v/>
      </c>
      <c r="P452" s="371" t="str">
        <f t="shared" si="87"/>
        <v/>
      </c>
      <c r="Q452" s="372" t="str">
        <f t="shared" si="81"/>
        <v/>
      </c>
      <c r="R452" s="373" t="str">
        <f t="shared" si="88"/>
        <v/>
      </c>
      <c r="S452" s="372" t="str">
        <f t="shared" si="89"/>
        <v/>
      </c>
      <c r="T452" s="372" t="str">
        <f t="shared" si="82"/>
        <v/>
      </c>
      <c r="U452" s="374" t="str">
        <f t="shared" si="83"/>
        <v/>
      </c>
      <c r="V452" s="375" t="str">
        <f t="shared" si="90"/>
        <v/>
      </c>
      <c r="Y452" s="133"/>
    </row>
    <row r="453" spans="1:25" s="127" customFormat="1" ht="12" customHeight="1">
      <c r="A453" s="121">
        <v>381</v>
      </c>
      <c r="B453" s="122"/>
      <c r="C453" s="403"/>
      <c r="D453" s="123"/>
      <c r="E453" s="124"/>
      <c r="F453" s="124"/>
      <c r="G453" s="363" t="str">
        <f t="shared" si="76"/>
        <v/>
      </c>
      <c r="H453" s="376" t="str">
        <f t="shared" si="77"/>
        <v/>
      </c>
      <c r="I453" s="365" t="str">
        <f t="shared" si="78"/>
        <v/>
      </c>
      <c r="J453" s="366" t="str">
        <f t="shared" si="84"/>
        <v/>
      </c>
      <c r="K453" s="367" t="str">
        <f t="shared" si="85"/>
        <v/>
      </c>
      <c r="L453" s="368" t="str">
        <f t="shared" si="86"/>
        <v/>
      </c>
      <c r="M453" s="369"/>
      <c r="N453" s="370" t="str">
        <f t="shared" si="79"/>
        <v/>
      </c>
      <c r="O453" s="371" t="str">
        <f t="shared" si="80"/>
        <v/>
      </c>
      <c r="P453" s="371" t="str">
        <f t="shared" si="87"/>
        <v/>
      </c>
      <c r="Q453" s="372" t="str">
        <f t="shared" si="81"/>
        <v/>
      </c>
      <c r="R453" s="373" t="str">
        <f t="shared" si="88"/>
        <v/>
      </c>
      <c r="S453" s="372" t="str">
        <f t="shared" si="89"/>
        <v/>
      </c>
      <c r="T453" s="372" t="str">
        <f t="shared" si="82"/>
        <v/>
      </c>
      <c r="U453" s="374" t="str">
        <f t="shared" si="83"/>
        <v/>
      </c>
      <c r="V453" s="375" t="str">
        <f t="shared" si="90"/>
        <v/>
      </c>
      <c r="Y453" s="133"/>
    </row>
    <row r="454" spans="1:25" s="127" customFormat="1" ht="12" customHeight="1">
      <c r="A454" s="121">
        <v>382</v>
      </c>
      <c r="B454" s="122"/>
      <c r="C454" s="403"/>
      <c r="D454" s="123"/>
      <c r="E454" s="124"/>
      <c r="F454" s="124"/>
      <c r="G454" s="363" t="str">
        <f t="shared" si="76"/>
        <v/>
      </c>
      <c r="H454" s="376" t="str">
        <f t="shared" si="77"/>
        <v/>
      </c>
      <c r="I454" s="365" t="str">
        <f t="shared" si="78"/>
        <v/>
      </c>
      <c r="J454" s="366" t="str">
        <f t="shared" si="84"/>
        <v/>
      </c>
      <c r="K454" s="367" t="str">
        <f t="shared" si="85"/>
        <v/>
      </c>
      <c r="L454" s="368" t="str">
        <f t="shared" si="86"/>
        <v/>
      </c>
      <c r="M454" s="369"/>
      <c r="N454" s="370" t="str">
        <f t="shared" si="79"/>
        <v/>
      </c>
      <c r="O454" s="371" t="str">
        <f t="shared" si="80"/>
        <v/>
      </c>
      <c r="P454" s="371" t="str">
        <f t="shared" si="87"/>
        <v/>
      </c>
      <c r="Q454" s="372" t="str">
        <f t="shared" si="81"/>
        <v/>
      </c>
      <c r="R454" s="373" t="str">
        <f t="shared" si="88"/>
        <v/>
      </c>
      <c r="S454" s="372" t="str">
        <f t="shared" si="89"/>
        <v/>
      </c>
      <c r="T454" s="372" t="str">
        <f t="shared" si="82"/>
        <v/>
      </c>
      <c r="U454" s="374" t="str">
        <f t="shared" si="83"/>
        <v/>
      </c>
      <c r="V454" s="375" t="str">
        <f t="shared" si="90"/>
        <v/>
      </c>
      <c r="Y454" s="133"/>
    </row>
    <row r="455" spans="1:25" s="127" customFormat="1" ht="12" customHeight="1">
      <c r="A455" s="121">
        <v>383</v>
      </c>
      <c r="B455" s="122"/>
      <c r="C455" s="403"/>
      <c r="D455" s="123"/>
      <c r="E455" s="124"/>
      <c r="F455" s="124"/>
      <c r="G455" s="363" t="str">
        <f t="shared" si="76"/>
        <v/>
      </c>
      <c r="H455" s="376" t="str">
        <f t="shared" si="77"/>
        <v/>
      </c>
      <c r="I455" s="365" t="str">
        <f t="shared" si="78"/>
        <v/>
      </c>
      <c r="J455" s="366" t="str">
        <f t="shared" si="84"/>
        <v/>
      </c>
      <c r="K455" s="367" t="str">
        <f t="shared" si="85"/>
        <v/>
      </c>
      <c r="L455" s="368" t="str">
        <f t="shared" si="86"/>
        <v/>
      </c>
      <c r="M455" s="369"/>
      <c r="N455" s="370" t="str">
        <f t="shared" si="79"/>
        <v/>
      </c>
      <c r="O455" s="371" t="str">
        <f t="shared" si="80"/>
        <v/>
      </c>
      <c r="P455" s="371" t="str">
        <f t="shared" si="87"/>
        <v/>
      </c>
      <c r="Q455" s="372" t="str">
        <f t="shared" si="81"/>
        <v/>
      </c>
      <c r="R455" s="373" t="str">
        <f t="shared" si="88"/>
        <v/>
      </c>
      <c r="S455" s="372" t="str">
        <f t="shared" si="89"/>
        <v/>
      </c>
      <c r="T455" s="372" t="str">
        <f t="shared" si="82"/>
        <v/>
      </c>
      <c r="U455" s="374" t="str">
        <f t="shared" si="83"/>
        <v/>
      </c>
      <c r="V455" s="375" t="str">
        <f t="shared" si="90"/>
        <v/>
      </c>
      <c r="Y455" s="133"/>
    </row>
    <row r="456" spans="1:25" s="127" customFormat="1" ht="12" customHeight="1">
      <c r="A456" s="121">
        <v>384</v>
      </c>
      <c r="B456" s="122"/>
      <c r="C456" s="403"/>
      <c r="D456" s="123"/>
      <c r="E456" s="124"/>
      <c r="F456" s="124"/>
      <c r="G456" s="363" t="str">
        <f t="shared" si="76"/>
        <v/>
      </c>
      <c r="H456" s="376" t="str">
        <f t="shared" si="77"/>
        <v/>
      </c>
      <c r="I456" s="365" t="str">
        <f t="shared" si="78"/>
        <v/>
      </c>
      <c r="J456" s="366" t="str">
        <f t="shared" si="84"/>
        <v/>
      </c>
      <c r="K456" s="367" t="str">
        <f t="shared" si="85"/>
        <v/>
      </c>
      <c r="L456" s="368" t="str">
        <f t="shared" si="86"/>
        <v/>
      </c>
      <c r="M456" s="369"/>
      <c r="N456" s="370" t="str">
        <f t="shared" si="79"/>
        <v/>
      </c>
      <c r="O456" s="371" t="str">
        <f t="shared" si="80"/>
        <v/>
      </c>
      <c r="P456" s="371" t="str">
        <f t="shared" si="87"/>
        <v/>
      </c>
      <c r="Q456" s="372" t="str">
        <f t="shared" si="81"/>
        <v/>
      </c>
      <c r="R456" s="373" t="str">
        <f t="shared" si="88"/>
        <v/>
      </c>
      <c r="S456" s="372" t="str">
        <f t="shared" si="89"/>
        <v/>
      </c>
      <c r="T456" s="372" t="str">
        <f t="shared" si="82"/>
        <v/>
      </c>
      <c r="U456" s="374" t="str">
        <f t="shared" si="83"/>
        <v/>
      </c>
      <c r="V456" s="375" t="str">
        <f t="shared" si="90"/>
        <v/>
      </c>
      <c r="Y456" s="133"/>
    </row>
    <row r="457" spans="1:25" s="127" customFormat="1" ht="12" customHeight="1">
      <c r="A457" s="121">
        <v>385</v>
      </c>
      <c r="B457" s="122"/>
      <c r="C457" s="403"/>
      <c r="D457" s="123"/>
      <c r="E457" s="124"/>
      <c r="F457" s="124"/>
      <c r="G457" s="363" t="str">
        <f t="shared" ref="G457:G520" si="91">IF(OR(ISBLANK($C457),ISBLANK($C$68)),"",IF($C457&gt;$C$68,"",DATEDIF($C457,$C$68,"Y")))</f>
        <v/>
      </c>
      <c r="H457" s="376" t="str">
        <f t="shared" ref="H457:H520" si="92">IF(D457=1,"男",IF(D457=2,"女",""))</f>
        <v/>
      </c>
      <c r="I457" s="365" t="str">
        <f t="shared" ref="I457:I520" si="93">G457&amp;H457</f>
        <v/>
      </c>
      <c r="J457" s="366" t="str">
        <f t="shared" si="84"/>
        <v/>
      </c>
      <c r="K457" s="367" t="str">
        <f t="shared" si="85"/>
        <v/>
      </c>
      <c r="L457" s="368" t="str">
        <f t="shared" si="86"/>
        <v/>
      </c>
      <c r="M457" s="369"/>
      <c r="N457" s="370" t="str">
        <f t="shared" ref="N457:N520" si="94">IF(F457="","",(F457-O457)/O457*100)</f>
        <v/>
      </c>
      <c r="O457" s="371" t="str">
        <f t="shared" ref="O457:O520" si="95">IF(E457="","",(J457*E457-K457))</f>
        <v/>
      </c>
      <c r="P457" s="371" t="str">
        <f t="shared" si="87"/>
        <v/>
      </c>
      <c r="Q457" s="372" t="str">
        <f t="shared" ref="Q457:Q520" si="96">IF($E457="","",P457*O457)</f>
        <v/>
      </c>
      <c r="R457" s="373" t="str">
        <f t="shared" si="88"/>
        <v/>
      </c>
      <c r="S457" s="372" t="str">
        <f t="shared" si="89"/>
        <v/>
      </c>
      <c r="T457" s="372" t="str">
        <f t="shared" ref="T457:T520" si="97">IF(E457="","",(Q457*R457+S457))</f>
        <v/>
      </c>
      <c r="U457" s="374" t="str">
        <f t="shared" ref="U457:U520" si="98">IF(E457="","",(T457*33%))</f>
        <v/>
      </c>
      <c r="V457" s="375" t="str">
        <f t="shared" si="90"/>
        <v/>
      </c>
      <c r="Y457" s="133"/>
    </row>
    <row r="458" spans="1:25" s="127" customFormat="1" ht="12" customHeight="1">
      <c r="A458" s="121">
        <v>386</v>
      </c>
      <c r="B458" s="122"/>
      <c r="C458" s="403"/>
      <c r="D458" s="123"/>
      <c r="E458" s="124"/>
      <c r="F458" s="124"/>
      <c r="G458" s="363" t="str">
        <f t="shared" si="91"/>
        <v/>
      </c>
      <c r="H458" s="376" t="str">
        <f t="shared" si="92"/>
        <v/>
      </c>
      <c r="I458" s="365" t="str">
        <f t="shared" si="93"/>
        <v/>
      </c>
      <c r="J458" s="366" t="str">
        <f t="shared" ref="J458:J521" si="99">IF(E458="","",VLOOKUP(I458,$W$28:$Y$53,2,FALSE))</f>
        <v/>
      </c>
      <c r="K458" s="367" t="str">
        <f t="shared" ref="K458:K521" si="100">IF(E458="","",VLOOKUP(I458,$W$28:$Y$53,3,FALSE))</f>
        <v/>
      </c>
      <c r="L458" s="368" t="str">
        <f t="shared" ref="L458:L521" si="101">IF(ISNUMBER(N458),VLOOKUP(N458,$M$57:$R$62,4,TRUE),"")</f>
        <v/>
      </c>
      <c r="M458" s="369"/>
      <c r="N458" s="370" t="str">
        <f t="shared" si="94"/>
        <v/>
      </c>
      <c r="O458" s="371" t="str">
        <f t="shared" si="95"/>
        <v/>
      </c>
      <c r="P458" s="371" t="str">
        <f t="shared" ref="P458:P521" si="102">IF($E458="","",VLOOKUP($I458,$N$27:$Q$53,2,FALSE))</f>
        <v/>
      </c>
      <c r="Q458" s="372" t="str">
        <f t="shared" si="96"/>
        <v/>
      </c>
      <c r="R458" s="373" t="str">
        <f t="shared" ref="R458:R521" si="103">IF(E458="","",VLOOKUP(I458,$N$27:$V$53,9,FALSE))</f>
        <v/>
      </c>
      <c r="S458" s="372" t="str">
        <f t="shared" ref="S458:S521" si="104">IF($E458="","",VLOOKUP($I458,$N$27:$R$53,5,FALSE))</f>
        <v/>
      </c>
      <c r="T458" s="372" t="str">
        <f t="shared" si="97"/>
        <v/>
      </c>
      <c r="U458" s="374" t="str">
        <f t="shared" si="98"/>
        <v/>
      </c>
      <c r="V458" s="375" t="str">
        <f t="shared" ref="V458:V521" si="105">IF(E458="","",(IF(AND(U458&lt;=$R$7,U458&gt;=$T$7),U458,IF(U458="","　","個別対応"))))</f>
        <v/>
      </c>
      <c r="Y458" s="133"/>
    </row>
    <row r="459" spans="1:25" s="127" customFormat="1" ht="12" customHeight="1">
      <c r="A459" s="121">
        <v>387</v>
      </c>
      <c r="B459" s="122"/>
      <c r="C459" s="403"/>
      <c r="D459" s="123"/>
      <c r="E459" s="124"/>
      <c r="F459" s="124"/>
      <c r="G459" s="363" t="str">
        <f t="shared" si="91"/>
        <v/>
      </c>
      <c r="H459" s="376" t="str">
        <f t="shared" si="92"/>
        <v/>
      </c>
      <c r="I459" s="365" t="str">
        <f t="shared" si="93"/>
        <v/>
      </c>
      <c r="J459" s="366" t="str">
        <f t="shared" si="99"/>
        <v/>
      </c>
      <c r="K459" s="367" t="str">
        <f t="shared" si="100"/>
        <v/>
      </c>
      <c r="L459" s="368" t="str">
        <f t="shared" si="101"/>
        <v/>
      </c>
      <c r="M459" s="369"/>
      <c r="N459" s="370" t="str">
        <f t="shared" si="94"/>
        <v/>
      </c>
      <c r="O459" s="371" t="str">
        <f t="shared" si="95"/>
        <v/>
      </c>
      <c r="P459" s="371" t="str">
        <f t="shared" si="102"/>
        <v/>
      </c>
      <c r="Q459" s="372" t="str">
        <f t="shared" si="96"/>
        <v/>
      </c>
      <c r="R459" s="373" t="str">
        <f t="shared" si="103"/>
        <v/>
      </c>
      <c r="S459" s="372" t="str">
        <f t="shared" si="104"/>
        <v/>
      </c>
      <c r="T459" s="372" t="str">
        <f t="shared" si="97"/>
        <v/>
      </c>
      <c r="U459" s="374" t="str">
        <f t="shared" si="98"/>
        <v/>
      </c>
      <c r="V459" s="375" t="str">
        <f t="shared" si="105"/>
        <v/>
      </c>
      <c r="Y459" s="133"/>
    </row>
    <row r="460" spans="1:25" s="127" customFormat="1" ht="12" customHeight="1">
      <c r="A460" s="121">
        <v>388</v>
      </c>
      <c r="B460" s="122"/>
      <c r="C460" s="403"/>
      <c r="D460" s="123"/>
      <c r="E460" s="124"/>
      <c r="F460" s="124"/>
      <c r="G460" s="363" t="str">
        <f t="shared" si="91"/>
        <v/>
      </c>
      <c r="H460" s="376" t="str">
        <f t="shared" si="92"/>
        <v/>
      </c>
      <c r="I460" s="365" t="str">
        <f t="shared" si="93"/>
        <v/>
      </c>
      <c r="J460" s="366" t="str">
        <f t="shared" si="99"/>
        <v/>
      </c>
      <c r="K460" s="367" t="str">
        <f t="shared" si="100"/>
        <v/>
      </c>
      <c r="L460" s="368" t="str">
        <f t="shared" si="101"/>
        <v/>
      </c>
      <c r="M460" s="369"/>
      <c r="N460" s="370" t="str">
        <f t="shared" si="94"/>
        <v/>
      </c>
      <c r="O460" s="371" t="str">
        <f t="shared" si="95"/>
        <v/>
      </c>
      <c r="P460" s="371" t="str">
        <f t="shared" si="102"/>
        <v/>
      </c>
      <c r="Q460" s="372" t="str">
        <f t="shared" si="96"/>
        <v/>
      </c>
      <c r="R460" s="373" t="str">
        <f t="shared" si="103"/>
        <v/>
      </c>
      <c r="S460" s="372" t="str">
        <f t="shared" si="104"/>
        <v/>
      </c>
      <c r="T460" s="372" t="str">
        <f t="shared" si="97"/>
        <v/>
      </c>
      <c r="U460" s="374" t="str">
        <f t="shared" si="98"/>
        <v/>
      </c>
      <c r="V460" s="375" t="str">
        <f t="shared" si="105"/>
        <v/>
      </c>
      <c r="Y460" s="133"/>
    </row>
    <row r="461" spans="1:25" s="127" customFormat="1" ht="12" customHeight="1">
      <c r="A461" s="121">
        <v>389</v>
      </c>
      <c r="B461" s="122"/>
      <c r="C461" s="403"/>
      <c r="D461" s="123"/>
      <c r="E461" s="124"/>
      <c r="F461" s="124"/>
      <c r="G461" s="363" t="str">
        <f t="shared" si="91"/>
        <v/>
      </c>
      <c r="H461" s="376" t="str">
        <f t="shared" si="92"/>
        <v/>
      </c>
      <c r="I461" s="365" t="str">
        <f t="shared" si="93"/>
        <v/>
      </c>
      <c r="J461" s="366" t="str">
        <f t="shared" si="99"/>
        <v/>
      </c>
      <c r="K461" s="367" t="str">
        <f t="shared" si="100"/>
        <v/>
      </c>
      <c r="L461" s="368" t="str">
        <f t="shared" si="101"/>
        <v/>
      </c>
      <c r="M461" s="369"/>
      <c r="N461" s="370" t="str">
        <f t="shared" si="94"/>
        <v/>
      </c>
      <c r="O461" s="371" t="str">
        <f t="shared" si="95"/>
        <v/>
      </c>
      <c r="P461" s="371" t="str">
        <f t="shared" si="102"/>
        <v/>
      </c>
      <c r="Q461" s="372" t="str">
        <f t="shared" si="96"/>
        <v/>
      </c>
      <c r="R461" s="373" t="str">
        <f t="shared" si="103"/>
        <v/>
      </c>
      <c r="S461" s="372" t="str">
        <f t="shared" si="104"/>
        <v/>
      </c>
      <c r="T461" s="372" t="str">
        <f t="shared" si="97"/>
        <v/>
      </c>
      <c r="U461" s="374" t="str">
        <f t="shared" si="98"/>
        <v/>
      </c>
      <c r="V461" s="375" t="str">
        <f t="shared" si="105"/>
        <v/>
      </c>
      <c r="Y461" s="133"/>
    </row>
    <row r="462" spans="1:25" s="127" customFormat="1" ht="12" customHeight="1">
      <c r="A462" s="121">
        <v>390</v>
      </c>
      <c r="B462" s="122"/>
      <c r="C462" s="403"/>
      <c r="D462" s="123"/>
      <c r="E462" s="124"/>
      <c r="F462" s="124"/>
      <c r="G462" s="363" t="str">
        <f t="shared" si="91"/>
        <v/>
      </c>
      <c r="H462" s="376" t="str">
        <f t="shared" si="92"/>
        <v/>
      </c>
      <c r="I462" s="365" t="str">
        <f t="shared" si="93"/>
        <v/>
      </c>
      <c r="J462" s="366" t="str">
        <f t="shared" si="99"/>
        <v/>
      </c>
      <c r="K462" s="367" t="str">
        <f t="shared" si="100"/>
        <v/>
      </c>
      <c r="L462" s="368" t="str">
        <f t="shared" si="101"/>
        <v/>
      </c>
      <c r="M462" s="369"/>
      <c r="N462" s="370" t="str">
        <f t="shared" si="94"/>
        <v/>
      </c>
      <c r="O462" s="371" t="str">
        <f t="shared" si="95"/>
        <v/>
      </c>
      <c r="P462" s="371" t="str">
        <f t="shared" si="102"/>
        <v/>
      </c>
      <c r="Q462" s="372" t="str">
        <f t="shared" si="96"/>
        <v/>
      </c>
      <c r="R462" s="373" t="str">
        <f t="shared" si="103"/>
        <v/>
      </c>
      <c r="S462" s="372" t="str">
        <f t="shared" si="104"/>
        <v/>
      </c>
      <c r="T462" s="372" t="str">
        <f t="shared" si="97"/>
        <v/>
      </c>
      <c r="U462" s="374" t="str">
        <f t="shared" si="98"/>
        <v/>
      </c>
      <c r="V462" s="375" t="str">
        <f t="shared" si="105"/>
        <v/>
      </c>
      <c r="Y462" s="133"/>
    </row>
    <row r="463" spans="1:25" s="127" customFormat="1" ht="12" customHeight="1">
      <c r="A463" s="121">
        <v>391</v>
      </c>
      <c r="B463" s="122"/>
      <c r="C463" s="403"/>
      <c r="D463" s="123"/>
      <c r="E463" s="124"/>
      <c r="F463" s="124"/>
      <c r="G463" s="363" t="str">
        <f t="shared" si="91"/>
        <v/>
      </c>
      <c r="H463" s="376" t="str">
        <f t="shared" si="92"/>
        <v/>
      </c>
      <c r="I463" s="365" t="str">
        <f t="shared" si="93"/>
        <v/>
      </c>
      <c r="J463" s="366" t="str">
        <f t="shared" si="99"/>
        <v/>
      </c>
      <c r="K463" s="367" t="str">
        <f t="shared" si="100"/>
        <v/>
      </c>
      <c r="L463" s="368" t="str">
        <f t="shared" si="101"/>
        <v/>
      </c>
      <c r="M463" s="369"/>
      <c r="N463" s="370" t="str">
        <f t="shared" si="94"/>
        <v/>
      </c>
      <c r="O463" s="371" t="str">
        <f t="shared" si="95"/>
        <v/>
      </c>
      <c r="P463" s="371" t="str">
        <f t="shared" si="102"/>
        <v/>
      </c>
      <c r="Q463" s="372" t="str">
        <f t="shared" si="96"/>
        <v/>
      </c>
      <c r="R463" s="373" t="str">
        <f t="shared" si="103"/>
        <v/>
      </c>
      <c r="S463" s="372" t="str">
        <f t="shared" si="104"/>
        <v/>
      </c>
      <c r="T463" s="372" t="str">
        <f t="shared" si="97"/>
        <v/>
      </c>
      <c r="U463" s="374" t="str">
        <f t="shared" si="98"/>
        <v/>
      </c>
      <c r="V463" s="375" t="str">
        <f t="shared" si="105"/>
        <v/>
      </c>
      <c r="Y463" s="133"/>
    </row>
    <row r="464" spans="1:25" s="127" customFormat="1" ht="12" customHeight="1">
      <c r="A464" s="121">
        <v>392</v>
      </c>
      <c r="B464" s="122"/>
      <c r="C464" s="403"/>
      <c r="D464" s="123"/>
      <c r="E464" s="124"/>
      <c r="F464" s="124"/>
      <c r="G464" s="363" t="str">
        <f t="shared" si="91"/>
        <v/>
      </c>
      <c r="H464" s="376" t="str">
        <f t="shared" si="92"/>
        <v/>
      </c>
      <c r="I464" s="365" t="str">
        <f t="shared" si="93"/>
        <v/>
      </c>
      <c r="J464" s="366" t="str">
        <f t="shared" si="99"/>
        <v/>
      </c>
      <c r="K464" s="367" t="str">
        <f t="shared" si="100"/>
        <v/>
      </c>
      <c r="L464" s="368" t="str">
        <f t="shared" si="101"/>
        <v/>
      </c>
      <c r="M464" s="369"/>
      <c r="N464" s="370" t="str">
        <f t="shared" si="94"/>
        <v/>
      </c>
      <c r="O464" s="371" t="str">
        <f t="shared" si="95"/>
        <v/>
      </c>
      <c r="P464" s="371" t="str">
        <f t="shared" si="102"/>
        <v/>
      </c>
      <c r="Q464" s="372" t="str">
        <f t="shared" si="96"/>
        <v/>
      </c>
      <c r="R464" s="373" t="str">
        <f t="shared" si="103"/>
        <v/>
      </c>
      <c r="S464" s="372" t="str">
        <f t="shared" si="104"/>
        <v/>
      </c>
      <c r="T464" s="372" t="str">
        <f t="shared" si="97"/>
        <v/>
      </c>
      <c r="U464" s="374" t="str">
        <f t="shared" si="98"/>
        <v/>
      </c>
      <c r="V464" s="375" t="str">
        <f t="shared" si="105"/>
        <v/>
      </c>
      <c r="Y464" s="133"/>
    </row>
    <row r="465" spans="1:25" s="127" customFormat="1" ht="12" customHeight="1">
      <c r="A465" s="121">
        <v>393</v>
      </c>
      <c r="B465" s="122"/>
      <c r="C465" s="403"/>
      <c r="D465" s="123"/>
      <c r="E465" s="124"/>
      <c r="F465" s="124"/>
      <c r="G465" s="363" t="str">
        <f t="shared" si="91"/>
        <v/>
      </c>
      <c r="H465" s="376" t="str">
        <f t="shared" si="92"/>
        <v/>
      </c>
      <c r="I465" s="365" t="str">
        <f t="shared" si="93"/>
        <v/>
      </c>
      <c r="J465" s="366" t="str">
        <f t="shared" si="99"/>
        <v/>
      </c>
      <c r="K465" s="367" t="str">
        <f t="shared" si="100"/>
        <v/>
      </c>
      <c r="L465" s="368" t="str">
        <f t="shared" si="101"/>
        <v/>
      </c>
      <c r="M465" s="369"/>
      <c r="N465" s="370" t="str">
        <f t="shared" si="94"/>
        <v/>
      </c>
      <c r="O465" s="371" t="str">
        <f t="shared" si="95"/>
        <v/>
      </c>
      <c r="P465" s="371" t="str">
        <f t="shared" si="102"/>
        <v/>
      </c>
      <c r="Q465" s="372" t="str">
        <f t="shared" si="96"/>
        <v/>
      </c>
      <c r="R465" s="373" t="str">
        <f t="shared" si="103"/>
        <v/>
      </c>
      <c r="S465" s="372" t="str">
        <f t="shared" si="104"/>
        <v/>
      </c>
      <c r="T465" s="372" t="str">
        <f t="shared" si="97"/>
        <v/>
      </c>
      <c r="U465" s="374" t="str">
        <f t="shared" si="98"/>
        <v/>
      </c>
      <c r="V465" s="375" t="str">
        <f t="shared" si="105"/>
        <v/>
      </c>
      <c r="Y465" s="133"/>
    </row>
    <row r="466" spans="1:25" s="127" customFormat="1" ht="12" customHeight="1">
      <c r="A466" s="121">
        <v>394</v>
      </c>
      <c r="B466" s="122"/>
      <c r="C466" s="403"/>
      <c r="D466" s="123"/>
      <c r="E466" s="124"/>
      <c r="F466" s="124"/>
      <c r="G466" s="363" t="str">
        <f t="shared" si="91"/>
        <v/>
      </c>
      <c r="H466" s="376" t="str">
        <f t="shared" si="92"/>
        <v/>
      </c>
      <c r="I466" s="365" t="str">
        <f t="shared" si="93"/>
        <v/>
      </c>
      <c r="J466" s="366" t="str">
        <f t="shared" si="99"/>
        <v/>
      </c>
      <c r="K466" s="367" t="str">
        <f t="shared" si="100"/>
        <v/>
      </c>
      <c r="L466" s="368" t="str">
        <f t="shared" si="101"/>
        <v/>
      </c>
      <c r="M466" s="369"/>
      <c r="N466" s="370" t="str">
        <f t="shared" si="94"/>
        <v/>
      </c>
      <c r="O466" s="371" t="str">
        <f t="shared" si="95"/>
        <v/>
      </c>
      <c r="P466" s="371" t="str">
        <f t="shared" si="102"/>
        <v/>
      </c>
      <c r="Q466" s="372" t="str">
        <f t="shared" si="96"/>
        <v/>
      </c>
      <c r="R466" s="373" t="str">
        <f t="shared" si="103"/>
        <v/>
      </c>
      <c r="S466" s="372" t="str">
        <f t="shared" si="104"/>
        <v/>
      </c>
      <c r="T466" s="372" t="str">
        <f t="shared" si="97"/>
        <v/>
      </c>
      <c r="U466" s="374" t="str">
        <f t="shared" si="98"/>
        <v/>
      </c>
      <c r="V466" s="375" t="str">
        <f t="shared" si="105"/>
        <v/>
      </c>
      <c r="Y466" s="133"/>
    </row>
    <row r="467" spans="1:25" s="127" customFormat="1" ht="12" customHeight="1">
      <c r="A467" s="121">
        <v>395</v>
      </c>
      <c r="B467" s="122"/>
      <c r="C467" s="403"/>
      <c r="D467" s="123"/>
      <c r="E467" s="124"/>
      <c r="F467" s="124"/>
      <c r="G467" s="363" t="str">
        <f t="shared" si="91"/>
        <v/>
      </c>
      <c r="H467" s="376" t="str">
        <f t="shared" si="92"/>
        <v/>
      </c>
      <c r="I467" s="365" t="str">
        <f t="shared" si="93"/>
        <v/>
      </c>
      <c r="J467" s="366" t="str">
        <f t="shared" si="99"/>
        <v/>
      </c>
      <c r="K467" s="367" t="str">
        <f t="shared" si="100"/>
        <v/>
      </c>
      <c r="L467" s="368" t="str">
        <f t="shared" si="101"/>
        <v/>
      </c>
      <c r="M467" s="369"/>
      <c r="N467" s="370" t="str">
        <f t="shared" si="94"/>
        <v/>
      </c>
      <c r="O467" s="371" t="str">
        <f t="shared" si="95"/>
        <v/>
      </c>
      <c r="P467" s="371" t="str">
        <f t="shared" si="102"/>
        <v/>
      </c>
      <c r="Q467" s="372" t="str">
        <f t="shared" si="96"/>
        <v/>
      </c>
      <c r="R467" s="373" t="str">
        <f t="shared" si="103"/>
        <v/>
      </c>
      <c r="S467" s="372" t="str">
        <f t="shared" si="104"/>
        <v/>
      </c>
      <c r="T467" s="372" t="str">
        <f t="shared" si="97"/>
        <v/>
      </c>
      <c r="U467" s="374" t="str">
        <f t="shared" si="98"/>
        <v/>
      </c>
      <c r="V467" s="375" t="str">
        <f t="shared" si="105"/>
        <v/>
      </c>
      <c r="Y467" s="133"/>
    </row>
    <row r="468" spans="1:25" s="127" customFormat="1" ht="12" customHeight="1">
      <c r="A468" s="121">
        <v>396</v>
      </c>
      <c r="B468" s="122"/>
      <c r="C468" s="403"/>
      <c r="D468" s="123"/>
      <c r="E468" s="124"/>
      <c r="F468" s="124"/>
      <c r="G468" s="363" t="str">
        <f t="shared" si="91"/>
        <v/>
      </c>
      <c r="H468" s="376" t="str">
        <f t="shared" si="92"/>
        <v/>
      </c>
      <c r="I468" s="365" t="str">
        <f t="shared" si="93"/>
        <v/>
      </c>
      <c r="J468" s="366" t="str">
        <f t="shared" si="99"/>
        <v/>
      </c>
      <c r="K468" s="367" t="str">
        <f t="shared" si="100"/>
        <v/>
      </c>
      <c r="L468" s="368" t="str">
        <f t="shared" si="101"/>
        <v/>
      </c>
      <c r="M468" s="369"/>
      <c r="N468" s="370" t="str">
        <f t="shared" si="94"/>
        <v/>
      </c>
      <c r="O468" s="371" t="str">
        <f t="shared" si="95"/>
        <v/>
      </c>
      <c r="P468" s="371" t="str">
        <f t="shared" si="102"/>
        <v/>
      </c>
      <c r="Q468" s="372" t="str">
        <f t="shared" si="96"/>
        <v/>
      </c>
      <c r="R468" s="373" t="str">
        <f t="shared" si="103"/>
        <v/>
      </c>
      <c r="S468" s="372" t="str">
        <f t="shared" si="104"/>
        <v/>
      </c>
      <c r="T468" s="372" t="str">
        <f t="shared" si="97"/>
        <v/>
      </c>
      <c r="U468" s="374" t="str">
        <f t="shared" si="98"/>
        <v/>
      </c>
      <c r="V468" s="375" t="str">
        <f t="shared" si="105"/>
        <v/>
      </c>
      <c r="Y468" s="133"/>
    </row>
    <row r="469" spans="1:25" s="127" customFormat="1" ht="12" customHeight="1">
      <c r="A469" s="121">
        <v>397</v>
      </c>
      <c r="B469" s="122"/>
      <c r="C469" s="403"/>
      <c r="D469" s="123"/>
      <c r="E469" s="124"/>
      <c r="F469" s="124"/>
      <c r="G469" s="363" t="str">
        <f t="shared" si="91"/>
        <v/>
      </c>
      <c r="H469" s="376" t="str">
        <f t="shared" si="92"/>
        <v/>
      </c>
      <c r="I469" s="365" t="str">
        <f t="shared" si="93"/>
        <v/>
      </c>
      <c r="J469" s="366" t="str">
        <f t="shared" si="99"/>
        <v/>
      </c>
      <c r="K469" s="367" t="str">
        <f t="shared" si="100"/>
        <v/>
      </c>
      <c r="L469" s="368" t="str">
        <f t="shared" si="101"/>
        <v/>
      </c>
      <c r="M469" s="369"/>
      <c r="N469" s="370" t="str">
        <f t="shared" si="94"/>
        <v/>
      </c>
      <c r="O469" s="371" t="str">
        <f t="shared" si="95"/>
        <v/>
      </c>
      <c r="P469" s="371" t="str">
        <f t="shared" si="102"/>
        <v/>
      </c>
      <c r="Q469" s="372" t="str">
        <f t="shared" si="96"/>
        <v/>
      </c>
      <c r="R469" s="373" t="str">
        <f t="shared" si="103"/>
        <v/>
      </c>
      <c r="S469" s="372" t="str">
        <f t="shared" si="104"/>
        <v/>
      </c>
      <c r="T469" s="372" t="str">
        <f t="shared" si="97"/>
        <v/>
      </c>
      <c r="U469" s="374" t="str">
        <f t="shared" si="98"/>
        <v/>
      </c>
      <c r="V469" s="375" t="str">
        <f t="shared" si="105"/>
        <v/>
      </c>
      <c r="Y469" s="133"/>
    </row>
    <row r="470" spans="1:25" s="127" customFormat="1" ht="12" customHeight="1">
      <c r="A470" s="121">
        <v>398</v>
      </c>
      <c r="B470" s="122"/>
      <c r="C470" s="403"/>
      <c r="D470" s="123"/>
      <c r="E470" s="124"/>
      <c r="F470" s="124"/>
      <c r="G470" s="363" t="str">
        <f t="shared" si="91"/>
        <v/>
      </c>
      <c r="H470" s="376" t="str">
        <f t="shared" si="92"/>
        <v/>
      </c>
      <c r="I470" s="365" t="str">
        <f t="shared" si="93"/>
        <v/>
      </c>
      <c r="J470" s="366" t="str">
        <f t="shared" si="99"/>
        <v/>
      </c>
      <c r="K470" s="367" t="str">
        <f t="shared" si="100"/>
        <v/>
      </c>
      <c r="L470" s="368" t="str">
        <f t="shared" si="101"/>
        <v/>
      </c>
      <c r="M470" s="369"/>
      <c r="N470" s="370" t="str">
        <f t="shared" si="94"/>
        <v/>
      </c>
      <c r="O470" s="371" t="str">
        <f t="shared" si="95"/>
        <v/>
      </c>
      <c r="P470" s="371" t="str">
        <f t="shared" si="102"/>
        <v/>
      </c>
      <c r="Q470" s="372" t="str">
        <f t="shared" si="96"/>
        <v/>
      </c>
      <c r="R470" s="373" t="str">
        <f t="shared" si="103"/>
        <v/>
      </c>
      <c r="S470" s="372" t="str">
        <f t="shared" si="104"/>
        <v/>
      </c>
      <c r="T470" s="372" t="str">
        <f t="shared" si="97"/>
        <v/>
      </c>
      <c r="U470" s="374" t="str">
        <f t="shared" si="98"/>
        <v/>
      </c>
      <c r="V470" s="375" t="str">
        <f t="shared" si="105"/>
        <v/>
      </c>
      <c r="Y470" s="133"/>
    </row>
    <row r="471" spans="1:25" s="127" customFormat="1" ht="12" customHeight="1">
      <c r="A471" s="121">
        <v>399</v>
      </c>
      <c r="B471" s="122"/>
      <c r="C471" s="403"/>
      <c r="D471" s="123"/>
      <c r="E471" s="124"/>
      <c r="F471" s="124"/>
      <c r="G471" s="363" t="str">
        <f t="shared" si="91"/>
        <v/>
      </c>
      <c r="H471" s="376" t="str">
        <f t="shared" si="92"/>
        <v/>
      </c>
      <c r="I471" s="365" t="str">
        <f t="shared" si="93"/>
        <v/>
      </c>
      <c r="J471" s="366" t="str">
        <f t="shared" si="99"/>
        <v/>
      </c>
      <c r="K471" s="367" t="str">
        <f t="shared" si="100"/>
        <v/>
      </c>
      <c r="L471" s="368" t="str">
        <f t="shared" si="101"/>
        <v/>
      </c>
      <c r="M471" s="369"/>
      <c r="N471" s="370" t="str">
        <f t="shared" si="94"/>
        <v/>
      </c>
      <c r="O471" s="371" t="str">
        <f t="shared" si="95"/>
        <v/>
      </c>
      <c r="P471" s="371" t="str">
        <f t="shared" si="102"/>
        <v/>
      </c>
      <c r="Q471" s="372" t="str">
        <f t="shared" si="96"/>
        <v/>
      </c>
      <c r="R471" s="373" t="str">
        <f t="shared" si="103"/>
        <v/>
      </c>
      <c r="S471" s="372" t="str">
        <f t="shared" si="104"/>
        <v/>
      </c>
      <c r="T471" s="372" t="str">
        <f t="shared" si="97"/>
        <v/>
      </c>
      <c r="U471" s="374" t="str">
        <f t="shared" si="98"/>
        <v/>
      </c>
      <c r="V471" s="375" t="str">
        <f t="shared" si="105"/>
        <v/>
      </c>
      <c r="Y471" s="133"/>
    </row>
    <row r="472" spans="1:25" s="127" customFormat="1" ht="12" customHeight="1">
      <c r="A472" s="121">
        <v>400</v>
      </c>
      <c r="B472" s="122"/>
      <c r="C472" s="403"/>
      <c r="D472" s="123"/>
      <c r="E472" s="124"/>
      <c r="F472" s="124"/>
      <c r="G472" s="363" t="str">
        <f t="shared" si="91"/>
        <v/>
      </c>
      <c r="H472" s="376" t="str">
        <f t="shared" si="92"/>
        <v/>
      </c>
      <c r="I472" s="365" t="str">
        <f t="shared" si="93"/>
        <v/>
      </c>
      <c r="J472" s="366" t="str">
        <f t="shared" si="99"/>
        <v/>
      </c>
      <c r="K472" s="367" t="str">
        <f t="shared" si="100"/>
        <v/>
      </c>
      <c r="L472" s="368" t="str">
        <f t="shared" si="101"/>
        <v/>
      </c>
      <c r="M472" s="369"/>
      <c r="N472" s="370" t="str">
        <f t="shared" si="94"/>
        <v/>
      </c>
      <c r="O472" s="371" t="str">
        <f t="shared" si="95"/>
        <v/>
      </c>
      <c r="P472" s="371" t="str">
        <f t="shared" si="102"/>
        <v/>
      </c>
      <c r="Q472" s="372" t="str">
        <f t="shared" si="96"/>
        <v/>
      </c>
      <c r="R472" s="373" t="str">
        <f t="shared" si="103"/>
        <v/>
      </c>
      <c r="S472" s="372" t="str">
        <f t="shared" si="104"/>
        <v/>
      </c>
      <c r="T472" s="372" t="str">
        <f t="shared" si="97"/>
        <v/>
      </c>
      <c r="U472" s="374" t="str">
        <f t="shared" si="98"/>
        <v/>
      </c>
      <c r="V472" s="375" t="str">
        <f t="shared" si="105"/>
        <v/>
      </c>
      <c r="Y472" s="133"/>
    </row>
    <row r="473" spans="1:25" s="127" customFormat="1" ht="12" customHeight="1">
      <c r="A473" s="121">
        <v>401</v>
      </c>
      <c r="B473" s="122"/>
      <c r="C473" s="403"/>
      <c r="D473" s="123"/>
      <c r="E473" s="124"/>
      <c r="F473" s="124"/>
      <c r="G473" s="363" t="str">
        <f t="shared" si="91"/>
        <v/>
      </c>
      <c r="H473" s="376" t="str">
        <f t="shared" si="92"/>
        <v/>
      </c>
      <c r="I473" s="365" t="str">
        <f t="shared" si="93"/>
        <v/>
      </c>
      <c r="J473" s="366" t="str">
        <f t="shared" si="99"/>
        <v/>
      </c>
      <c r="K473" s="367" t="str">
        <f t="shared" si="100"/>
        <v/>
      </c>
      <c r="L473" s="368" t="str">
        <f t="shared" si="101"/>
        <v/>
      </c>
      <c r="M473" s="369"/>
      <c r="N473" s="370" t="str">
        <f t="shared" si="94"/>
        <v/>
      </c>
      <c r="O473" s="371" t="str">
        <f t="shared" si="95"/>
        <v/>
      </c>
      <c r="P473" s="371" t="str">
        <f t="shared" si="102"/>
        <v/>
      </c>
      <c r="Q473" s="372" t="str">
        <f t="shared" si="96"/>
        <v/>
      </c>
      <c r="R473" s="373" t="str">
        <f t="shared" si="103"/>
        <v/>
      </c>
      <c r="S473" s="372" t="str">
        <f t="shared" si="104"/>
        <v/>
      </c>
      <c r="T473" s="372" t="str">
        <f t="shared" si="97"/>
        <v/>
      </c>
      <c r="U473" s="374" t="str">
        <f t="shared" si="98"/>
        <v/>
      </c>
      <c r="V473" s="375" t="str">
        <f t="shared" si="105"/>
        <v/>
      </c>
      <c r="Y473" s="133"/>
    </row>
    <row r="474" spans="1:25" s="127" customFormat="1" ht="12" customHeight="1">
      <c r="A474" s="121">
        <v>402</v>
      </c>
      <c r="B474" s="122"/>
      <c r="C474" s="403"/>
      <c r="D474" s="123"/>
      <c r="E474" s="124"/>
      <c r="F474" s="124"/>
      <c r="G474" s="363" t="str">
        <f t="shared" si="91"/>
        <v/>
      </c>
      <c r="H474" s="376" t="str">
        <f t="shared" si="92"/>
        <v/>
      </c>
      <c r="I474" s="365" t="str">
        <f t="shared" si="93"/>
        <v/>
      </c>
      <c r="J474" s="366" t="str">
        <f t="shared" si="99"/>
        <v/>
      </c>
      <c r="K474" s="367" t="str">
        <f t="shared" si="100"/>
        <v/>
      </c>
      <c r="L474" s="368" t="str">
        <f t="shared" si="101"/>
        <v/>
      </c>
      <c r="M474" s="369"/>
      <c r="N474" s="370" t="str">
        <f t="shared" si="94"/>
        <v/>
      </c>
      <c r="O474" s="371" t="str">
        <f t="shared" si="95"/>
        <v/>
      </c>
      <c r="P474" s="371" t="str">
        <f t="shared" si="102"/>
        <v/>
      </c>
      <c r="Q474" s="372" t="str">
        <f t="shared" si="96"/>
        <v/>
      </c>
      <c r="R474" s="373" t="str">
        <f t="shared" si="103"/>
        <v/>
      </c>
      <c r="S474" s="372" t="str">
        <f t="shared" si="104"/>
        <v/>
      </c>
      <c r="T474" s="372" t="str">
        <f t="shared" si="97"/>
        <v/>
      </c>
      <c r="U474" s="374" t="str">
        <f t="shared" si="98"/>
        <v/>
      </c>
      <c r="V474" s="375" t="str">
        <f t="shared" si="105"/>
        <v/>
      </c>
      <c r="Y474" s="133"/>
    </row>
    <row r="475" spans="1:25" s="127" customFormat="1" ht="12" customHeight="1">
      <c r="A475" s="121">
        <v>403</v>
      </c>
      <c r="B475" s="122"/>
      <c r="C475" s="403"/>
      <c r="D475" s="123"/>
      <c r="E475" s="124"/>
      <c r="F475" s="124"/>
      <c r="G475" s="363" t="str">
        <f t="shared" si="91"/>
        <v/>
      </c>
      <c r="H475" s="376" t="str">
        <f t="shared" si="92"/>
        <v/>
      </c>
      <c r="I475" s="365" t="str">
        <f t="shared" si="93"/>
        <v/>
      </c>
      <c r="J475" s="366" t="str">
        <f t="shared" si="99"/>
        <v/>
      </c>
      <c r="K475" s="367" t="str">
        <f t="shared" si="100"/>
        <v/>
      </c>
      <c r="L475" s="368" t="str">
        <f t="shared" si="101"/>
        <v/>
      </c>
      <c r="M475" s="369"/>
      <c r="N475" s="370" t="str">
        <f t="shared" si="94"/>
        <v/>
      </c>
      <c r="O475" s="371" t="str">
        <f t="shared" si="95"/>
        <v/>
      </c>
      <c r="P475" s="371" t="str">
        <f t="shared" si="102"/>
        <v/>
      </c>
      <c r="Q475" s="372" t="str">
        <f t="shared" si="96"/>
        <v/>
      </c>
      <c r="R475" s="373" t="str">
        <f t="shared" si="103"/>
        <v/>
      </c>
      <c r="S475" s="372" t="str">
        <f t="shared" si="104"/>
        <v/>
      </c>
      <c r="T475" s="372" t="str">
        <f t="shared" si="97"/>
        <v/>
      </c>
      <c r="U475" s="374" t="str">
        <f t="shared" si="98"/>
        <v/>
      </c>
      <c r="V475" s="375" t="str">
        <f t="shared" si="105"/>
        <v/>
      </c>
      <c r="Y475" s="133"/>
    </row>
    <row r="476" spans="1:25" s="127" customFormat="1" ht="12" customHeight="1">
      <c r="A476" s="121">
        <v>404</v>
      </c>
      <c r="B476" s="122"/>
      <c r="C476" s="403"/>
      <c r="D476" s="123"/>
      <c r="E476" s="124"/>
      <c r="F476" s="124"/>
      <c r="G476" s="363" t="str">
        <f t="shared" si="91"/>
        <v/>
      </c>
      <c r="H476" s="376" t="str">
        <f t="shared" si="92"/>
        <v/>
      </c>
      <c r="I476" s="365" t="str">
        <f t="shared" si="93"/>
        <v/>
      </c>
      <c r="J476" s="366" t="str">
        <f t="shared" si="99"/>
        <v/>
      </c>
      <c r="K476" s="367" t="str">
        <f t="shared" si="100"/>
        <v/>
      </c>
      <c r="L476" s="368" t="str">
        <f t="shared" si="101"/>
        <v/>
      </c>
      <c r="M476" s="369"/>
      <c r="N476" s="370" t="str">
        <f t="shared" si="94"/>
        <v/>
      </c>
      <c r="O476" s="371" t="str">
        <f t="shared" si="95"/>
        <v/>
      </c>
      <c r="P476" s="371" t="str">
        <f t="shared" si="102"/>
        <v/>
      </c>
      <c r="Q476" s="372" t="str">
        <f t="shared" si="96"/>
        <v/>
      </c>
      <c r="R476" s="373" t="str">
        <f t="shared" si="103"/>
        <v/>
      </c>
      <c r="S476" s="372" t="str">
        <f t="shared" si="104"/>
        <v/>
      </c>
      <c r="T476" s="372" t="str">
        <f t="shared" si="97"/>
        <v/>
      </c>
      <c r="U476" s="374" t="str">
        <f t="shared" si="98"/>
        <v/>
      </c>
      <c r="V476" s="375" t="str">
        <f t="shared" si="105"/>
        <v/>
      </c>
      <c r="Y476" s="133"/>
    </row>
    <row r="477" spans="1:25" s="127" customFormat="1" ht="12" customHeight="1">
      <c r="A477" s="121">
        <v>405</v>
      </c>
      <c r="B477" s="122"/>
      <c r="C477" s="403"/>
      <c r="D477" s="123"/>
      <c r="E477" s="124"/>
      <c r="F477" s="124"/>
      <c r="G477" s="363" t="str">
        <f t="shared" si="91"/>
        <v/>
      </c>
      <c r="H477" s="376" t="str">
        <f t="shared" si="92"/>
        <v/>
      </c>
      <c r="I477" s="365" t="str">
        <f t="shared" si="93"/>
        <v/>
      </c>
      <c r="J477" s="366" t="str">
        <f t="shared" si="99"/>
        <v/>
      </c>
      <c r="K477" s="367" t="str">
        <f t="shared" si="100"/>
        <v/>
      </c>
      <c r="L477" s="368" t="str">
        <f t="shared" si="101"/>
        <v/>
      </c>
      <c r="M477" s="369"/>
      <c r="N477" s="370" t="str">
        <f t="shared" si="94"/>
        <v/>
      </c>
      <c r="O477" s="371" t="str">
        <f t="shared" si="95"/>
        <v/>
      </c>
      <c r="P477" s="371" t="str">
        <f t="shared" si="102"/>
        <v/>
      </c>
      <c r="Q477" s="372" t="str">
        <f t="shared" si="96"/>
        <v/>
      </c>
      <c r="R477" s="373" t="str">
        <f t="shared" si="103"/>
        <v/>
      </c>
      <c r="S477" s="372" t="str">
        <f t="shared" si="104"/>
        <v/>
      </c>
      <c r="T477" s="372" t="str">
        <f t="shared" si="97"/>
        <v/>
      </c>
      <c r="U477" s="374" t="str">
        <f t="shared" si="98"/>
        <v/>
      </c>
      <c r="V477" s="375" t="str">
        <f t="shared" si="105"/>
        <v/>
      </c>
      <c r="Y477" s="133"/>
    </row>
    <row r="478" spans="1:25" s="127" customFormat="1" ht="12" customHeight="1">
      <c r="A478" s="121">
        <v>406</v>
      </c>
      <c r="B478" s="122"/>
      <c r="C478" s="403"/>
      <c r="D478" s="123"/>
      <c r="E478" s="124"/>
      <c r="F478" s="124"/>
      <c r="G478" s="363" t="str">
        <f t="shared" si="91"/>
        <v/>
      </c>
      <c r="H478" s="376" t="str">
        <f t="shared" si="92"/>
        <v/>
      </c>
      <c r="I478" s="365" t="str">
        <f t="shared" si="93"/>
        <v/>
      </c>
      <c r="J478" s="366" t="str">
        <f t="shared" si="99"/>
        <v/>
      </c>
      <c r="K478" s="367" t="str">
        <f t="shared" si="100"/>
        <v/>
      </c>
      <c r="L478" s="368" t="str">
        <f t="shared" si="101"/>
        <v/>
      </c>
      <c r="M478" s="369"/>
      <c r="N478" s="370" t="str">
        <f t="shared" si="94"/>
        <v/>
      </c>
      <c r="O478" s="371" t="str">
        <f t="shared" si="95"/>
        <v/>
      </c>
      <c r="P478" s="371" t="str">
        <f t="shared" si="102"/>
        <v/>
      </c>
      <c r="Q478" s="372" t="str">
        <f t="shared" si="96"/>
        <v/>
      </c>
      <c r="R478" s="373" t="str">
        <f t="shared" si="103"/>
        <v/>
      </c>
      <c r="S478" s="372" t="str">
        <f t="shared" si="104"/>
        <v/>
      </c>
      <c r="T478" s="372" t="str">
        <f t="shared" si="97"/>
        <v/>
      </c>
      <c r="U478" s="374" t="str">
        <f t="shared" si="98"/>
        <v/>
      </c>
      <c r="V478" s="375" t="str">
        <f t="shared" si="105"/>
        <v/>
      </c>
      <c r="Y478" s="133"/>
    </row>
    <row r="479" spans="1:25" s="127" customFormat="1" ht="12" customHeight="1">
      <c r="A479" s="121">
        <v>407</v>
      </c>
      <c r="B479" s="122"/>
      <c r="C479" s="403"/>
      <c r="D479" s="123"/>
      <c r="E479" s="124"/>
      <c r="F479" s="124"/>
      <c r="G479" s="363" t="str">
        <f t="shared" si="91"/>
        <v/>
      </c>
      <c r="H479" s="376" t="str">
        <f t="shared" si="92"/>
        <v/>
      </c>
      <c r="I479" s="365" t="str">
        <f t="shared" si="93"/>
        <v/>
      </c>
      <c r="J479" s="366" t="str">
        <f t="shared" si="99"/>
        <v/>
      </c>
      <c r="K479" s="367" t="str">
        <f t="shared" si="100"/>
        <v/>
      </c>
      <c r="L479" s="368" t="str">
        <f t="shared" si="101"/>
        <v/>
      </c>
      <c r="M479" s="369"/>
      <c r="N479" s="370" t="str">
        <f t="shared" si="94"/>
        <v/>
      </c>
      <c r="O479" s="371" t="str">
        <f t="shared" si="95"/>
        <v/>
      </c>
      <c r="P479" s="371" t="str">
        <f t="shared" si="102"/>
        <v/>
      </c>
      <c r="Q479" s="372" t="str">
        <f t="shared" si="96"/>
        <v/>
      </c>
      <c r="R479" s="373" t="str">
        <f t="shared" si="103"/>
        <v/>
      </c>
      <c r="S479" s="372" t="str">
        <f t="shared" si="104"/>
        <v/>
      </c>
      <c r="T479" s="372" t="str">
        <f t="shared" si="97"/>
        <v/>
      </c>
      <c r="U479" s="374" t="str">
        <f t="shared" si="98"/>
        <v/>
      </c>
      <c r="V479" s="375" t="str">
        <f t="shared" si="105"/>
        <v/>
      </c>
      <c r="Y479" s="133"/>
    </row>
    <row r="480" spans="1:25" s="127" customFormat="1" ht="12" customHeight="1">
      <c r="A480" s="121">
        <v>408</v>
      </c>
      <c r="B480" s="122"/>
      <c r="C480" s="403"/>
      <c r="D480" s="123"/>
      <c r="E480" s="124"/>
      <c r="F480" s="124"/>
      <c r="G480" s="363" t="str">
        <f t="shared" si="91"/>
        <v/>
      </c>
      <c r="H480" s="376" t="str">
        <f t="shared" si="92"/>
        <v/>
      </c>
      <c r="I480" s="365" t="str">
        <f t="shared" si="93"/>
        <v/>
      </c>
      <c r="J480" s="366" t="str">
        <f t="shared" si="99"/>
        <v/>
      </c>
      <c r="K480" s="367" t="str">
        <f t="shared" si="100"/>
        <v/>
      </c>
      <c r="L480" s="368" t="str">
        <f t="shared" si="101"/>
        <v/>
      </c>
      <c r="M480" s="369"/>
      <c r="N480" s="370" t="str">
        <f t="shared" si="94"/>
        <v/>
      </c>
      <c r="O480" s="371" t="str">
        <f t="shared" si="95"/>
        <v/>
      </c>
      <c r="P480" s="371" t="str">
        <f t="shared" si="102"/>
        <v/>
      </c>
      <c r="Q480" s="372" t="str">
        <f t="shared" si="96"/>
        <v/>
      </c>
      <c r="R480" s="373" t="str">
        <f t="shared" si="103"/>
        <v/>
      </c>
      <c r="S480" s="372" t="str">
        <f t="shared" si="104"/>
        <v/>
      </c>
      <c r="T480" s="372" t="str">
        <f t="shared" si="97"/>
        <v/>
      </c>
      <c r="U480" s="374" t="str">
        <f t="shared" si="98"/>
        <v/>
      </c>
      <c r="V480" s="375" t="str">
        <f t="shared" si="105"/>
        <v/>
      </c>
      <c r="Y480" s="133"/>
    </row>
    <row r="481" spans="1:25" s="127" customFormat="1" ht="12" customHeight="1">
      <c r="A481" s="121">
        <v>409</v>
      </c>
      <c r="B481" s="122"/>
      <c r="C481" s="403"/>
      <c r="D481" s="123"/>
      <c r="E481" s="124"/>
      <c r="F481" s="124"/>
      <c r="G481" s="363" t="str">
        <f t="shared" si="91"/>
        <v/>
      </c>
      <c r="H481" s="376" t="str">
        <f t="shared" si="92"/>
        <v/>
      </c>
      <c r="I481" s="365" t="str">
        <f t="shared" si="93"/>
        <v/>
      </c>
      <c r="J481" s="366" t="str">
        <f t="shared" si="99"/>
        <v/>
      </c>
      <c r="K481" s="367" t="str">
        <f t="shared" si="100"/>
        <v/>
      </c>
      <c r="L481" s="368" t="str">
        <f t="shared" si="101"/>
        <v/>
      </c>
      <c r="M481" s="369"/>
      <c r="N481" s="370" t="str">
        <f t="shared" si="94"/>
        <v/>
      </c>
      <c r="O481" s="371" t="str">
        <f t="shared" si="95"/>
        <v/>
      </c>
      <c r="P481" s="371" t="str">
        <f t="shared" si="102"/>
        <v/>
      </c>
      <c r="Q481" s="372" t="str">
        <f t="shared" si="96"/>
        <v/>
      </c>
      <c r="R481" s="373" t="str">
        <f t="shared" si="103"/>
        <v/>
      </c>
      <c r="S481" s="372" t="str">
        <f t="shared" si="104"/>
        <v/>
      </c>
      <c r="T481" s="372" t="str">
        <f t="shared" si="97"/>
        <v/>
      </c>
      <c r="U481" s="374" t="str">
        <f t="shared" si="98"/>
        <v/>
      </c>
      <c r="V481" s="375" t="str">
        <f t="shared" si="105"/>
        <v/>
      </c>
      <c r="Y481" s="133"/>
    </row>
    <row r="482" spans="1:25" s="127" customFormat="1" ht="12" customHeight="1">
      <c r="A482" s="121">
        <v>410</v>
      </c>
      <c r="B482" s="122"/>
      <c r="C482" s="403"/>
      <c r="D482" s="123"/>
      <c r="E482" s="124"/>
      <c r="F482" s="124"/>
      <c r="G482" s="363" t="str">
        <f t="shared" si="91"/>
        <v/>
      </c>
      <c r="H482" s="376" t="str">
        <f t="shared" si="92"/>
        <v/>
      </c>
      <c r="I482" s="365" t="str">
        <f t="shared" si="93"/>
        <v/>
      </c>
      <c r="J482" s="366" t="str">
        <f t="shared" si="99"/>
        <v/>
      </c>
      <c r="K482" s="367" t="str">
        <f t="shared" si="100"/>
        <v/>
      </c>
      <c r="L482" s="368" t="str">
        <f t="shared" si="101"/>
        <v/>
      </c>
      <c r="M482" s="369"/>
      <c r="N482" s="370" t="str">
        <f t="shared" si="94"/>
        <v/>
      </c>
      <c r="O482" s="371" t="str">
        <f t="shared" si="95"/>
        <v/>
      </c>
      <c r="P482" s="371" t="str">
        <f t="shared" si="102"/>
        <v/>
      </c>
      <c r="Q482" s="372" t="str">
        <f t="shared" si="96"/>
        <v/>
      </c>
      <c r="R482" s="373" t="str">
        <f t="shared" si="103"/>
        <v/>
      </c>
      <c r="S482" s="372" t="str">
        <f t="shared" si="104"/>
        <v/>
      </c>
      <c r="T482" s="372" t="str">
        <f t="shared" si="97"/>
        <v/>
      </c>
      <c r="U482" s="374" t="str">
        <f t="shared" si="98"/>
        <v/>
      </c>
      <c r="V482" s="375" t="str">
        <f t="shared" si="105"/>
        <v/>
      </c>
      <c r="Y482" s="133"/>
    </row>
    <row r="483" spans="1:25" s="127" customFormat="1" ht="12" customHeight="1">
      <c r="A483" s="121">
        <v>411</v>
      </c>
      <c r="B483" s="122"/>
      <c r="C483" s="403"/>
      <c r="D483" s="123"/>
      <c r="E483" s="124"/>
      <c r="F483" s="124"/>
      <c r="G483" s="363" t="str">
        <f t="shared" si="91"/>
        <v/>
      </c>
      <c r="H483" s="376" t="str">
        <f t="shared" si="92"/>
        <v/>
      </c>
      <c r="I483" s="365" t="str">
        <f t="shared" si="93"/>
        <v/>
      </c>
      <c r="J483" s="366" t="str">
        <f t="shared" si="99"/>
        <v/>
      </c>
      <c r="K483" s="367" t="str">
        <f t="shared" si="100"/>
        <v/>
      </c>
      <c r="L483" s="368" t="str">
        <f t="shared" si="101"/>
        <v/>
      </c>
      <c r="M483" s="369"/>
      <c r="N483" s="370" t="str">
        <f t="shared" si="94"/>
        <v/>
      </c>
      <c r="O483" s="371" t="str">
        <f t="shared" si="95"/>
        <v/>
      </c>
      <c r="P483" s="371" t="str">
        <f t="shared" si="102"/>
        <v/>
      </c>
      <c r="Q483" s="372" t="str">
        <f t="shared" si="96"/>
        <v/>
      </c>
      <c r="R483" s="373" t="str">
        <f t="shared" si="103"/>
        <v/>
      </c>
      <c r="S483" s="372" t="str">
        <f t="shared" si="104"/>
        <v/>
      </c>
      <c r="T483" s="372" t="str">
        <f t="shared" si="97"/>
        <v/>
      </c>
      <c r="U483" s="374" t="str">
        <f t="shared" si="98"/>
        <v/>
      </c>
      <c r="V483" s="375" t="str">
        <f t="shared" si="105"/>
        <v/>
      </c>
      <c r="Y483" s="133"/>
    </row>
    <row r="484" spans="1:25" s="127" customFormat="1" ht="12" customHeight="1">
      <c r="A484" s="121">
        <v>412</v>
      </c>
      <c r="B484" s="122"/>
      <c r="C484" s="403"/>
      <c r="D484" s="123"/>
      <c r="E484" s="124"/>
      <c r="F484" s="124"/>
      <c r="G484" s="363" t="str">
        <f t="shared" si="91"/>
        <v/>
      </c>
      <c r="H484" s="376" t="str">
        <f t="shared" si="92"/>
        <v/>
      </c>
      <c r="I484" s="365" t="str">
        <f t="shared" si="93"/>
        <v/>
      </c>
      <c r="J484" s="366" t="str">
        <f t="shared" si="99"/>
        <v/>
      </c>
      <c r="K484" s="367" t="str">
        <f t="shared" si="100"/>
        <v/>
      </c>
      <c r="L484" s="368" t="str">
        <f t="shared" si="101"/>
        <v/>
      </c>
      <c r="M484" s="369"/>
      <c r="N484" s="370" t="str">
        <f t="shared" si="94"/>
        <v/>
      </c>
      <c r="O484" s="371" t="str">
        <f t="shared" si="95"/>
        <v/>
      </c>
      <c r="P484" s="371" t="str">
        <f t="shared" si="102"/>
        <v/>
      </c>
      <c r="Q484" s="372" t="str">
        <f t="shared" si="96"/>
        <v/>
      </c>
      <c r="R484" s="373" t="str">
        <f t="shared" si="103"/>
        <v/>
      </c>
      <c r="S484" s="372" t="str">
        <f t="shared" si="104"/>
        <v/>
      </c>
      <c r="T484" s="372" t="str">
        <f t="shared" si="97"/>
        <v/>
      </c>
      <c r="U484" s="374" t="str">
        <f t="shared" si="98"/>
        <v/>
      </c>
      <c r="V484" s="375" t="str">
        <f t="shared" si="105"/>
        <v/>
      </c>
      <c r="Y484" s="133"/>
    </row>
    <row r="485" spans="1:25" s="127" customFormat="1" ht="12" customHeight="1">
      <c r="A485" s="121">
        <v>413</v>
      </c>
      <c r="B485" s="122"/>
      <c r="C485" s="403"/>
      <c r="D485" s="123"/>
      <c r="E485" s="124"/>
      <c r="F485" s="124"/>
      <c r="G485" s="363" t="str">
        <f t="shared" si="91"/>
        <v/>
      </c>
      <c r="H485" s="376" t="str">
        <f t="shared" si="92"/>
        <v/>
      </c>
      <c r="I485" s="365" t="str">
        <f t="shared" si="93"/>
        <v/>
      </c>
      <c r="J485" s="366" t="str">
        <f t="shared" si="99"/>
        <v/>
      </c>
      <c r="K485" s="367" t="str">
        <f t="shared" si="100"/>
        <v/>
      </c>
      <c r="L485" s="368" t="str">
        <f t="shared" si="101"/>
        <v/>
      </c>
      <c r="M485" s="369"/>
      <c r="N485" s="370" t="str">
        <f t="shared" si="94"/>
        <v/>
      </c>
      <c r="O485" s="371" t="str">
        <f t="shared" si="95"/>
        <v/>
      </c>
      <c r="P485" s="371" t="str">
        <f t="shared" si="102"/>
        <v/>
      </c>
      <c r="Q485" s="372" t="str">
        <f t="shared" si="96"/>
        <v/>
      </c>
      <c r="R485" s="373" t="str">
        <f t="shared" si="103"/>
        <v/>
      </c>
      <c r="S485" s="372" t="str">
        <f t="shared" si="104"/>
        <v/>
      </c>
      <c r="T485" s="372" t="str">
        <f t="shared" si="97"/>
        <v/>
      </c>
      <c r="U485" s="374" t="str">
        <f t="shared" si="98"/>
        <v/>
      </c>
      <c r="V485" s="375" t="str">
        <f t="shared" si="105"/>
        <v/>
      </c>
      <c r="Y485" s="133"/>
    </row>
    <row r="486" spans="1:25" s="127" customFormat="1" ht="12" customHeight="1">
      <c r="A486" s="121">
        <v>414</v>
      </c>
      <c r="B486" s="122"/>
      <c r="C486" s="403"/>
      <c r="D486" s="123"/>
      <c r="E486" s="124"/>
      <c r="F486" s="124"/>
      <c r="G486" s="363" t="str">
        <f t="shared" si="91"/>
        <v/>
      </c>
      <c r="H486" s="376" t="str">
        <f t="shared" si="92"/>
        <v/>
      </c>
      <c r="I486" s="365" t="str">
        <f t="shared" si="93"/>
        <v/>
      </c>
      <c r="J486" s="366" t="str">
        <f t="shared" si="99"/>
        <v/>
      </c>
      <c r="K486" s="367" t="str">
        <f t="shared" si="100"/>
        <v/>
      </c>
      <c r="L486" s="368" t="str">
        <f t="shared" si="101"/>
        <v/>
      </c>
      <c r="M486" s="369"/>
      <c r="N486" s="370" t="str">
        <f t="shared" si="94"/>
        <v/>
      </c>
      <c r="O486" s="371" t="str">
        <f t="shared" si="95"/>
        <v/>
      </c>
      <c r="P486" s="371" t="str">
        <f t="shared" si="102"/>
        <v/>
      </c>
      <c r="Q486" s="372" t="str">
        <f t="shared" si="96"/>
        <v/>
      </c>
      <c r="R486" s="373" t="str">
        <f t="shared" si="103"/>
        <v/>
      </c>
      <c r="S486" s="372" t="str">
        <f t="shared" si="104"/>
        <v/>
      </c>
      <c r="T486" s="372" t="str">
        <f t="shared" si="97"/>
        <v/>
      </c>
      <c r="U486" s="374" t="str">
        <f t="shared" si="98"/>
        <v/>
      </c>
      <c r="V486" s="375" t="str">
        <f t="shared" si="105"/>
        <v/>
      </c>
      <c r="Y486" s="133"/>
    </row>
    <row r="487" spans="1:25" s="127" customFormat="1" ht="12" customHeight="1">
      <c r="A487" s="121">
        <v>415</v>
      </c>
      <c r="B487" s="122"/>
      <c r="C487" s="403"/>
      <c r="D487" s="123"/>
      <c r="E487" s="124"/>
      <c r="F487" s="124"/>
      <c r="G487" s="363" t="str">
        <f t="shared" si="91"/>
        <v/>
      </c>
      <c r="H487" s="376" t="str">
        <f t="shared" si="92"/>
        <v/>
      </c>
      <c r="I487" s="365" t="str">
        <f t="shared" si="93"/>
        <v/>
      </c>
      <c r="J487" s="366" t="str">
        <f t="shared" si="99"/>
        <v/>
      </c>
      <c r="K487" s="367" t="str">
        <f t="shared" si="100"/>
        <v/>
      </c>
      <c r="L487" s="368" t="str">
        <f t="shared" si="101"/>
        <v/>
      </c>
      <c r="M487" s="369"/>
      <c r="N487" s="370" t="str">
        <f t="shared" si="94"/>
        <v/>
      </c>
      <c r="O487" s="371" t="str">
        <f t="shared" si="95"/>
        <v/>
      </c>
      <c r="P487" s="371" t="str">
        <f t="shared" si="102"/>
        <v/>
      </c>
      <c r="Q487" s="372" t="str">
        <f t="shared" si="96"/>
        <v/>
      </c>
      <c r="R487" s="373" t="str">
        <f t="shared" si="103"/>
        <v/>
      </c>
      <c r="S487" s="372" t="str">
        <f t="shared" si="104"/>
        <v/>
      </c>
      <c r="T487" s="372" t="str">
        <f t="shared" si="97"/>
        <v/>
      </c>
      <c r="U487" s="374" t="str">
        <f t="shared" si="98"/>
        <v/>
      </c>
      <c r="V487" s="375" t="str">
        <f t="shared" si="105"/>
        <v/>
      </c>
      <c r="Y487" s="133"/>
    </row>
    <row r="488" spans="1:25" s="127" customFormat="1" ht="12" customHeight="1">
      <c r="A488" s="121">
        <v>416</v>
      </c>
      <c r="B488" s="122"/>
      <c r="C488" s="403"/>
      <c r="D488" s="123"/>
      <c r="E488" s="124"/>
      <c r="F488" s="124"/>
      <c r="G488" s="363" t="str">
        <f t="shared" si="91"/>
        <v/>
      </c>
      <c r="H488" s="376" t="str">
        <f t="shared" si="92"/>
        <v/>
      </c>
      <c r="I488" s="365" t="str">
        <f t="shared" si="93"/>
        <v/>
      </c>
      <c r="J488" s="366" t="str">
        <f t="shared" si="99"/>
        <v/>
      </c>
      <c r="K488" s="367" t="str">
        <f t="shared" si="100"/>
        <v/>
      </c>
      <c r="L488" s="368" t="str">
        <f t="shared" si="101"/>
        <v/>
      </c>
      <c r="M488" s="369"/>
      <c r="N488" s="370" t="str">
        <f t="shared" si="94"/>
        <v/>
      </c>
      <c r="O488" s="371" t="str">
        <f t="shared" si="95"/>
        <v/>
      </c>
      <c r="P488" s="371" t="str">
        <f t="shared" si="102"/>
        <v/>
      </c>
      <c r="Q488" s="372" t="str">
        <f t="shared" si="96"/>
        <v/>
      </c>
      <c r="R488" s="373" t="str">
        <f t="shared" si="103"/>
        <v/>
      </c>
      <c r="S488" s="372" t="str">
        <f t="shared" si="104"/>
        <v/>
      </c>
      <c r="T488" s="372" t="str">
        <f t="shared" si="97"/>
        <v/>
      </c>
      <c r="U488" s="374" t="str">
        <f t="shared" si="98"/>
        <v/>
      </c>
      <c r="V488" s="375" t="str">
        <f t="shared" si="105"/>
        <v/>
      </c>
      <c r="Y488" s="133"/>
    </row>
    <row r="489" spans="1:25" s="127" customFormat="1" ht="12" customHeight="1">
      <c r="A489" s="121">
        <v>417</v>
      </c>
      <c r="B489" s="122"/>
      <c r="C489" s="403"/>
      <c r="D489" s="123"/>
      <c r="E489" s="124"/>
      <c r="F489" s="124"/>
      <c r="G489" s="363" t="str">
        <f t="shared" si="91"/>
        <v/>
      </c>
      <c r="H489" s="376" t="str">
        <f t="shared" si="92"/>
        <v/>
      </c>
      <c r="I489" s="365" t="str">
        <f t="shared" si="93"/>
        <v/>
      </c>
      <c r="J489" s="366" t="str">
        <f t="shared" si="99"/>
        <v/>
      </c>
      <c r="K489" s="367" t="str">
        <f t="shared" si="100"/>
        <v/>
      </c>
      <c r="L489" s="368" t="str">
        <f t="shared" si="101"/>
        <v/>
      </c>
      <c r="M489" s="369"/>
      <c r="N489" s="370" t="str">
        <f t="shared" si="94"/>
        <v/>
      </c>
      <c r="O489" s="371" t="str">
        <f t="shared" si="95"/>
        <v/>
      </c>
      <c r="P489" s="371" t="str">
        <f t="shared" si="102"/>
        <v/>
      </c>
      <c r="Q489" s="372" t="str">
        <f t="shared" si="96"/>
        <v/>
      </c>
      <c r="R489" s="373" t="str">
        <f t="shared" si="103"/>
        <v/>
      </c>
      <c r="S489" s="372" t="str">
        <f t="shared" si="104"/>
        <v/>
      </c>
      <c r="T489" s="372" t="str">
        <f t="shared" si="97"/>
        <v/>
      </c>
      <c r="U489" s="374" t="str">
        <f t="shared" si="98"/>
        <v/>
      </c>
      <c r="V489" s="375" t="str">
        <f t="shared" si="105"/>
        <v/>
      </c>
      <c r="Y489" s="133"/>
    </row>
    <row r="490" spans="1:25" s="127" customFormat="1" ht="12" customHeight="1">
      <c r="A490" s="121">
        <v>418</v>
      </c>
      <c r="B490" s="122"/>
      <c r="C490" s="403"/>
      <c r="D490" s="123"/>
      <c r="E490" s="124"/>
      <c r="F490" s="124"/>
      <c r="G490" s="363" t="str">
        <f t="shared" si="91"/>
        <v/>
      </c>
      <c r="H490" s="376" t="str">
        <f t="shared" si="92"/>
        <v/>
      </c>
      <c r="I490" s="365" t="str">
        <f t="shared" si="93"/>
        <v/>
      </c>
      <c r="J490" s="366" t="str">
        <f t="shared" si="99"/>
        <v/>
      </c>
      <c r="K490" s="367" t="str">
        <f t="shared" si="100"/>
        <v/>
      </c>
      <c r="L490" s="368" t="str">
        <f t="shared" si="101"/>
        <v/>
      </c>
      <c r="M490" s="369"/>
      <c r="N490" s="370" t="str">
        <f t="shared" si="94"/>
        <v/>
      </c>
      <c r="O490" s="371" t="str">
        <f t="shared" si="95"/>
        <v/>
      </c>
      <c r="P490" s="371" t="str">
        <f t="shared" si="102"/>
        <v/>
      </c>
      <c r="Q490" s="372" t="str">
        <f t="shared" si="96"/>
        <v/>
      </c>
      <c r="R490" s="373" t="str">
        <f t="shared" si="103"/>
        <v/>
      </c>
      <c r="S490" s="372" t="str">
        <f t="shared" si="104"/>
        <v/>
      </c>
      <c r="T490" s="372" t="str">
        <f t="shared" si="97"/>
        <v/>
      </c>
      <c r="U490" s="374" t="str">
        <f t="shared" si="98"/>
        <v/>
      </c>
      <c r="V490" s="375" t="str">
        <f t="shared" si="105"/>
        <v/>
      </c>
      <c r="Y490" s="133"/>
    </row>
    <row r="491" spans="1:25" s="127" customFormat="1" ht="12" customHeight="1">
      <c r="A491" s="121">
        <v>419</v>
      </c>
      <c r="B491" s="122"/>
      <c r="C491" s="403"/>
      <c r="D491" s="123"/>
      <c r="E491" s="124"/>
      <c r="F491" s="124"/>
      <c r="G491" s="363" t="str">
        <f t="shared" si="91"/>
        <v/>
      </c>
      <c r="H491" s="376" t="str">
        <f t="shared" si="92"/>
        <v/>
      </c>
      <c r="I491" s="365" t="str">
        <f t="shared" si="93"/>
        <v/>
      </c>
      <c r="J491" s="366" t="str">
        <f t="shared" si="99"/>
        <v/>
      </c>
      <c r="K491" s="367" t="str">
        <f t="shared" si="100"/>
        <v/>
      </c>
      <c r="L491" s="368" t="str">
        <f t="shared" si="101"/>
        <v/>
      </c>
      <c r="M491" s="369"/>
      <c r="N491" s="370" t="str">
        <f t="shared" si="94"/>
        <v/>
      </c>
      <c r="O491" s="371" t="str">
        <f t="shared" si="95"/>
        <v/>
      </c>
      <c r="P491" s="371" t="str">
        <f t="shared" si="102"/>
        <v/>
      </c>
      <c r="Q491" s="372" t="str">
        <f t="shared" si="96"/>
        <v/>
      </c>
      <c r="R491" s="373" t="str">
        <f t="shared" si="103"/>
        <v/>
      </c>
      <c r="S491" s="372" t="str">
        <f t="shared" si="104"/>
        <v/>
      </c>
      <c r="T491" s="372" t="str">
        <f t="shared" si="97"/>
        <v/>
      </c>
      <c r="U491" s="374" t="str">
        <f t="shared" si="98"/>
        <v/>
      </c>
      <c r="V491" s="375" t="str">
        <f t="shared" si="105"/>
        <v/>
      </c>
      <c r="Y491" s="133"/>
    </row>
    <row r="492" spans="1:25" s="127" customFormat="1" ht="12" customHeight="1">
      <c r="A492" s="121">
        <v>420</v>
      </c>
      <c r="B492" s="122"/>
      <c r="C492" s="403"/>
      <c r="D492" s="123"/>
      <c r="E492" s="124"/>
      <c r="F492" s="124"/>
      <c r="G492" s="363" t="str">
        <f t="shared" si="91"/>
        <v/>
      </c>
      <c r="H492" s="376" t="str">
        <f t="shared" si="92"/>
        <v/>
      </c>
      <c r="I492" s="365" t="str">
        <f t="shared" si="93"/>
        <v/>
      </c>
      <c r="J492" s="366" t="str">
        <f t="shared" si="99"/>
        <v/>
      </c>
      <c r="K492" s="367" t="str">
        <f t="shared" si="100"/>
        <v/>
      </c>
      <c r="L492" s="368" t="str">
        <f t="shared" si="101"/>
        <v/>
      </c>
      <c r="M492" s="369"/>
      <c r="N492" s="370" t="str">
        <f t="shared" si="94"/>
        <v/>
      </c>
      <c r="O492" s="371" t="str">
        <f t="shared" si="95"/>
        <v/>
      </c>
      <c r="P492" s="371" t="str">
        <f t="shared" si="102"/>
        <v/>
      </c>
      <c r="Q492" s="372" t="str">
        <f t="shared" si="96"/>
        <v/>
      </c>
      <c r="R492" s="373" t="str">
        <f t="shared" si="103"/>
        <v/>
      </c>
      <c r="S492" s="372" t="str">
        <f t="shared" si="104"/>
        <v/>
      </c>
      <c r="T492" s="372" t="str">
        <f t="shared" si="97"/>
        <v/>
      </c>
      <c r="U492" s="374" t="str">
        <f t="shared" si="98"/>
        <v/>
      </c>
      <c r="V492" s="375" t="str">
        <f t="shared" si="105"/>
        <v/>
      </c>
      <c r="Y492" s="133"/>
    </row>
    <row r="493" spans="1:25" s="127" customFormat="1" ht="12" customHeight="1">
      <c r="A493" s="121">
        <v>421</v>
      </c>
      <c r="B493" s="122"/>
      <c r="C493" s="403"/>
      <c r="D493" s="123"/>
      <c r="E493" s="124"/>
      <c r="F493" s="124"/>
      <c r="G493" s="363" t="str">
        <f t="shared" si="91"/>
        <v/>
      </c>
      <c r="H493" s="376" t="str">
        <f t="shared" si="92"/>
        <v/>
      </c>
      <c r="I493" s="365" t="str">
        <f t="shared" si="93"/>
        <v/>
      </c>
      <c r="J493" s="366" t="str">
        <f t="shared" si="99"/>
        <v/>
      </c>
      <c r="K493" s="367" t="str">
        <f t="shared" si="100"/>
        <v/>
      </c>
      <c r="L493" s="368" t="str">
        <f t="shared" si="101"/>
        <v/>
      </c>
      <c r="M493" s="369"/>
      <c r="N493" s="370" t="str">
        <f t="shared" si="94"/>
        <v/>
      </c>
      <c r="O493" s="371" t="str">
        <f t="shared" si="95"/>
        <v/>
      </c>
      <c r="P493" s="371" t="str">
        <f t="shared" si="102"/>
        <v/>
      </c>
      <c r="Q493" s="372" t="str">
        <f t="shared" si="96"/>
        <v/>
      </c>
      <c r="R493" s="373" t="str">
        <f t="shared" si="103"/>
        <v/>
      </c>
      <c r="S493" s="372" t="str">
        <f t="shared" si="104"/>
        <v/>
      </c>
      <c r="T493" s="372" t="str">
        <f t="shared" si="97"/>
        <v/>
      </c>
      <c r="U493" s="374" t="str">
        <f t="shared" si="98"/>
        <v/>
      </c>
      <c r="V493" s="375" t="str">
        <f t="shared" si="105"/>
        <v/>
      </c>
      <c r="Y493" s="133"/>
    </row>
    <row r="494" spans="1:25" s="127" customFormat="1" ht="12" customHeight="1">
      <c r="A494" s="121">
        <v>422</v>
      </c>
      <c r="B494" s="122"/>
      <c r="C494" s="403"/>
      <c r="D494" s="123"/>
      <c r="E494" s="124"/>
      <c r="F494" s="124"/>
      <c r="G494" s="363" t="str">
        <f t="shared" si="91"/>
        <v/>
      </c>
      <c r="H494" s="376" t="str">
        <f t="shared" si="92"/>
        <v/>
      </c>
      <c r="I494" s="365" t="str">
        <f t="shared" si="93"/>
        <v/>
      </c>
      <c r="J494" s="366" t="str">
        <f t="shared" si="99"/>
        <v/>
      </c>
      <c r="K494" s="367" t="str">
        <f t="shared" si="100"/>
        <v/>
      </c>
      <c r="L494" s="368" t="str">
        <f t="shared" si="101"/>
        <v/>
      </c>
      <c r="M494" s="369"/>
      <c r="N494" s="370" t="str">
        <f t="shared" si="94"/>
        <v/>
      </c>
      <c r="O494" s="371" t="str">
        <f t="shared" si="95"/>
        <v/>
      </c>
      <c r="P494" s="371" t="str">
        <f t="shared" si="102"/>
        <v/>
      </c>
      <c r="Q494" s="372" t="str">
        <f t="shared" si="96"/>
        <v/>
      </c>
      <c r="R494" s="373" t="str">
        <f t="shared" si="103"/>
        <v/>
      </c>
      <c r="S494" s="372" t="str">
        <f t="shared" si="104"/>
        <v/>
      </c>
      <c r="T494" s="372" t="str">
        <f t="shared" si="97"/>
        <v/>
      </c>
      <c r="U494" s="374" t="str">
        <f t="shared" si="98"/>
        <v/>
      </c>
      <c r="V494" s="375" t="str">
        <f t="shared" si="105"/>
        <v/>
      </c>
      <c r="Y494" s="133"/>
    </row>
    <row r="495" spans="1:25" s="127" customFormat="1" ht="12" customHeight="1">
      <c r="A495" s="121">
        <v>423</v>
      </c>
      <c r="B495" s="122"/>
      <c r="C495" s="403"/>
      <c r="D495" s="123"/>
      <c r="E495" s="124"/>
      <c r="F495" s="124"/>
      <c r="G495" s="363" t="str">
        <f t="shared" si="91"/>
        <v/>
      </c>
      <c r="H495" s="376" t="str">
        <f t="shared" si="92"/>
        <v/>
      </c>
      <c r="I495" s="365" t="str">
        <f t="shared" si="93"/>
        <v/>
      </c>
      <c r="J495" s="366" t="str">
        <f t="shared" si="99"/>
        <v/>
      </c>
      <c r="K495" s="367" t="str">
        <f t="shared" si="100"/>
        <v/>
      </c>
      <c r="L495" s="368" t="str">
        <f t="shared" si="101"/>
        <v/>
      </c>
      <c r="M495" s="369"/>
      <c r="N495" s="370" t="str">
        <f t="shared" si="94"/>
        <v/>
      </c>
      <c r="O495" s="371" t="str">
        <f t="shared" si="95"/>
        <v/>
      </c>
      <c r="P495" s="371" t="str">
        <f t="shared" si="102"/>
        <v/>
      </c>
      <c r="Q495" s="372" t="str">
        <f t="shared" si="96"/>
        <v/>
      </c>
      <c r="R495" s="373" t="str">
        <f t="shared" si="103"/>
        <v/>
      </c>
      <c r="S495" s="372" t="str">
        <f t="shared" si="104"/>
        <v/>
      </c>
      <c r="T495" s="372" t="str">
        <f t="shared" si="97"/>
        <v/>
      </c>
      <c r="U495" s="374" t="str">
        <f t="shared" si="98"/>
        <v/>
      </c>
      <c r="V495" s="375" t="str">
        <f t="shared" si="105"/>
        <v/>
      </c>
      <c r="Y495" s="133"/>
    </row>
    <row r="496" spans="1:25" s="127" customFormat="1" ht="12" customHeight="1">
      <c r="A496" s="121">
        <v>424</v>
      </c>
      <c r="B496" s="122"/>
      <c r="C496" s="403"/>
      <c r="D496" s="123"/>
      <c r="E496" s="124"/>
      <c r="F496" s="124"/>
      <c r="G496" s="363" t="str">
        <f t="shared" si="91"/>
        <v/>
      </c>
      <c r="H496" s="376" t="str">
        <f t="shared" si="92"/>
        <v/>
      </c>
      <c r="I496" s="365" t="str">
        <f t="shared" si="93"/>
        <v/>
      </c>
      <c r="J496" s="366" t="str">
        <f t="shared" si="99"/>
        <v/>
      </c>
      <c r="K496" s="367" t="str">
        <f t="shared" si="100"/>
        <v/>
      </c>
      <c r="L496" s="368" t="str">
        <f t="shared" si="101"/>
        <v/>
      </c>
      <c r="M496" s="369"/>
      <c r="N496" s="370" t="str">
        <f t="shared" si="94"/>
        <v/>
      </c>
      <c r="O496" s="371" t="str">
        <f t="shared" si="95"/>
        <v/>
      </c>
      <c r="P496" s="371" t="str">
        <f t="shared" si="102"/>
        <v/>
      </c>
      <c r="Q496" s="372" t="str">
        <f t="shared" si="96"/>
        <v/>
      </c>
      <c r="R496" s="373" t="str">
        <f t="shared" si="103"/>
        <v/>
      </c>
      <c r="S496" s="372" t="str">
        <f t="shared" si="104"/>
        <v/>
      </c>
      <c r="T496" s="372" t="str">
        <f t="shared" si="97"/>
        <v/>
      </c>
      <c r="U496" s="374" t="str">
        <f t="shared" si="98"/>
        <v/>
      </c>
      <c r="V496" s="375" t="str">
        <f t="shared" si="105"/>
        <v/>
      </c>
      <c r="Y496" s="133"/>
    </row>
    <row r="497" spans="1:25" s="127" customFormat="1" ht="12" customHeight="1">
      <c r="A497" s="121">
        <v>425</v>
      </c>
      <c r="B497" s="122"/>
      <c r="C497" s="403"/>
      <c r="D497" s="123"/>
      <c r="E497" s="124"/>
      <c r="F497" s="124"/>
      <c r="G497" s="363" t="str">
        <f t="shared" si="91"/>
        <v/>
      </c>
      <c r="H497" s="376" t="str">
        <f t="shared" si="92"/>
        <v/>
      </c>
      <c r="I497" s="365" t="str">
        <f t="shared" si="93"/>
        <v/>
      </c>
      <c r="J497" s="366" t="str">
        <f t="shared" si="99"/>
        <v/>
      </c>
      <c r="K497" s="367" t="str">
        <f t="shared" si="100"/>
        <v/>
      </c>
      <c r="L497" s="368" t="str">
        <f t="shared" si="101"/>
        <v/>
      </c>
      <c r="M497" s="369"/>
      <c r="N497" s="370" t="str">
        <f t="shared" si="94"/>
        <v/>
      </c>
      <c r="O497" s="371" t="str">
        <f t="shared" si="95"/>
        <v/>
      </c>
      <c r="P497" s="371" t="str">
        <f t="shared" si="102"/>
        <v/>
      </c>
      <c r="Q497" s="372" t="str">
        <f t="shared" si="96"/>
        <v/>
      </c>
      <c r="R497" s="373" t="str">
        <f t="shared" si="103"/>
        <v/>
      </c>
      <c r="S497" s="372" t="str">
        <f t="shared" si="104"/>
        <v/>
      </c>
      <c r="T497" s="372" t="str">
        <f t="shared" si="97"/>
        <v/>
      </c>
      <c r="U497" s="374" t="str">
        <f t="shared" si="98"/>
        <v/>
      </c>
      <c r="V497" s="375" t="str">
        <f t="shared" si="105"/>
        <v/>
      </c>
      <c r="Y497" s="133"/>
    </row>
    <row r="498" spans="1:25" s="127" customFormat="1" ht="12" customHeight="1">
      <c r="A498" s="121">
        <v>426</v>
      </c>
      <c r="B498" s="122"/>
      <c r="C498" s="403"/>
      <c r="D498" s="123"/>
      <c r="E498" s="124"/>
      <c r="F498" s="124"/>
      <c r="G498" s="363" t="str">
        <f t="shared" si="91"/>
        <v/>
      </c>
      <c r="H498" s="376" t="str">
        <f t="shared" si="92"/>
        <v/>
      </c>
      <c r="I498" s="365" t="str">
        <f t="shared" si="93"/>
        <v/>
      </c>
      <c r="J498" s="366" t="str">
        <f t="shared" si="99"/>
        <v/>
      </c>
      <c r="K498" s="367" t="str">
        <f t="shared" si="100"/>
        <v/>
      </c>
      <c r="L498" s="368" t="str">
        <f t="shared" si="101"/>
        <v/>
      </c>
      <c r="M498" s="369"/>
      <c r="N498" s="370" t="str">
        <f t="shared" si="94"/>
        <v/>
      </c>
      <c r="O498" s="371" t="str">
        <f t="shared" si="95"/>
        <v/>
      </c>
      <c r="P498" s="371" t="str">
        <f t="shared" si="102"/>
        <v/>
      </c>
      <c r="Q498" s="372" t="str">
        <f t="shared" si="96"/>
        <v/>
      </c>
      <c r="R498" s="373" t="str">
        <f t="shared" si="103"/>
        <v/>
      </c>
      <c r="S498" s="372" t="str">
        <f t="shared" si="104"/>
        <v/>
      </c>
      <c r="T498" s="372" t="str">
        <f t="shared" si="97"/>
        <v/>
      </c>
      <c r="U498" s="374" t="str">
        <f t="shared" si="98"/>
        <v/>
      </c>
      <c r="V498" s="375" t="str">
        <f t="shared" si="105"/>
        <v/>
      </c>
      <c r="Y498" s="133"/>
    </row>
    <row r="499" spans="1:25" s="127" customFormat="1" ht="12" customHeight="1">
      <c r="A499" s="121">
        <v>427</v>
      </c>
      <c r="B499" s="122"/>
      <c r="C499" s="403"/>
      <c r="D499" s="123"/>
      <c r="E499" s="124"/>
      <c r="F499" s="124"/>
      <c r="G499" s="363" t="str">
        <f t="shared" si="91"/>
        <v/>
      </c>
      <c r="H499" s="376" t="str">
        <f t="shared" si="92"/>
        <v/>
      </c>
      <c r="I499" s="365" t="str">
        <f t="shared" si="93"/>
        <v/>
      </c>
      <c r="J499" s="366" t="str">
        <f t="shared" si="99"/>
        <v/>
      </c>
      <c r="K499" s="367" t="str">
        <f t="shared" si="100"/>
        <v/>
      </c>
      <c r="L499" s="368" t="str">
        <f t="shared" si="101"/>
        <v/>
      </c>
      <c r="M499" s="369"/>
      <c r="N499" s="370" t="str">
        <f t="shared" si="94"/>
        <v/>
      </c>
      <c r="O499" s="371" t="str">
        <f t="shared" si="95"/>
        <v/>
      </c>
      <c r="P499" s="371" t="str">
        <f t="shared" si="102"/>
        <v/>
      </c>
      <c r="Q499" s="372" t="str">
        <f t="shared" si="96"/>
        <v/>
      </c>
      <c r="R499" s="373" t="str">
        <f t="shared" si="103"/>
        <v/>
      </c>
      <c r="S499" s="372" t="str">
        <f t="shared" si="104"/>
        <v/>
      </c>
      <c r="T499" s="372" t="str">
        <f t="shared" si="97"/>
        <v/>
      </c>
      <c r="U499" s="374" t="str">
        <f t="shared" si="98"/>
        <v/>
      </c>
      <c r="V499" s="375" t="str">
        <f t="shared" si="105"/>
        <v/>
      </c>
      <c r="Y499" s="133"/>
    </row>
    <row r="500" spans="1:25" s="127" customFormat="1" ht="12" customHeight="1">
      <c r="A500" s="121">
        <v>428</v>
      </c>
      <c r="B500" s="122"/>
      <c r="C500" s="403"/>
      <c r="D500" s="123"/>
      <c r="E500" s="124"/>
      <c r="F500" s="124"/>
      <c r="G500" s="363" t="str">
        <f t="shared" si="91"/>
        <v/>
      </c>
      <c r="H500" s="376" t="str">
        <f t="shared" si="92"/>
        <v/>
      </c>
      <c r="I500" s="365" t="str">
        <f t="shared" si="93"/>
        <v/>
      </c>
      <c r="J500" s="366" t="str">
        <f t="shared" si="99"/>
        <v/>
      </c>
      <c r="K500" s="367" t="str">
        <f t="shared" si="100"/>
        <v/>
      </c>
      <c r="L500" s="368" t="str">
        <f t="shared" si="101"/>
        <v/>
      </c>
      <c r="M500" s="369"/>
      <c r="N500" s="370" t="str">
        <f t="shared" si="94"/>
        <v/>
      </c>
      <c r="O500" s="371" t="str">
        <f t="shared" si="95"/>
        <v/>
      </c>
      <c r="P500" s="371" t="str">
        <f t="shared" si="102"/>
        <v/>
      </c>
      <c r="Q500" s="372" t="str">
        <f t="shared" si="96"/>
        <v/>
      </c>
      <c r="R500" s="373" t="str">
        <f t="shared" si="103"/>
        <v/>
      </c>
      <c r="S500" s="372" t="str">
        <f t="shared" si="104"/>
        <v/>
      </c>
      <c r="T500" s="372" t="str">
        <f t="shared" si="97"/>
        <v/>
      </c>
      <c r="U500" s="374" t="str">
        <f t="shared" si="98"/>
        <v/>
      </c>
      <c r="V500" s="375" t="str">
        <f t="shared" si="105"/>
        <v/>
      </c>
      <c r="Y500" s="133"/>
    </row>
    <row r="501" spans="1:25" s="127" customFormat="1" ht="12" customHeight="1">
      <c r="A501" s="121">
        <v>429</v>
      </c>
      <c r="B501" s="122"/>
      <c r="C501" s="403"/>
      <c r="D501" s="123"/>
      <c r="E501" s="124"/>
      <c r="F501" s="124"/>
      <c r="G501" s="363" t="str">
        <f t="shared" si="91"/>
        <v/>
      </c>
      <c r="H501" s="376" t="str">
        <f t="shared" si="92"/>
        <v/>
      </c>
      <c r="I501" s="365" t="str">
        <f t="shared" si="93"/>
        <v/>
      </c>
      <c r="J501" s="366" t="str">
        <f t="shared" si="99"/>
        <v/>
      </c>
      <c r="K501" s="367" t="str">
        <f t="shared" si="100"/>
        <v/>
      </c>
      <c r="L501" s="368" t="str">
        <f t="shared" si="101"/>
        <v/>
      </c>
      <c r="M501" s="369"/>
      <c r="N501" s="370" t="str">
        <f t="shared" si="94"/>
        <v/>
      </c>
      <c r="O501" s="371" t="str">
        <f t="shared" si="95"/>
        <v/>
      </c>
      <c r="P501" s="371" t="str">
        <f t="shared" si="102"/>
        <v/>
      </c>
      <c r="Q501" s="372" t="str">
        <f t="shared" si="96"/>
        <v/>
      </c>
      <c r="R501" s="373" t="str">
        <f t="shared" si="103"/>
        <v/>
      </c>
      <c r="S501" s="372" t="str">
        <f t="shared" si="104"/>
        <v/>
      </c>
      <c r="T501" s="372" t="str">
        <f t="shared" si="97"/>
        <v/>
      </c>
      <c r="U501" s="374" t="str">
        <f t="shared" si="98"/>
        <v/>
      </c>
      <c r="V501" s="375" t="str">
        <f t="shared" si="105"/>
        <v/>
      </c>
      <c r="Y501" s="133"/>
    </row>
    <row r="502" spans="1:25" s="127" customFormat="1" ht="12" customHeight="1">
      <c r="A502" s="121">
        <v>430</v>
      </c>
      <c r="B502" s="122"/>
      <c r="C502" s="403"/>
      <c r="D502" s="123"/>
      <c r="E502" s="124"/>
      <c r="F502" s="124"/>
      <c r="G502" s="363" t="str">
        <f t="shared" si="91"/>
        <v/>
      </c>
      <c r="H502" s="376" t="str">
        <f t="shared" si="92"/>
        <v/>
      </c>
      <c r="I502" s="365" t="str">
        <f t="shared" si="93"/>
        <v/>
      </c>
      <c r="J502" s="366" t="str">
        <f t="shared" si="99"/>
        <v/>
      </c>
      <c r="K502" s="367" t="str">
        <f t="shared" si="100"/>
        <v/>
      </c>
      <c r="L502" s="368" t="str">
        <f t="shared" si="101"/>
        <v/>
      </c>
      <c r="M502" s="369"/>
      <c r="N502" s="370" t="str">
        <f t="shared" si="94"/>
        <v/>
      </c>
      <c r="O502" s="371" t="str">
        <f t="shared" si="95"/>
        <v/>
      </c>
      <c r="P502" s="371" t="str">
        <f t="shared" si="102"/>
        <v/>
      </c>
      <c r="Q502" s="372" t="str">
        <f t="shared" si="96"/>
        <v/>
      </c>
      <c r="R502" s="373" t="str">
        <f t="shared" si="103"/>
        <v/>
      </c>
      <c r="S502" s="372" t="str">
        <f t="shared" si="104"/>
        <v/>
      </c>
      <c r="T502" s="372" t="str">
        <f t="shared" si="97"/>
        <v/>
      </c>
      <c r="U502" s="374" t="str">
        <f t="shared" si="98"/>
        <v/>
      </c>
      <c r="V502" s="375" t="str">
        <f t="shared" si="105"/>
        <v/>
      </c>
      <c r="Y502" s="133"/>
    </row>
    <row r="503" spans="1:25" s="127" customFormat="1" ht="12" customHeight="1">
      <c r="A503" s="121">
        <v>431</v>
      </c>
      <c r="B503" s="122"/>
      <c r="C503" s="403"/>
      <c r="D503" s="123"/>
      <c r="E503" s="124"/>
      <c r="F503" s="124"/>
      <c r="G503" s="363" t="str">
        <f t="shared" si="91"/>
        <v/>
      </c>
      <c r="H503" s="376" t="str">
        <f t="shared" si="92"/>
        <v/>
      </c>
      <c r="I503" s="365" t="str">
        <f t="shared" si="93"/>
        <v/>
      </c>
      <c r="J503" s="366" t="str">
        <f t="shared" si="99"/>
        <v/>
      </c>
      <c r="K503" s="367" t="str">
        <f t="shared" si="100"/>
        <v/>
      </c>
      <c r="L503" s="368" t="str">
        <f t="shared" si="101"/>
        <v/>
      </c>
      <c r="M503" s="369"/>
      <c r="N503" s="370" t="str">
        <f t="shared" si="94"/>
        <v/>
      </c>
      <c r="O503" s="371" t="str">
        <f t="shared" si="95"/>
        <v/>
      </c>
      <c r="P503" s="371" t="str">
        <f t="shared" si="102"/>
        <v/>
      </c>
      <c r="Q503" s="372" t="str">
        <f t="shared" si="96"/>
        <v/>
      </c>
      <c r="R503" s="373" t="str">
        <f t="shared" si="103"/>
        <v/>
      </c>
      <c r="S503" s="372" t="str">
        <f t="shared" si="104"/>
        <v/>
      </c>
      <c r="T503" s="372" t="str">
        <f t="shared" si="97"/>
        <v/>
      </c>
      <c r="U503" s="374" t="str">
        <f t="shared" si="98"/>
        <v/>
      </c>
      <c r="V503" s="375" t="str">
        <f t="shared" si="105"/>
        <v/>
      </c>
      <c r="Y503" s="133"/>
    </row>
    <row r="504" spans="1:25" s="127" customFormat="1" ht="12" customHeight="1">
      <c r="A504" s="121">
        <v>432</v>
      </c>
      <c r="B504" s="122"/>
      <c r="C504" s="403"/>
      <c r="D504" s="123"/>
      <c r="E504" s="124"/>
      <c r="F504" s="124"/>
      <c r="G504" s="363" t="str">
        <f t="shared" si="91"/>
        <v/>
      </c>
      <c r="H504" s="376" t="str">
        <f t="shared" si="92"/>
        <v/>
      </c>
      <c r="I504" s="365" t="str">
        <f t="shared" si="93"/>
        <v/>
      </c>
      <c r="J504" s="366" t="str">
        <f t="shared" si="99"/>
        <v/>
      </c>
      <c r="K504" s="367" t="str">
        <f t="shared" si="100"/>
        <v/>
      </c>
      <c r="L504" s="368" t="str">
        <f t="shared" si="101"/>
        <v/>
      </c>
      <c r="M504" s="369"/>
      <c r="N504" s="370" t="str">
        <f t="shared" si="94"/>
        <v/>
      </c>
      <c r="O504" s="371" t="str">
        <f t="shared" si="95"/>
        <v/>
      </c>
      <c r="P504" s="371" t="str">
        <f t="shared" si="102"/>
        <v/>
      </c>
      <c r="Q504" s="372" t="str">
        <f t="shared" si="96"/>
        <v/>
      </c>
      <c r="R504" s="373" t="str">
        <f t="shared" si="103"/>
        <v/>
      </c>
      <c r="S504" s="372" t="str">
        <f t="shared" si="104"/>
        <v/>
      </c>
      <c r="T504" s="372" t="str">
        <f t="shared" si="97"/>
        <v/>
      </c>
      <c r="U504" s="374" t="str">
        <f t="shared" si="98"/>
        <v/>
      </c>
      <c r="V504" s="375" t="str">
        <f t="shared" si="105"/>
        <v/>
      </c>
      <c r="Y504" s="133"/>
    </row>
    <row r="505" spans="1:25" s="127" customFormat="1" ht="12" customHeight="1">
      <c r="A505" s="121">
        <v>433</v>
      </c>
      <c r="B505" s="122"/>
      <c r="C505" s="403"/>
      <c r="D505" s="123"/>
      <c r="E505" s="124"/>
      <c r="F505" s="124"/>
      <c r="G505" s="363" t="str">
        <f t="shared" si="91"/>
        <v/>
      </c>
      <c r="H505" s="376" t="str">
        <f t="shared" si="92"/>
        <v/>
      </c>
      <c r="I505" s="365" t="str">
        <f t="shared" si="93"/>
        <v/>
      </c>
      <c r="J505" s="366" t="str">
        <f t="shared" si="99"/>
        <v/>
      </c>
      <c r="K505" s="367" t="str">
        <f t="shared" si="100"/>
        <v/>
      </c>
      <c r="L505" s="368" t="str">
        <f t="shared" si="101"/>
        <v/>
      </c>
      <c r="M505" s="369"/>
      <c r="N505" s="370" t="str">
        <f t="shared" si="94"/>
        <v/>
      </c>
      <c r="O505" s="371" t="str">
        <f t="shared" si="95"/>
        <v/>
      </c>
      <c r="P505" s="371" t="str">
        <f t="shared" si="102"/>
        <v/>
      </c>
      <c r="Q505" s="372" t="str">
        <f t="shared" si="96"/>
        <v/>
      </c>
      <c r="R505" s="373" t="str">
        <f t="shared" si="103"/>
        <v/>
      </c>
      <c r="S505" s="372" t="str">
        <f t="shared" si="104"/>
        <v/>
      </c>
      <c r="T505" s="372" t="str">
        <f t="shared" si="97"/>
        <v/>
      </c>
      <c r="U505" s="374" t="str">
        <f t="shared" si="98"/>
        <v/>
      </c>
      <c r="V505" s="375" t="str">
        <f t="shared" si="105"/>
        <v/>
      </c>
      <c r="Y505" s="133"/>
    </row>
    <row r="506" spans="1:25" s="127" customFormat="1" ht="12" customHeight="1">
      <c r="A506" s="121">
        <v>434</v>
      </c>
      <c r="B506" s="122"/>
      <c r="C506" s="403"/>
      <c r="D506" s="123"/>
      <c r="E506" s="124"/>
      <c r="F506" s="124"/>
      <c r="G506" s="363" t="str">
        <f t="shared" si="91"/>
        <v/>
      </c>
      <c r="H506" s="376" t="str">
        <f t="shared" si="92"/>
        <v/>
      </c>
      <c r="I506" s="365" t="str">
        <f t="shared" si="93"/>
        <v/>
      </c>
      <c r="J506" s="366" t="str">
        <f t="shared" si="99"/>
        <v/>
      </c>
      <c r="K506" s="367" t="str">
        <f t="shared" si="100"/>
        <v/>
      </c>
      <c r="L506" s="368" t="str">
        <f t="shared" si="101"/>
        <v/>
      </c>
      <c r="M506" s="369"/>
      <c r="N506" s="370" t="str">
        <f t="shared" si="94"/>
        <v/>
      </c>
      <c r="O506" s="371" t="str">
        <f t="shared" si="95"/>
        <v/>
      </c>
      <c r="P506" s="371" t="str">
        <f t="shared" si="102"/>
        <v/>
      </c>
      <c r="Q506" s="372" t="str">
        <f t="shared" si="96"/>
        <v/>
      </c>
      <c r="R506" s="373" t="str">
        <f t="shared" si="103"/>
        <v/>
      </c>
      <c r="S506" s="372" t="str">
        <f t="shared" si="104"/>
        <v/>
      </c>
      <c r="T506" s="372" t="str">
        <f t="shared" si="97"/>
        <v/>
      </c>
      <c r="U506" s="374" t="str">
        <f t="shared" si="98"/>
        <v/>
      </c>
      <c r="V506" s="375" t="str">
        <f t="shared" si="105"/>
        <v/>
      </c>
      <c r="Y506" s="133"/>
    </row>
    <row r="507" spans="1:25" s="127" customFormat="1" ht="12" customHeight="1">
      <c r="A507" s="121">
        <v>435</v>
      </c>
      <c r="B507" s="122"/>
      <c r="C507" s="403"/>
      <c r="D507" s="123"/>
      <c r="E507" s="124"/>
      <c r="F507" s="124"/>
      <c r="G507" s="363" t="str">
        <f t="shared" si="91"/>
        <v/>
      </c>
      <c r="H507" s="376" t="str">
        <f t="shared" si="92"/>
        <v/>
      </c>
      <c r="I507" s="365" t="str">
        <f t="shared" si="93"/>
        <v/>
      </c>
      <c r="J507" s="366" t="str">
        <f t="shared" si="99"/>
        <v/>
      </c>
      <c r="K507" s="367" t="str">
        <f t="shared" si="100"/>
        <v/>
      </c>
      <c r="L507" s="368" t="str">
        <f t="shared" si="101"/>
        <v/>
      </c>
      <c r="M507" s="369"/>
      <c r="N507" s="370" t="str">
        <f t="shared" si="94"/>
        <v/>
      </c>
      <c r="O507" s="371" t="str">
        <f t="shared" si="95"/>
        <v/>
      </c>
      <c r="P507" s="371" t="str">
        <f t="shared" si="102"/>
        <v/>
      </c>
      <c r="Q507" s="372" t="str">
        <f t="shared" si="96"/>
        <v/>
      </c>
      <c r="R507" s="373" t="str">
        <f t="shared" si="103"/>
        <v/>
      </c>
      <c r="S507" s="372" t="str">
        <f t="shared" si="104"/>
        <v/>
      </c>
      <c r="T507" s="372" t="str">
        <f t="shared" si="97"/>
        <v/>
      </c>
      <c r="U507" s="374" t="str">
        <f t="shared" si="98"/>
        <v/>
      </c>
      <c r="V507" s="375" t="str">
        <f t="shared" si="105"/>
        <v/>
      </c>
      <c r="Y507" s="133"/>
    </row>
    <row r="508" spans="1:25" s="127" customFormat="1" ht="12" customHeight="1">
      <c r="A508" s="121">
        <v>436</v>
      </c>
      <c r="B508" s="122"/>
      <c r="C508" s="403"/>
      <c r="D508" s="123"/>
      <c r="E508" s="124"/>
      <c r="F508" s="124"/>
      <c r="G508" s="363" t="str">
        <f t="shared" si="91"/>
        <v/>
      </c>
      <c r="H508" s="376" t="str">
        <f t="shared" si="92"/>
        <v/>
      </c>
      <c r="I508" s="365" t="str">
        <f t="shared" si="93"/>
        <v/>
      </c>
      <c r="J508" s="366" t="str">
        <f t="shared" si="99"/>
        <v/>
      </c>
      <c r="K508" s="367" t="str">
        <f t="shared" si="100"/>
        <v/>
      </c>
      <c r="L508" s="368" t="str">
        <f t="shared" si="101"/>
        <v/>
      </c>
      <c r="M508" s="369"/>
      <c r="N508" s="370" t="str">
        <f t="shared" si="94"/>
        <v/>
      </c>
      <c r="O508" s="371" t="str">
        <f t="shared" si="95"/>
        <v/>
      </c>
      <c r="P508" s="371" t="str">
        <f t="shared" si="102"/>
        <v/>
      </c>
      <c r="Q508" s="372" t="str">
        <f t="shared" si="96"/>
        <v/>
      </c>
      <c r="R508" s="373" t="str">
        <f t="shared" si="103"/>
        <v/>
      </c>
      <c r="S508" s="372" t="str">
        <f t="shared" si="104"/>
        <v/>
      </c>
      <c r="T508" s="372" t="str">
        <f t="shared" si="97"/>
        <v/>
      </c>
      <c r="U508" s="374" t="str">
        <f t="shared" si="98"/>
        <v/>
      </c>
      <c r="V508" s="375" t="str">
        <f t="shared" si="105"/>
        <v/>
      </c>
      <c r="Y508" s="133"/>
    </row>
    <row r="509" spans="1:25" s="127" customFormat="1" ht="12" customHeight="1">
      <c r="A509" s="121">
        <v>437</v>
      </c>
      <c r="B509" s="122"/>
      <c r="C509" s="403"/>
      <c r="D509" s="123"/>
      <c r="E509" s="124"/>
      <c r="F509" s="124"/>
      <c r="G509" s="363" t="str">
        <f t="shared" si="91"/>
        <v/>
      </c>
      <c r="H509" s="376" t="str">
        <f t="shared" si="92"/>
        <v/>
      </c>
      <c r="I509" s="365" t="str">
        <f t="shared" si="93"/>
        <v/>
      </c>
      <c r="J509" s="366" t="str">
        <f t="shared" si="99"/>
        <v/>
      </c>
      <c r="K509" s="367" t="str">
        <f t="shared" si="100"/>
        <v/>
      </c>
      <c r="L509" s="368" t="str">
        <f t="shared" si="101"/>
        <v/>
      </c>
      <c r="M509" s="369"/>
      <c r="N509" s="370" t="str">
        <f t="shared" si="94"/>
        <v/>
      </c>
      <c r="O509" s="371" t="str">
        <f t="shared" si="95"/>
        <v/>
      </c>
      <c r="P509" s="371" t="str">
        <f t="shared" si="102"/>
        <v/>
      </c>
      <c r="Q509" s="372" t="str">
        <f t="shared" si="96"/>
        <v/>
      </c>
      <c r="R509" s="373" t="str">
        <f t="shared" si="103"/>
        <v/>
      </c>
      <c r="S509" s="372" t="str">
        <f t="shared" si="104"/>
        <v/>
      </c>
      <c r="T509" s="372" t="str">
        <f t="shared" si="97"/>
        <v/>
      </c>
      <c r="U509" s="374" t="str">
        <f t="shared" si="98"/>
        <v/>
      </c>
      <c r="V509" s="375" t="str">
        <f t="shared" si="105"/>
        <v/>
      </c>
      <c r="Y509" s="133"/>
    </row>
    <row r="510" spans="1:25" s="127" customFormat="1" ht="12" customHeight="1">
      <c r="A510" s="121">
        <v>438</v>
      </c>
      <c r="B510" s="122"/>
      <c r="C510" s="403"/>
      <c r="D510" s="123"/>
      <c r="E510" s="124"/>
      <c r="F510" s="124"/>
      <c r="G510" s="363" t="str">
        <f t="shared" si="91"/>
        <v/>
      </c>
      <c r="H510" s="376" t="str">
        <f t="shared" si="92"/>
        <v/>
      </c>
      <c r="I510" s="365" t="str">
        <f t="shared" si="93"/>
        <v/>
      </c>
      <c r="J510" s="366" t="str">
        <f t="shared" si="99"/>
        <v/>
      </c>
      <c r="K510" s="367" t="str">
        <f t="shared" si="100"/>
        <v/>
      </c>
      <c r="L510" s="368" t="str">
        <f t="shared" si="101"/>
        <v/>
      </c>
      <c r="M510" s="369"/>
      <c r="N510" s="370" t="str">
        <f t="shared" si="94"/>
        <v/>
      </c>
      <c r="O510" s="371" t="str">
        <f t="shared" si="95"/>
        <v/>
      </c>
      <c r="P510" s="371" t="str">
        <f t="shared" si="102"/>
        <v/>
      </c>
      <c r="Q510" s="372" t="str">
        <f t="shared" si="96"/>
        <v/>
      </c>
      <c r="R510" s="373" t="str">
        <f t="shared" si="103"/>
        <v/>
      </c>
      <c r="S510" s="372" t="str">
        <f t="shared" si="104"/>
        <v/>
      </c>
      <c r="T510" s="372" t="str">
        <f t="shared" si="97"/>
        <v/>
      </c>
      <c r="U510" s="374" t="str">
        <f t="shared" si="98"/>
        <v/>
      </c>
      <c r="V510" s="375" t="str">
        <f t="shared" si="105"/>
        <v/>
      </c>
      <c r="Y510" s="133"/>
    </row>
    <row r="511" spans="1:25" s="127" customFormat="1" ht="12" customHeight="1">
      <c r="A511" s="121">
        <v>439</v>
      </c>
      <c r="B511" s="122"/>
      <c r="C511" s="403"/>
      <c r="D511" s="123"/>
      <c r="E511" s="124"/>
      <c r="F511" s="124"/>
      <c r="G511" s="363" t="str">
        <f t="shared" si="91"/>
        <v/>
      </c>
      <c r="H511" s="376" t="str">
        <f t="shared" si="92"/>
        <v/>
      </c>
      <c r="I511" s="365" t="str">
        <f t="shared" si="93"/>
        <v/>
      </c>
      <c r="J511" s="366" t="str">
        <f t="shared" si="99"/>
        <v/>
      </c>
      <c r="K511" s="367" t="str">
        <f t="shared" si="100"/>
        <v/>
      </c>
      <c r="L511" s="368" t="str">
        <f t="shared" si="101"/>
        <v/>
      </c>
      <c r="M511" s="369"/>
      <c r="N511" s="370" t="str">
        <f t="shared" si="94"/>
        <v/>
      </c>
      <c r="O511" s="371" t="str">
        <f t="shared" si="95"/>
        <v/>
      </c>
      <c r="P511" s="371" t="str">
        <f t="shared" si="102"/>
        <v/>
      </c>
      <c r="Q511" s="372" t="str">
        <f t="shared" si="96"/>
        <v/>
      </c>
      <c r="R511" s="373" t="str">
        <f t="shared" si="103"/>
        <v/>
      </c>
      <c r="S511" s="372" t="str">
        <f t="shared" si="104"/>
        <v/>
      </c>
      <c r="T511" s="372" t="str">
        <f t="shared" si="97"/>
        <v/>
      </c>
      <c r="U511" s="374" t="str">
        <f t="shared" si="98"/>
        <v/>
      </c>
      <c r="V511" s="375" t="str">
        <f t="shared" si="105"/>
        <v/>
      </c>
      <c r="Y511" s="133"/>
    </row>
    <row r="512" spans="1:25" s="127" customFormat="1" ht="12" customHeight="1">
      <c r="A512" s="121">
        <v>440</v>
      </c>
      <c r="B512" s="122"/>
      <c r="C512" s="403"/>
      <c r="D512" s="123"/>
      <c r="E512" s="124"/>
      <c r="F512" s="124"/>
      <c r="G512" s="363" t="str">
        <f t="shared" si="91"/>
        <v/>
      </c>
      <c r="H512" s="376" t="str">
        <f t="shared" si="92"/>
        <v/>
      </c>
      <c r="I512" s="365" t="str">
        <f t="shared" si="93"/>
        <v/>
      </c>
      <c r="J512" s="366" t="str">
        <f t="shared" si="99"/>
        <v/>
      </c>
      <c r="K512" s="367" t="str">
        <f t="shared" si="100"/>
        <v/>
      </c>
      <c r="L512" s="368" t="str">
        <f t="shared" si="101"/>
        <v/>
      </c>
      <c r="M512" s="369"/>
      <c r="N512" s="370" t="str">
        <f t="shared" si="94"/>
        <v/>
      </c>
      <c r="O512" s="371" t="str">
        <f t="shared" si="95"/>
        <v/>
      </c>
      <c r="P512" s="371" t="str">
        <f t="shared" si="102"/>
        <v/>
      </c>
      <c r="Q512" s="372" t="str">
        <f t="shared" si="96"/>
        <v/>
      </c>
      <c r="R512" s="373" t="str">
        <f t="shared" si="103"/>
        <v/>
      </c>
      <c r="S512" s="372" t="str">
        <f t="shared" si="104"/>
        <v/>
      </c>
      <c r="T512" s="372" t="str">
        <f t="shared" si="97"/>
        <v/>
      </c>
      <c r="U512" s="374" t="str">
        <f t="shared" si="98"/>
        <v/>
      </c>
      <c r="V512" s="375" t="str">
        <f t="shared" si="105"/>
        <v/>
      </c>
      <c r="Y512" s="133"/>
    </row>
    <row r="513" spans="1:25" s="127" customFormat="1" ht="12" customHeight="1">
      <c r="A513" s="121">
        <v>441</v>
      </c>
      <c r="B513" s="122"/>
      <c r="C513" s="403"/>
      <c r="D513" s="123"/>
      <c r="E513" s="124"/>
      <c r="F513" s="124"/>
      <c r="G513" s="363" t="str">
        <f t="shared" si="91"/>
        <v/>
      </c>
      <c r="H513" s="376" t="str">
        <f t="shared" si="92"/>
        <v/>
      </c>
      <c r="I513" s="365" t="str">
        <f t="shared" si="93"/>
        <v/>
      </c>
      <c r="J513" s="366" t="str">
        <f t="shared" si="99"/>
        <v/>
      </c>
      <c r="K513" s="367" t="str">
        <f t="shared" si="100"/>
        <v/>
      </c>
      <c r="L513" s="368" t="str">
        <f t="shared" si="101"/>
        <v/>
      </c>
      <c r="M513" s="369"/>
      <c r="N513" s="370" t="str">
        <f t="shared" si="94"/>
        <v/>
      </c>
      <c r="O513" s="371" t="str">
        <f t="shared" si="95"/>
        <v/>
      </c>
      <c r="P513" s="371" t="str">
        <f t="shared" si="102"/>
        <v/>
      </c>
      <c r="Q513" s="372" t="str">
        <f t="shared" si="96"/>
        <v/>
      </c>
      <c r="R513" s="373" t="str">
        <f t="shared" si="103"/>
        <v/>
      </c>
      <c r="S513" s="372" t="str">
        <f t="shared" si="104"/>
        <v/>
      </c>
      <c r="T513" s="372" t="str">
        <f t="shared" si="97"/>
        <v/>
      </c>
      <c r="U513" s="374" t="str">
        <f t="shared" si="98"/>
        <v/>
      </c>
      <c r="V513" s="375" t="str">
        <f t="shared" si="105"/>
        <v/>
      </c>
      <c r="Y513" s="133"/>
    </row>
    <row r="514" spans="1:25" s="127" customFormat="1" ht="12" customHeight="1">
      <c r="A514" s="121">
        <v>442</v>
      </c>
      <c r="B514" s="122"/>
      <c r="C514" s="403"/>
      <c r="D514" s="123"/>
      <c r="E514" s="124"/>
      <c r="F514" s="124"/>
      <c r="G514" s="363" t="str">
        <f t="shared" si="91"/>
        <v/>
      </c>
      <c r="H514" s="376" t="str">
        <f t="shared" si="92"/>
        <v/>
      </c>
      <c r="I514" s="365" t="str">
        <f t="shared" si="93"/>
        <v/>
      </c>
      <c r="J514" s="366" t="str">
        <f t="shared" si="99"/>
        <v/>
      </c>
      <c r="K514" s="367" t="str">
        <f t="shared" si="100"/>
        <v/>
      </c>
      <c r="L514" s="368" t="str">
        <f t="shared" si="101"/>
        <v/>
      </c>
      <c r="M514" s="369"/>
      <c r="N514" s="370" t="str">
        <f t="shared" si="94"/>
        <v/>
      </c>
      <c r="O514" s="371" t="str">
        <f t="shared" si="95"/>
        <v/>
      </c>
      <c r="P514" s="371" t="str">
        <f t="shared" si="102"/>
        <v/>
      </c>
      <c r="Q514" s="372" t="str">
        <f t="shared" si="96"/>
        <v/>
      </c>
      <c r="R514" s="373" t="str">
        <f t="shared" si="103"/>
        <v/>
      </c>
      <c r="S514" s="372" t="str">
        <f t="shared" si="104"/>
        <v/>
      </c>
      <c r="T514" s="372" t="str">
        <f t="shared" si="97"/>
        <v/>
      </c>
      <c r="U514" s="374" t="str">
        <f t="shared" si="98"/>
        <v/>
      </c>
      <c r="V514" s="375" t="str">
        <f t="shared" si="105"/>
        <v/>
      </c>
      <c r="Y514" s="133"/>
    </row>
    <row r="515" spans="1:25" s="127" customFormat="1" ht="12" customHeight="1">
      <c r="A515" s="121">
        <v>443</v>
      </c>
      <c r="B515" s="122"/>
      <c r="C515" s="403"/>
      <c r="D515" s="123"/>
      <c r="E515" s="124"/>
      <c r="F515" s="124"/>
      <c r="G515" s="363" t="str">
        <f t="shared" si="91"/>
        <v/>
      </c>
      <c r="H515" s="376" t="str">
        <f t="shared" si="92"/>
        <v/>
      </c>
      <c r="I515" s="365" t="str">
        <f t="shared" si="93"/>
        <v/>
      </c>
      <c r="J515" s="366" t="str">
        <f t="shared" si="99"/>
        <v/>
      </c>
      <c r="K515" s="367" t="str">
        <f t="shared" si="100"/>
        <v/>
      </c>
      <c r="L515" s="368" t="str">
        <f t="shared" si="101"/>
        <v/>
      </c>
      <c r="M515" s="369"/>
      <c r="N515" s="370" t="str">
        <f t="shared" si="94"/>
        <v/>
      </c>
      <c r="O515" s="371" t="str">
        <f t="shared" si="95"/>
        <v/>
      </c>
      <c r="P515" s="371" t="str">
        <f t="shared" si="102"/>
        <v/>
      </c>
      <c r="Q515" s="372" t="str">
        <f t="shared" si="96"/>
        <v/>
      </c>
      <c r="R515" s="373" t="str">
        <f t="shared" si="103"/>
        <v/>
      </c>
      <c r="S515" s="372" t="str">
        <f t="shared" si="104"/>
        <v/>
      </c>
      <c r="T515" s="372" t="str">
        <f t="shared" si="97"/>
        <v/>
      </c>
      <c r="U515" s="374" t="str">
        <f t="shared" si="98"/>
        <v/>
      </c>
      <c r="V515" s="375" t="str">
        <f t="shared" si="105"/>
        <v/>
      </c>
      <c r="Y515" s="133"/>
    </row>
    <row r="516" spans="1:25" s="127" customFormat="1" ht="12" customHeight="1">
      <c r="A516" s="121">
        <v>444</v>
      </c>
      <c r="B516" s="122"/>
      <c r="C516" s="403"/>
      <c r="D516" s="123"/>
      <c r="E516" s="124"/>
      <c r="F516" s="124"/>
      <c r="G516" s="363" t="str">
        <f t="shared" si="91"/>
        <v/>
      </c>
      <c r="H516" s="376" t="str">
        <f t="shared" si="92"/>
        <v/>
      </c>
      <c r="I516" s="365" t="str">
        <f t="shared" si="93"/>
        <v/>
      </c>
      <c r="J516" s="366" t="str">
        <f t="shared" si="99"/>
        <v/>
      </c>
      <c r="K516" s="367" t="str">
        <f t="shared" si="100"/>
        <v/>
      </c>
      <c r="L516" s="368" t="str">
        <f t="shared" si="101"/>
        <v/>
      </c>
      <c r="M516" s="369"/>
      <c r="N516" s="370" t="str">
        <f t="shared" si="94"/>
        <v/>
      </c>
      <c r="O516" s="371" t="str">
        <f t="shared" si="95"/>
        <v/>
      </c>
      <c r="P516" s="371" t="str">
        <f t="shared" si="102"/>
        <v/>
      </c>
      <c r="Q516" s="372" t="str">
        <f t="shared" si="96"/>
        <v/>
      </c>
      <c r="R516" s="373" t="str">
        <f t="shared" si="103"/>
        <v/>
      </c>
      <c r="S516" s="372" t="str">
        <f t="shared" si="104"/>
        <v/>
      </c>
      <c r="T516" s="372" t="str">
        <f t="shared" si="97"/>
        <v/>
      </c>
      <c r="U516" s="374" t="str">
        <f t="shared" si="98"/>
        <v/>
      </c>
      <c r="V516" s="375" t="str">
        <f t="shared" si="105"/>
        <v/>
      </c>
      <c r="Y516" s="133"/>
    </row>
    <row r="517" spans="1:25" s="127" customFormat="1" ht="12" customHeight="1">
      <c r="A517" s="121">
        <v>445</v>
      </c>
      <c r="B517" s="122"/>
      <c r="C517" s="403"/>
      <c r="D517" s="123"/>
      <c r="E517" s="124"/>
      <c r="F517" s="124"/>
      <c r="G517" s="363" t="str">
        <f t="shared" si="91"/>
        <v/>
      </c>
      <c r="H517" s="376" t="str">
        <f t="shared" si="92"/>
        <v/>
      </c>
      <c r="I517" s="365" t="str">
        <f t="shared" si="93"/>
        <v/>
      </c>
      <c r="J517" s="366" t="str">
        <f t="shared" si="99"/>
        <v/>
      </c>
      <c r="K517" s="367" t="str">
        <f t="shared" si="100"/>
        <v/>
      </c>
      <c r="L517" s="368" t="str">
        <f t="shared" si="101"/>
        <v/>
      </c>
      <c r="M517" s="369"/>
      <c r="N517" s="370" t="str">
        <f t="shared" si="94"/>
        <v/>
      </c>
      <c r="O517" s="371" t="str">
        <f t="shared" si="95"/>
        <v/>
      </c>
      <c r="P517" s="371" t="str">
        <f t="shared" si="102"/>
        <v/>
      </c>
      <c r="Q517" s="372" t="str">
        <f t="shared" si="96"/>
        <v/>
      </c>
      <c r="R517" s="373" t="str">
        <f t="shared" si="103"/>
        <v/>
      </c>
      <c r="S517" s="372" t="str">
        <f t="shared" si="104"/>
        <v/>
      </c>
      <c r="T517" s="372" t="str">
        <f t="shared" si="97"/>
        <v/>
      </c>
      <c r="U517" s="374" t="str">
        <f t="shared" si="98"/>
        <v/>
      </c>
      <c r="V517" s="375" t="str">
        <f t="shared" si="105"/>
        <v/>
      </c>
      <c r="Y517" s="133"/>
    </row>
    <row r="518" spans="1:25" s="127" customFormat="1" ht="12" customHeight="1">
      <c r="A518" s="121">
        <v>446</v>
      </c>
      <c r="B518" s="122"/>
      <c r="C518" s="403"/>
      <c r="D518" s="123"/>
      <c r="E518" s="124"/>
      <c r="F518" s="124"/>
      <c r="G518" s="363" t="str">
        <f t="shared" si="91"/>
        <v/>
      </c>
      <c r="H518" s="376" t="str">
        <f t="shared" si="92"/>
        <v/>
      </c>
      <c r="I518" s="365" t="str">
        <f t="shared" si="93"/>
        <v/>
      </c>
      <c r="J518" s="366" t="str">
        <f t="shared" si="99"/>
        <v/>
      </c>
      <c r="K518" s="367" t="str">
        <f t="shared" si="100"/>
        <v/>
      </c>
      <c r="L518" s="368" t="str">
        <f t="shared" si="101"/>
        <v/>
      </c>
      <c r="M518" s="369"/>
      <c r="N518" s="370" t="str">
        <f t="shared" si="94"/>
        <v/>
      </c>
      <c r="O518" s="371" t="str">
        <f t="shared" si="95"/>
        <v/>
      </c>
      <c r="P518" s="371" t="str">
        <f t="shared" si="102"/>
        <v/>
      </c>
      <c r="Q518" s="372" t="str">
        <f t="shared" si="96"/>
        <v/>
      </c>
      <c r="R518" s="373" t="str">
        <f t="shared" si="103"/>
        <v/>
      </c>
      <c r="S518" s="372" t="str">
        <f t="shared" si="104"/>
        <v/>
      </c>
      <c r="T518" s="372" t="str">
        <f t="shared" si="97"/>
        <v/>
      </c>
      <c r="U518" s="374" t="str">
        <f t="shared" si="98"/>
        <v/>
      </c>
      <c r="V518" s="375" t="str">
        <f t="shared" si="105"/>
        <v/>
      </c>
      <c r="Y518" s="133"/>
    </row>
    <row r="519" spans="1:25" s="127" customFormat="1" ht="12" customHeight="1">
      <c r="A519" s="121">
        <v>447</v>
      </c>
      <c r="B519" s="122"/>
      <c r="C519" s="403"/>
      <c r="D519" s="123"/>
      <c r="E519" s="124"/>
      <c r="F519" s="124"/>
      <c r="G519" s="363" t="str">
        <f t="shared" si="91"/>
        <v/>
      </c>
      <c r="H519" s="376" t="str">
        <f t="shared" si="92"/>
        <v/>
      </c>
      <c r="I519" s="365" t="str">
        <f t="shared" si="93"/>
        <v/>
      </c>
      <c r="J519" s="366" t="str">
        <f t="shared" si="99"/>
        <v/>
      </c>
      <c r="K519" s="367" t="str">
        <f t="shared" si="100"/>
        <v/>
      </c>
      <c r="L519" s="368" t="str">
        <f t="shared" si="101"/>
        <v/>
      </c>
      <c r="M519" s="369"/>
      <c r="N519" s="370" t="str">
        <f t="shared" si="94"/>
        <v/>
      </c>
      <c r="O519" s="371" t="str">
        <f t="shared" si="95"/>
        <v/>
      </c>
      <c r="P519" s="371" t="str">
        <f t="shared" si="102"/>
        <v/>
      </c>
      <c r="Q519" s="372" t="str">
        <f t="shared" si="96"/>
        <v/>
      </c>
      <c r="R519" s="373" t="str">
        <f t="shared" si="103"/>
        <v/>
      </c>
      <c r="S519" s="372" t="str">
        <f t="shared" si="104"/>
        <v/>
      </c>
      <c r="T519" s="372" t="str">
        <f t="shared" si="97"/>
        <v/>
      </c>
      <c r="U519" s="374" t="str">
        <f t="shared" si="98"/>
        <v/>
      </c>
      <c r="V519" s="375" t="str">
        <f t="shared" si="105"/>
        <v/>
      </c>
      <c r="Y519" s="133"/>
    </row>
    <row r="520" spans="1:25" s="127" customFormat="1" ht="12" customHeight="1">
      <c r="A520" s="121">
        <v>448</v>
      </c>
      <c r="B520" s="122"/>
      <c r="C520" s="403"/>
      <c r="D520" s="123"/>
      <c r="E520" s="124"/>
      <c r="F520" s="124"/>
      <c r="G520" s="363" t="str">
        <f t="shared" si="91"/>
        <v/>
      </c>
      <c r="H520" s="376" t="str">
        <f t="shared" si="92"/>
        <v/>
      </c>
      <c r="I520" s="365" t="str">
        <f t="shared" si="93"/>
        <v/>
      </c>
      <c r="J520" s="366" t="str">
        <f t="shared" si="99"/>
        <v/>
      </c>
      <c r="K520" s="367" t="str">
        <f t="shared" si="100"/>
        <v/>
      </c>
      <c r="L520" s="368" t="str">
        <f t="shared" si="101"/>
        <v/>
      </c>
      <c r="M520" s="369"/>
      <c r="N520" s="370" t="str">
        <f t="shared" si="94"/>
        <v/>
      </c>
      <c r="O520" s="371" t="str">
        <f t="shared" si="95"/>
        <v/>
      </c>
      <c r="P520" s="371" t="str">
        <f t="shared" si="102"/>
        <v/>
      </c>
      <c r="Q520" s="372" t="str">
        <f t="shared" si="96"/>
        <v/>
      </c>
      <c r="R520" s="373" t="str">
        <f t="shared" si="103"/>
        <v/>
      </c>
      <c r="S520" s="372" t="str">
        <f t="shared" si="104"/>
        <v/>
      </c>
      <c r="T520" s="372" t="str">
        <f t="shared" si="97"/>
        <v/>
      </c>
      <c r="U520" s="374" t="str">
        <f t="shared" si="98"/>
        <v/>
      </c>
      <c r="V520" s="375" t="str">
        <f t="shared" si="105"/>
        <v/>
      </c>
      <c r="Y520" s="133"/>
    </row>
    <row r="521" spans="1:25" s="127" customFormat="1" ht="12" customHeight="1">
      <c r="A521" s="121">
        <v>449</v>
      </c>
      <c r="B521" s="122"/>
      <c r="C521" s="403"/>
      <c r="D521" s="123"/>
      <c r="E521" s="124"/>
      <c r="F521" s="124"/>
      <c r="G521" s="363" t="str">
        <f t="shared" ref="G521:G584" si="106">IF(OR(ISBLANK($C521),ISBLANK($C$68)),"",IF($C521&gt;$C$68,"",DATEDIF($C521,$C$68,"Y")))</f>
        <v/>
      </c>
      <c r="H521" s="376" t="str">
        <f t="shared" ref="H521:H584" si="107">IF(D521=1,"男",IF(D521=2,"女",""))</f>
        <v/>
      </c>
      <c r="I521" s="365" t="str">
        <f t="shared" ref="I521:I584" si="108">G521&amp;H521</f>
        <v/>
      </c>
      <c r="J521" s="366" t="str">
        <f t="shared" si="99"/>
        <v/>
      </c>
      <c r="K521" s="367" t="str">
        <f t="shared" si="100"/>
        <v/>
      </c>
      <c r="L521" s="368" t="str">
        <f t="shared" si="101"/>
        <v/>
      </c>
      <c r="M521" s="369"/>
      <c r="N521" s="370" t="str">
        <f t="shared" ref="N521:N584" si="109">IF(F521="","",(F521-O521)/O521*100)</f>
        <v/>
      </c>
      <c r="O521" s="371" t="str">
        <f t="shared" ref="O521:O584" si="110">IF(E521="","",(J521*E521-K521))</f>
        <v/>
      </c>
      <c r="P521" s="371" t="str">
        <f t="shared" si="102"/>
        <v/>
      </c>
      <c r="Q521" s="372" t="str">
        <f t="shared" ref="Q521:Q584" si="111">IF($E521="","",P521*O521)</f>
        <v/>
      </c>
      <c r="R521" s="373" t="str">
        <f t="shared" si="103"/>
        <v/>
      </c>
      <c r="S521" s="372" t="str">
        <f t="shared" si="104"/>
        <v/>
      </c>
      <c r="T521" s="372" t="str">
        <f t="shared" ref="T521:T584" si="112">IF(E521="","",(Q521*R521+S521))</f>
        <v/>
      </c>
      <c r="U521" s="374" t="str">
        <f t="shared" ref="U521:U584" si="113">IF(E521="","",(T521*33%))</f>
        <v/>
      </c>
      <c r="V521" s="375" t="str">
        <f t="shared" si="105"/>
        <v/>
      </c>
      <c r="Y521" s="133"/>
    </row>
    <row r="522" spans="1:25" s="127" customFormat="1" ht="12" customHeight="1">
      <c r="A522" s="121">
        <v>450</v>
      </c>
      <c r="B522" s="122"/>
      <c r="C522" s="403"/>
      <c r="D522" s="123"/>
      <c r="E522" s="124"/>
      <c r="F522" s="124"/>
      <c r="G522" s="363" t="str">
        <f t="shared" si="106"/>
        <v/>
      </c>
      <c r="H522" s="376" t="str">
        <f t="shared" si="107"/>
        <v/>
      </c>
      <c r="I522" s="365" t="str">
        <f t="shared" si="108"/>
        <v/>
      </c>
      <c r="J522" s="366" t="str">
        <f t="shared" ref="J522:J585" si="114">IF(E522="","",VLOOKUP(I522,$W$28:$Y$53,2,FALSE))</f>
        <v/>
      </c>
      <c r="K522" s="367" t="str">
        <f t="shared" ref="K522:K585" si="115">IF(E522="","",VLOOKUP(I522,$W$28:$Y$53,3,FALSE))</f>
        <v/>
      </c>
      <c r="L522" s="368" t="str">
        <f t="shared" ref="L522:L585" si="116">IF(ISNUMBER(N522),VLOOKUP(N522,$M$57:$R$62,4,TRUE),"")</f>
        <v/>
      </c>
      <c r="M522" s="369"/>
      <c r="N522" s="370" t="str">
        <f t="shared" si="109"/>
        <v/>
      </c>
      <c r="O522" s="371" t="str">
        <f t="shared" si="110"/>
        <v/>
      </c>
      <c r="P522" s="371" t="str">
        <f t="shared" ref="P522:P585" si="117">IF($E522="","",VLOOKUP($I522,$N$27:$Q$53,2,FALSE))</f>
        <v/>
      </c>
      <c r="Q522" s="372" t="str">
        <f t="shared" si="111"/>
        <v/>
      </c>
      <c r="R522" s="373" t="str">
        <f t="shared" ref="R522:R585" si="118">IF(E522="","",VLOOKUP(I522,$N$27:$V$53,9,FALSE))</f>
        <v/>
      </c>
      <c r="S522" s="372" t="str">
        <f t="shared" ref="S522:S585" si="119">IF($E522="","",VLOOKUP($I522,$N$27:$R$53,5,FALSE))</f>
        <v/>
      </c>
      <c r="T522" s="372" t="str">
        <f t="shared" si="112"/>
        <v/>
      </c>
      <c r="U522" s="374" t="str">
        <f t="shared" si="113"/>
        <v/>
      </c>
      <c r="V522" s="375" t="str">
        <f t="shared" ref="V522:V585" si="120">IF(E522="","",(IF(AND(U522&lt;=$R$7,U522&gt;=$T$7),U522,IF(U522="","　","個別対応"))))</f>
        <v/>
      </c>
      <c r="Y522" s="133"/>
    </row>
    <row r="523" spans="1:25" s="127" customFormat="1" ht="12" customHeight="1">
      <c r="A523" s="121">
        <v>451</v>
      </c>
      <c r="B523" s="122"/>
      <c r="C523" s="403"/>
      <c r="D523" s="123"/>
      <c r="E523" s="124"/>
      <c r="F523" s="124"/>
      <c r="G523" s="363" t="str">
        <f t="shared" si="106"/>
        <v/>
      </c>
      <c r="H523" s="376" t="str">
        <f t="shared" si="107"/>
        <v/>
      </c>
      <c r="I523" s="365" t="str">
        <f t="shared" si="108"/>
        <v/>
      </c>
      <c r="J523" s="366" t="str">
        <f t="shared" si="114"/>
        <v/>
      </c>
      <c r="K523" s="367" t="str">
        <f t="shared" si="115"/>
        <v/>
      </c>
      <c r="L523" s="368" t="str">
        <f t="shared" si="116"/>
        <v/>
      </c>
      <c r="M523" s="369"/>
      <c r="N523" s="370" t="str">
        <f t="shared" si="109"/>
        <v/>
      </c>
      <c r="O523" s="371" t="str">
        <f t="shared" si="110"/>
        <v/>
      </c>
      <c r="P523" s="371" t="str">
        <f t="shared" si="117"/>
        <v/>
      </c>
      <c r="Q523" s="372" t="str">
        <f t="shared" si="111"/>
        <v/>
      </c>
      <c r="R523" s="373" t="str">
        <f t="shared" si="118"/>
        <v/>
      </c>
      <c r="S523" s="372" t="str">
        <f t="shared" si="119"/>
        <v/>
      </c>
      <c r="T523" s="372" t="str">
        <f t="shared" si="112"/>
        <v/>
      </c>
      <c r="U523" s="374" t="str">
        <f t="shared" si="113"/>
        <v/>
      </c>
      <c r="V523" s="375" t="str">
        <f t="shared" si="120"/>
        <v/>
      </c>
      <c r="Y523" s="133"/>
    </row>
    <row r="524" spans="1:25" s="127" customFormat="1" ht="12" customHeight="1">
      <c r="A524" s="121">
        <v>452</v>
      </c>
      <c r="B524" s="122"/>
      <c r="C524" s="403"/>
      <c r="D524" s="123"/>
      <c r="E524" s="124"/>
      <c r="F524" s="124"/>
      <c r="G524" s="363" t="str">
        <f t="shared" si="106"/>
        <v/>
      </c>
      <c r="H524" s="376" t="str">
        <f t="shared" si="107"/>
        <v/>
      </c>
      <c r="I524" s="365" t="str">
        <f t="shared" si="108"/>
        <v/>
      </c>
      <c r="J524" s="366" t="str">
        <f t="shared" si="114"/>
        <v/>
      </c>
      <c r="K524" s="367" t="str">
        <f t="shared" si="115"/>
        <v/>
      </c>
      <c r="L524" s="368" t="str">
        <f t="shared" si="116"/>
        <v/>
      </c>
      <c r="M524" s="369"/>
      <c r="N524" s="370" t="str">
        <f t="shared" si="109"/>
        <v/>
      </c>
      <c r="O524" s="371" t="str">
        <f t="shared" si="110"/>
        <v/>
      </c>
      <c r="P524" s="371" t="str">
        <f t="shared" si="117"/>
        <v/>
      </c>
      <c r="Q524" s="372" t="str">
        <f t="shared" si="111"/>
        <v/>
      </c>
      <c r="R524" s="373" t="str">
        <f t="shared" si="118"/>
        <v/>
      </c>
      <c r="S524" s="372" t="str">
        <f t="shared" si="119"/>
        <v/>
      </c>
      <c r="T524" s="372" t="str">
        <f t="shared" si="112"/>
        <v/>
      </c>
      <c r="U524" s="374" t="str">
        <f t="shared" si="113"/>
        <v/>
      </c>
      <c r="V524" s="375" t="str">
        <f t="shared" si="120"/>
        <v/>
      </c>
      <c r="Y524" s="133"/>
    </row>
    <row r="525" spans="1:25" s="127" customFormat="1" ht="12" customHeight="1">
      <c r="A525" s="121">
        <v>453</v>
      </c>
      <c r="B525" s="122"/>
      <c r="C525" s="403"/>
      <c r="D525" s="123"/>
      <c r="E525" s="124"/>
      <c r="F525" s="124"/>
      <c r="G525" s="363" t="str">
        <f t="shared" si="106"/>
        <v/>
      </c>
      <c r="H525" s="376" t="str">
        <f t="shared" si="107"/>
        <v/>
      </c>
      <c r="I525" s="365" t="str">
        <f t="shared" si="108"/>
        <v/>
      </c>
      <c r="J525" s="366" t="str">
        <f t="shared" si="114"/>
        <v/>
      </c>
      <c r="K525" s="367" t="str">
        <f t="shared" si="115"/>
        <v/>
      </c>
      <c r="L525" s="368" t="str">
        <f t="shared" si="116"/>
        <v/>
      </c>
      <c r="M525" s="369"/>
      <c r="N525" s="370" t="str">
        <f t="shared" si="109"/>
        <v/>
      </c>
      <c r="O525" s="371" t="str">
        <f t="shared" si="110"/>
        <v/>
      </c>
      <c r="P525" s="371" t="str">
        <f t="shared" si="117"/>
        <v/>
      </c>
      <c r="Q525" s="372" t="str">
        <f t="shared" si="111"/>
        <v/>
      </c>
      <c r="R525" s="373" t="str">
        <f t="shared" si="118"/>
        <v/>
      </c>
      <c r="S525" s="372" t="str">
        <f t="shared" si="119"/>
        <v/>
      </c>
      <c r="T525" s="372" t="str">
        <f t="shared" si="112"/>
        <v/>
      </c>
      <c r="U525" s="374" t="str">
        <f t="shared" si="113"/>
        <v/>
      </c>
      <c r="V525" s="375" t="str">
        <f t="shared" si="120"/>
        <v/>
      </c>
      <c r="Y525" s="133"/>
    </row>
    <row r="526" spans="1:25" s="127" customFormat="1" ht="12" customHeight="1">
      <c r="A526" s="121">
        <v>454</v>
      </c>
      <c r="B526" s="122"/>
      <c r="C526" s="403"/>
      <c r="D526" s="123"/>
      <c r="E526" s="124"/>
      <c r="F526" s="124"/>
      <c r="G526" s="363" t="str">
        <f t="shared" si="106"/>
        <v/>
      </c>
      <c r="H526" s="376" t="str">
        <f t="shared" si="107"/>
        <v/>
      </c>
      <c r="I526" s="365" t="str">
        <f t="shared" si="108"/>
        <v/>
      </c>
      <c r="J526" s="366" t="str">
        <f t="shared" si="114"/>
        <v/>
      </c>
      <c r="K526" s="367" t="str">
        <f t="shared" si="115"/>
        <v/>
      </c>
      <c r="L526" s="368" t="str">
        <f t="shared" si="116"/>
        <v/>
      </c>
      <c r="M526" s="369"/>
      <c r="N526" s="370" t="str">
        <f t="shared" si="109"/>
        <v/>
      </c>
      <c r="O526" s="371" t="str">
        <f t="shared" si="110"/>
        <v/>
      </c>
      <c r="P526" s="371" t="str">
        <f t="shared" si="117"/>
        <v/>
      </c>
      <c r="Q526" s="372" t="str">
        <f t="shared" si="111"/>
        <v/>
      </c>
      <c r="R526" s="373" t="str">
        <f t="shared" si="118"/>
        <v/>
      </c>
      <c r="S526" s="372" t="str">
        <f t="shared" si="119"/>
        <v/>
      </c>
      <c r="T526" s="372" t="str">
        <f t="shared" si="112"/>
        <v/>
      </c>
      <c r="U526" s="374" t="str">
        <f t="shared" si="113"/>
        <v/>
      </c>
      <c r="V526" s="375" t="str">
        <f t="shared" si="120"/>
        <v/>
      </c>
      <c r="Y526" s="133"/>
    </row>
    <row r="527" spans="1:25" s="127" customFormat="1" ht="12" customHeight="1">
      <c r="A527" s="121">
        <v>455</v>
      </c>
      <c r="B527" s="122"/>
      <c r="C527" s="403"/>
      <c r="D527" s="123"/>
      <c r="E527" s="124"/>
      <c r="F527" s="124"/>
      <c r="G527" s="363" t="str">
        <f t="shared" si="106"/>
        <v/>
      </c>
      <c r="H527" s="376" t="str">
        <f t="shared" si="107"/>
        <v/>
      </c>
      <c r="I527" s="365" t="str">
        <f t="shared" si="108"/>
        <v/>
      </c>
      <c r="J527" s="366" t="str">
        <f t="shared" si="114"/>
        <v/>
      </c>
      <c r="K527" s="367" t="str">
        <f t="shared" si="115"/>
        <v/>
      </c>
      <c r="L527" s="368" t="str">
        <f t="shared" si="116"/>
        <v/>
      </c>
      <c r="M527" s="369"/>
      <c r="N527" s="370" t="str">
        <f t="shared" si="109"/>
        <v/>
      </c>
      <c r="O527" s="371" t="str">
        <f t="shared" si="110"/>
        <v/>
      </c>
      <c r="P527" s="371" t="str">
        <f t="shared" si="117"/>
        <v/>
      </c>
      <c r="Q527" s="372" t="str">
        <f t="shared" si="111"/>
        <v/>
      </c>
      <c r="R527" s="373" t="str">
        <f t="shared" si="118"/>
        <v/>
      </c>
      <c r="S527" s="372" t="str">
        <f t="shared" si="119"/>
        <v/>
      </c>
      <c r="T527" s="372" t="str">
        <f t="shared" si="112"/>
        <v/>
      </c>
      <c r="U527" s="374" t="str">
        <f t="shared" si="113"/>
        <v/>
      </c>
      <c r="V527" s="375" t="str">
        <f t="shared" si="120"/>
        <v/>
      </c>
      <c r="Y527" s="133"/>
    </row>
    <row r="528" spans="1:25" s="127" customFormat="1" ht="12" customHeight="1">
      <c r="A528" s="121">
        <v>456</v>
      </c>
      <c r="B528" s="122"/>
      <c r="C528" s="403"/>
      <c r="D528" s="123"/>
      <c r="E528" s="124"/>
      <c r="F528" s="124"/>
      <c r="G528" s="363" t="str">
        <f t="shared" si="106"/>
        <v/>
      </c>
      <c r="H528" s="376" t="str">
        <f t="shared" si="107"/>
        <v/>
      </c>
      <c r="I528" s="365" t="str">
        <f t="shared" si="108"/>
        <v/>
      </c>
      <c r="J528" s="366" t="str">
        <f t="shared" si="114"/>
        <v/>
      </c>
      <c r="K528" s="367" t="str">
        <f t="shared" si="115"/>
        <v/>
      </c>
      <c r="L528" s="368" t="str">
        <f t="shared" si="116"/>
        <v/>
      </c>
      <c r="M528" s="369"/>
      <c r="N528" s="370" t="str">
        <f t="shared" si="109"/>
        <v/>
      </c>
      <c r="O528" s="371" t="str">
        <f t="shared" si="110"/>
        <v/>
      </c>
      <c r="P528" s="371" t="str">
        <f t="shared" si="117"/>
        <v/>
      </c>
      <c r="Q528" s="372" t="str">
        <f t="shared" si="111"/>
        <v/>
      </c>
      <c r="R528" s="373" t="str">
        <f t="shared" si="118"/>
        <v/>
      </c>
      <c r="S528" s="372" t="str">
        <f t="shared" si="119"/>
        <v/>
      </c>
      <c r="T528" s="372" t="str">
        <f t="shared" si="112"/>
        <v/>
      </c>
      <c r="U528" s="374" t="str">
        <f t="shared" si="113"/>
        <v/>
      </c>
      <c r="V528" s="375" t="str">
        <f t="shared" si="120"/>
        <v/>
      </c>
      <c r="Y528" s="133"/>
    </row>
    <row r="529" spans="1:25" s="127" customFormat="1" ht="12" customHeight="1">
      <c r="A529" s="121">
        <v>457</v>
      </c>
      <c r="B529" s="122"/>
      <c r="C529" s="403"/>
      <c r="D529" s="123"/>
      <c r="E529" s="124"/>
      <c r="F529" s="124"/>
      <c r="G529" s="363" t="str">
        <f t="shared" si="106"/>
        <v/>
      </c>
      <c r="H529" s="376" t="str">
        <f t="shared" si="107"/>
        <v/>
      </c>
      <c r="I529" s="365" t="str">
        <f t="shared" si="108"/>
        <v/>
      </c>
      <c r="J529" s="366" t="str">
        <f t="shared" si="114"/>
        <v/>
      </c>
      <c r="K529" s="367" t="str">
        <f t="shared" si="115"/>
        <v/>
      </c>
      <c r="L529" s="368" t="str">
        <f t="shared" si="116"/>
        <v/>
      </c>
      <c r="M529" s="369"/>
      <c r="N529" s="370" t="str">
        <f t="shared" si="109"/>
        <v/>
      </c>
      <c r="O529" s="371" t="str">
        <f t="shared" si="110"/>
        <v/>
      </c>
      <c r="P529" s="371" t="str">
        <f t="shared" si="117"/>
        <v/>
      </c>
      <c r="Q529" s="372" t="str">
        <f t="shared" si="111"/>
        <v/>
      </c>
      <c r="R529" s="373" t="str">
        <f t="shared" si="118"/>
        <v/>
      </c>
      <c r="S529" s="372" t="str">
        <f t="shared" si="119"/>
        <v/>
      </c>
      <c r="T529" s="372" t="str">
        <f t="shared" si="112"/>
        <v/>
      </c>
      <c r="U529" s="374" t="str">
        <f t="shared" si="113"/>
        <v/>
      </c>
      <c r="V529" s="375" t="str">
        <f t="shared" si="120"/>
        <v/>
      </c>
      <c r="Y529" s="133"/>
    </row>
    <row r="530" spans="1:25" s="127" customFormat="1" ht="12" customHeight="1">
      <c r="A530" s="121">
        <v>458</v>
      </c>
      <c r="B530" s="122"/>
      <c r="C530" s="403"/>
      <c r="D530" s="123"/>
      <c r="E530" s="124"/>
      <c r="F530" s="124"/>
      <c r="G530" s="363" t="str">
        <f t="shared" si="106"/>
        <v/>
      </c>
      <c r="H530" s="376" t="str">
        <f t="shared" si="107"/>
        <v/>
      </c>
      <c r="I530" s="365" t="str">
        <f t="shared" si="108"/>
        <v/>
      </c>
      <c r="J530" s="366" t="str">
        <f t="shared" si="114"/>
        <v/>
      </c>
      <c r="K530" s="367" t="str">
        <f t="shared" si="115"/>
        <v/>
      </c>
      <c r="L530" s="368" t="str">
        <f t="shared" si="116"/>
        <v/>
      </c>
      <c r="M530" s="369"/>
      <c r="N530" s="370" t="str">
        <f t="shared" si="109"/>
        <v/>
      </c>
      <c r="O530" s="371" t="str">
        <f t="shared" si="110"/>
        <v/>
      </c>
      <c r="P530" s="371" t="str">
        <f t="shared" si="117"/>
        <v/>
      </c>
      <c r="Q530" s="372" t="str">
        <f t="shared" si="111"/>
        <v/>
      </c>
      <c r="R530" s="373" t="str">
        <f t="shared" si="118"/>
        <v/>
      </c>
      <c r="S530" s="372" t="str">
        <f t="shared" si="119"/>
        <v/>
      </c>
      <c r="T530" s="372" t="str">
        <f t="shared" si="112"/>
        <v/>
      </c>
      <c r="U530" s="374" t="str">
        <f t="shared" si="113"/>
        <v/>
      </c>
      <c r="V530" s="375" t="str">
        <f t="shared" si="120"/>
        <v/>
      </c>
      <c r="Y530" s="133"/>
    </row>
    <row r="531" spans="1:25" s="127" customFormat="1" ht="12" customHeight="1">
      <c r="A531" s="121">
        <v>459</v>
      </c>
      <c r="B531" s="122"/>
      <c r="C531" s="403"/>
      <c r="D531" s="123"/>
      <c r="E531" s="124"/>
      <c r="F531" s="124"/>
      <c r="G531" s="363" t="str">
        <f t="shared" si="106"/>
        <v/>
      </c>
      <c r="H531" s="376" t="str">
        <f t="shared" si="107"/>
        <v/>
      </c>
      <c r="I531" s="365" t="str">
        <f t="shared" si="108"/>
        <v/>
      </c>
      <c r="J531" s="366" t="str">
        <f t="shared" si="114"/>
        <v/>
      </c>
      <c r="K531" s="367" t="str">
        <f t="shared" si="115"/>
        <v/>
      </c>
      <c r="L531" s="368" t="str">
        <f t="shared" si="116"/>
        <v/>
      </c>
      <c r="M531" s="369"/>
      <c r="N531" s="370" t="str">
        <f t="shared" si="109"/>
        <v/>
      </c>
      <c r="O531" s="371" t="str">
        <f t="shared" si="110"/>
        <v/>
      </c>
      <c r="P531" s="371" t="str">
        <f t="shared" si="117"/>
        <v/>
      </c>
      <c r="Q531" s="372" t="str">
        <f t="shared" si="111"/>
        <v/>
      </c>
      <c r="R531" s="373" t="str">
        <f t="shared" si="118"/>
        <v/>
      </c>
      <c r="S531" s="372" t="str">
        <f t="shared" si="119"/>
        <v/>
      </c>
      <c r="T531" s="372" t="str">
        <f t="shared" si="112"/>
        <v/>
      </c>
      <c r="U531" s="374" t="str">
        <f t="shared" si="113"/>
        <v/>
      </c>
      <c r="V531" s="375" t="str">
        <f t="shared" si="120"/>
        <v/>
      </c>
      <c r="Y531" s="133"/>
    </row>
    <row r="532" spans="1:25" s="127" customFormat="1" ht="12" customHeight="1">
      <c r="A532" s="121">
        <v>460</v>
      </c>
      <c r="B532" s="122"/>
      <c r="C532" s="403"/>
      <c r="D532" s="123"/>
      <c r="E532" s="124"/>
      <c r="F532" s="124"/>
      <c r="G532" s="363" t="str">
        <f t="shared" si="106"/>
        <v/>
      </c>
      <c r="H532" s="376" t="str">
        <f t="shared" si="107"/>
        <v/>
      </c>
      <c r="I532" s="365" t="str">
        <f t="shared" si="108"/>
        <v/>
      </c>
      <c r="J532" s="366" t="str">
        <f t="shared" si="114"/>
        <v/>
      </c>
      <c r="K532" s="367" t="str">
        <f t="shared" si="115"/>
        <v/>
      </c>
      <c r="L532" s="368" t="str">
        <f t="shared" si="116"/>
        <v/>
      </c>
      <c r="M532" s="369"/>
      <c r="N532" s="370" t="str">
        <f t="shared" si="109"/>
        <v/>
      </c>
      <c r="O532" s="371" t="str">
        <f t="shared" si="110"/>
        <v/>
      </c>
      <c r="P532" s="371" t="str">
        <f t="shared" si="117"/>
        <v/>
      </c>
      <c r="Q532" s="372" t="str">
        <f t="shared" si="111"/>
        <v/>
      </c>
      <c r="R532" s="373" t="str">
        <f t="shared" si="118"/>
        <v/>
      </c>
      <c r="S532" s="372" t="str">
        <f t="shared" si="119"/>
        <v/>
      </c>
      <c r="T532" s="372" t="str">
        <f t="shared" si="112"/>
        <v/>
      </c>
      <c r="U532" s="374" t="str">
        <f t="shared" si="113"/>
        <v/>
      </c>
      <c r="V532" s="375" t="str">
        <f t="shared" si="120"/>
        <v/>
      </c>
      <c r="Y532" s="133"/>
    </row>
    <row r="533" spans="1:25" s="127" customFormat="1" ht="12" customHeight="1">
      <c r="A533" s="121">
        <v>461</v>
      </c>
      <c r="B533" s="122"/>
      <c r="C533" s="403"/>
      <c r="D533" s="123"/>
      <c r="E533" s="124"/>
      <c r="F533" s="124"/>
      <c r="G533" s="363" t="str">
        <f t="shared" si="106"/>
        <v/>
      </c>
      <c r="H533" s="376" t="str">
        <f t="shared" si="107"/>
        <v/>
      </c>
      <c r="I533" s="365" t="str">
        <f t="shared" si="108"/>
        <v/>
      </c>
      <c r="J533" s="366" t="str">
        <f t="shared" si="114"/>
        <v/>
      </c>
      <c r="K533" s="367" t="str">
        <f t="shared" si="115"/>
        <v/>
      </c>
      <c r="L533" s="368" t="str">
        <f t="shared" si="116"/>
        <v/>
      </c>
      <c r="M533" s="369"/>
      <c r="N533" s="370" t="str">
        <f t="shared" si="109"/>
        <v/>
      </c>
      <c r="O533" s="371" t="str">
        <f t="shared" si="110"/>
        <v/>
      </c>
      <c r="P533" s="371" t="str">
        <f t="shared" si="117"/>
        <v/>
      </c>
      <c r="Q533" s="372" t="str">
        <f t="shared" si="111"/>
        <v/>
      </c>
      <c r="R533" s="373" t="str">
        <f t="shared" si="118"/>
        <v/>
      </c>
      <c r="S533" s="372" t="str">
        <f t="shared" si="119"/>
        <v/>
      </c>
      <c r="T533" s="372" t="str">
        <f t="shared" si="112"/>
        <v/>
      </c>
      <c r="U533" s="374" t="str">
        <f t="shared" si="113"/>
        <v/>
      </c>
      <c r="V533" s="375" t="str">
        <f t="shared" si="120"/>
        <v/>
      </c>
      <c r="Y533" s="133"/>
    </row>
    <row r="534" spans="1:25" s="127" customFormat="1" ht="12" customHeight="1">
      <c r="A534" s="121">
        <v>462</v>
      </c>
      <c r="B534" s="122"/>
      <c r="C534" s="403"/>
      <c r="D534" s="123"/>
      <c r="E534" s="124"/>
      <c r="F534" s="124"/>
      <c r="G534" s="363" t="str">
        <f t="shared" si="106"/>
        <v/>
      </c>
      <c r="H534" s="376" t="str">
        <f t="shared" si="107"/>
        <v/>
      </c>
      <c r="I534" s="365" t="str">
        <f t="shared" si="108"/>
        <v/>
      </c>
      <c r="J534" s="366" t="str">
        <f t="shared" si="114"/>
        <v/>
      </c>
      <c r="K534" s="367" t="str">
        <f t="shared" si="115"/>
        <v/>
      </c>
      <c r="L534" s="368" t="str">
        <f t="shared" si="116"/>
        <v/>
      </c>
      <c r="M534" s="369"/>
      <c r="N534" s="370" t="str">
        <f t="shared" si="109"/>
        <v/>
      </c>
      <c r="O534" s="371" t="str">
        <f t="shared" si="110"/>
        <v/>
      </c>
      <c r="P534" s="371" t="str">
        <f t="shared" si="117"/>
        <v/>
      </c>
      <c r="Q534" s="372" t="str">
        <f t="shared" si="111"/>
        <v/>
      </c>
      <c r="R534" s="373" t="str">
        <f t="shared" si="118"/>
        <v/>
      </c>
      <c r="S534" s="372" t="str">
        <f t="shared" si="119"/>
        <v/>
      </c>
      <c r="T534" s="372" t="str">
        <f t="shared" si="112"/>
        <v/>
      </c>
      <c r="U534" s="374" t="str">
        <f t="shared" si="113"/>
        <v/>
      </c>
      <c r="V534" s="375" t="str">
        <f t="shared" si="120"/>
        <v/>
      </c>
      <c r="Y534" s="133"/>
    </row>
    <row r="535" spans="1:25" s="127" customFormat="1" ht="12" customHeight="1">
      <c r="A535" s="121">
        <v>463</v>
      </c>
      <c r="B535" s="122"/>
      <c r="C535" s="403"/>
      <c r="D535" s="123"/>
      <c r="E535" s="124"/>
      <c r="F535" s="124"/>
      <c r="G535" s="363" t="str">
        <f t="shared" si="106"/>
        <v/>
      </c>
      <c r="H535" s="376" t="str">
        <f t="shared" si="107"/>
        <v/>
      </c>
      <c r="I535" s="365" t="str">
        <f t="shared" si="108"/>
        <v/>
      </c>
      <c r="J535" s="366" t="str">
        <f t="shared" si="114"/>
        <v/>
      </c>
      <c r="K535" s="367" t="str">
        <f t="shared" si="115"/>
        <v/>
      </c>
      <c r="L535" s="368" t="str">
        <f t="shared" si="116"/>
        <v/>
      </c>
      <c r="M535" s="369"/>
      <c r="N535" s="370" t="str">
        <f t="shared" si="109"/>
        <v/>
      </c>
      <c r="O535" s="371" t="str">
        <f t="shared" si="110"/>
        <v/>
      </c>
      <c r="P535" s="371" t="str">
        <f t="shared" si="117"/>
        <v/>
      </c>
      <c r="Q535" s="372" t="str">
        <f t="shared" si="111"/>
        <v/>
      </c>
      <c r="R535" s="373" t="str">
        <f t="shared" si="118"/>
        <v/>
      </c>
      <c r="S535" s="372" t="str">
        <f t="shared" si="119"/>
        <v/>
      </c>
      <c r="T535" s="372" t="str">
        <f t="shared" si="112"/>
        <v/>
      </c>
      <c r="U535" s="374" t="str">
        <f t="shared" si="113"/>
        <v/>
      </c>
      <c r="V535" s="375" t="str">
        <f t="shared" si="120"/>
        <v/>
      </c>
      <c r="Y535" s="133"/>
    </row>
    <row r="536" spans="1:25" s="127" customFormat="1" ht="12" customHeight="1">
      <c r="A536" s="121">
        <v>464</v>
      </c>
      <c r="B536" s="122"/>
      <c r="C536" s="403"/>
      <c r="D536" s="123"/>
      <c r="E536" s="124"/>
      <c r="F536" s="124"/>
      <c r="G536" s="363" t="str">
        <f t="shared" si="106"/>
        <v/>
      </c>
      <c r="H536" s="376" t="str">
        <f t="shared" si="107"/>
        <v/>
      </c>
      <c r="I536" s="365" t="str">
        <f t="shared" si="108"/>
        <v/>
      </c>
      <c r="J536" s="366" t="str">
        <f t="shared" si="114"/>
        <v/>
      </c>
      <c r="K536" s="367" t="str">
        <f t="shared" si="115"/>
        <v/>
      </c>
      <c r="L536" s="368" t="str">
        <f t="shared" si="116"/>
        <v/>
      </c>
      <c r="M536" s="369"/>
      <c r="N536" s="370" t="str">
        <f t="shared" si="109"/>
        <v/>
      </c>
      <c r="O536" s="371" t="str">
        <f t="shared" si="110"/>
        <v/>
      </c>
      <c r="P536" s="371" t="str">
        <f t="shared" si="117"/>
        <v/>
      </c>
      <c r="Q536" s="372" t="str">
        <f t="shared" si="111"/>
        <v/>
      </c>
      <c r="R536" s="373" t="str">
        <f t="shared" si="118"/>
        <v/>
      </c>
      <c r="S536" s="372" t="str">
        <f t="shared" si="119"/>
        <v/>
      </c>
      <c r="T536" s="372" t="str">
        <f t="shared" si="112"/>
        <v/>
      </c>
      <c r="U536" s="374" t="str">
        <f t="shared" si="113"/>
        <v/>
      </c>
      <c r="V536" s="375" t="str">
        <f t="shared" si="120"/>
        <v/>
      </c>
      <c r="Y536" s="133"/>
    </row>
    <row r="537" spans="1:25" s="127" customFormat="1" ht="12" customHeight="1">
      <c r="A537" s="121">
        <v>465</v>
      </c>
      <c r="B537" s="122"/>
      <c r="C537" s="403"/>
      <c r="D537" s="123"/>
      <c r="E537" s="124"/>
      <c r="F537" s="124"/>
      <c r="G537" s="363" t="str">
        <f t="shared" si="106"/>
        <v/>
      </c>
      <c r="H537" s="376" t="str">
        <f t="shared" si="107"/>
        <v/>
      </c>
      <c r="I537" s="365" t="str">
        <f t="shared" si="108"/>
        <v/>
      </c>
      <c r="J537" s="366" t="str">
        <f t="shared" si="114"/>
        <v/>
      </c>
      <c r="K537" s="367" t="str">
        <f t="shared" si="115"/>
        <v/>
      </c>
      <c r="L537" s="368" t="str">
        <f t="shared" si="116"/>
        <v/>
      </c>
      <c r="M537" s="369"/>
      <c r="N537" s="370" t="str">
        <f t="shared" si="109"/>
        <v/>
      </c>
      <c r="O537" s="371" t="str">
        <f t="shared" si="110"/>
        <v/>
      </c>
      <c r="P537" s="371" t="str">
        <f t="shared" si="117"/>
        <v/>
      </c>
      <c r="Q537" s="372" t="str">
        <f t="shared" si="111"/>
        <v/>
      </c>
      <c r="R537" s="373" t="str">
        <f t="shared" si="118"/>
        <v/>
      </c>
      <c r="S537" s="372" t="str">
        <f t="shared" si="119"/>
        <v/>
      </c>
      <c r="T537" s="372" t="str">
        <f t="shared" si="112"/>
        <v/>
      </c>
      <c r="U537" s="374" t="str">
        <f t="shared" si="113"/>
        <v/>
      </c>
      <c r="V537" s="375" t="str">
        <f t="shared" si="120"/>
        <v/>
      </c>
      <c r="Y537" s="133"/>
    </row>
    <row r="538" spans="1:25" s="127" customFormat="1" ht="12" customHeight="1">
      <c r="A538" s="121">
        <v>466</v>
      </c>
      <c r="B538" s="122"/>
      <c r="C538" s="403"/>
      <c r="D538" s="123"/>
      <c r="E538" s="124"/>
      <c r="F538" s="124"/>
      <c r="G538" s="363" t="str">
        <f t="shared" si="106"/>
        <v/>
      </c>
      <c r="H538" s="376" t="str">
        <f t="shared" si="107"/>
        <v/>
      </c>
      <c r="I538" s="365" t="str">
        <f t="shared" si="108"/>
        <v/>
      </c>
      <c r="J538" s="366" t="str">
        <f t="shared" si="114"/>
        <v/>
      </c>
      <c r="K538" s="367" t="str">
        <f t="shared" si="115"/>
        <v/>
      </c>
      <c r="L538" s="368" t="str">
        <f t="shared" si="116"/>
        <v/>
      </c>
      <c r="M538" s="369"/>
      <c r="N538" s="370" t="str">
        <f t="shared" si="109"/>
        <v/>
      </c>
      <c r="O538" s="371" t="str">
        <f t="shared" si="110"/>
        <v/>
      </c>
      <c r="P538" s="371" t="str">
        <f t="shared" si="117"/>
        <v/>
      </c>
      <c r="Q538" s="372" t="str">
        <f t="shared" si="111"/>
        <v/>
      </c>
      <c r="R538" s="373" t="str">
        <f t="shared" si="118"/>
        <v/>
      </c>
      <c r="S538" s="372" t="str">
        <f t="shared" si="119"/>
        <v/>
      </c>
      <c r="T538" s="372" t="str">
        <f t="shared" si="112"/>
        <v/>
      </c>
      <c r="U538" s="374" t="str">
        <f t="shared" si="113"/>
        <v/>
      </c>
      <c r="V538" s="375" t="str">
        <f t="shared" si="120"/>
        <v/>
      </c>
      <c r="Y538" s="133"/>
    </row>
    <row r="539" spans="1:25" s="127" customFormat="1" ht="12" customHeight="1">
      <c r="A539" s="121">
        <v>467</v>
      </c>
      <c r="B539" s="122"/>
      <c r="C539" s="403"/>
      <c r="D539" s="123"/>
      <c r="E539" s="124"/>
      <c r="F539" s="124"/>
      <c r="G539" s="363" t="str">
        <f t="shared" si="106"/>
        <v/>
      </c>
      <c r="H539" s="376" t="str">
        <f t="shared" si="107"/>
        <v/>
      </c>
      <c r="I539" s="365" t="str">
        <f t="shared" si="108"/>
        <v/>
      </c>
      <c r="J539" s="366" t="str">
        <f t="shared" si="114"/>
        <v/>
      </c>
      <c r="K539" s="367" t="str">
        <f t="shared" si="115"/>
        <v/>
      </c>
      <c r="L539" s="368" t="str">
        <f t="shared" si="116"/>
        <v/>
      </c>
      <c r="M539" s="369"/>
      <c r="N539" s="370" t="str">
        <f t="shared" si="109"/>
        <v/>
      </c>
      <c r="O539" s="371" t="str">
        <f t="shared" si="110"/>
        <v/>
      </c>
      <c r="P539" s="371" t="str">
        <f t="shared" si="117"/>
        <v/>
      </c>
      <c r="Q539" s="372" t="str">
        <f t="shared" si="111"/>
        <v/>
      </c>
      <c r="R539" s="373" t="str">
        <f t="shared" si="118"/>
        <v/>
      </c>
      <c r="S539" s="372" t="str">
        <f t="shared" si="119"/>
        <v/>
      </c>
      <c r="T539" s="372" t="str">
        <f t="shared" si="112"/>
        <v/>
      </c>
      <c r="U539" s="374" t="str">
        <f t="shared" si="113"/>
        <v/>
      </c>
      <c r="V539" s="375" t="str">
        <f t="shared" si="120"/>
        <v/>
      </c>
      <c r="Y539" s="133"/>
    </row>
    <row r="540" spans="1:25" s="127" customFormat="1" ht="12" customHeight="1">
      <c r="A540" s="121">
        <v>468</v>
      </c>
      <c r="B540" s="122"/>
      <c r="C540" s="403"/>
      <c r="D540" s="123"/>
      <c r="E540" s="124"/>
      <c r="F540" s="124"/>
      <c r="G540" s="363" t="str">
        <f t="shared" si="106"/>
        <v/>
      </c>
      <c r="H540" s="376" t="str">
        <f t="shared" si="107"/>
        <v/>
      </c>
      <c r="I540" s="365" t="str">
        <f t="shared" si="108"/>
        <v/>
      </c>
      <c r="J540" s="366" t="str">
        <f t="shared" si="114"/>
        <v/>
      </c>
      <c r="K540" s="367" t="str">
        <f t="shared" si="115"/>
        <v/>
      </c>
      <c r="L540" s="368" t="str">
        <f t="shared" si="116"/>
        <v/>
      </c>
      <c r="M540" s="369"/>
      <c r="N540" s="370" t="str">
        <f t="shared" si="109"/>
        <v/>
      </c>
      <c r="O540" s="371" t="str">
        <f t="shared" si="110"/>
        <v/>
      </c>
      <c r="P540" s="371" t="str">
        <f t="shared" si="117"/>
        <v/>
      </c>
      <c r="Q540" s="372" t="str">
        <f t="shared" si="111"/>
        <v/>
      </c>
      <c r="R540" s="373" t="str">
        <f t="shared" si="118"/>
        <v/>
      </c>
      <c r="S540" s="372" t="str">
        <f t="shared" si="119"/>
        <v/>
      </c>
      <c r="T540" s="372" t="str">
        <f t="shared" si="112"/>
        <v/>
      </c>
      <c r="U540" s="374" t="str">
        <f t="shared" si="113"/>
        <v/>
      </c>
      <c r="V540" s="375" t="str">
        <f t="shared" si="120"/>
        <v/>
      </c>
      <c r="Y540" s="133"/>
    </row>
    <row r="541" spans="1:25" s="127" customFormat="1" ht="12" customHeight="1">
      <c r="A541" s="121">
        <v>469</v>
      </c>
      <c r="B541" s="122"/>
      <c r="C541" s="403"/>
      <c r="D541" s="123"/>
      <c r="E541" s="124"/>
      <c r="F541" s="124"/>
      <c r="G541" s="363" t="str">
        <f t="shared" si="106"/>
        <v/>
      </c>
      <c r="H541" s="376" t="str">
        <f t="shared" si="107"/>
        <v/>
      </c>
      <c r="I541" s="365" t="str">
        <f t="shared" si="108"/>
        <v/>
      </c>
      <c r="J541" s="366" t="str">
        <f t="shared" si="114"/>
        <v/>
      </c>
      <c r="K541" s="367" t="str">
        <f t="shared" si="115"/>
        <v/>
      </c>
      <c r="L541" s="368" t="str">
        <f t="shared" si="116"/>
        <v/>
      </c>
      <c r="M541" s="369"/>
      <c r="N541" s="370" t="str">
        <f t="shared" si="109"/>
        <v/>
      </c>
      <c r="O541" s="371" t="str">
        <f t="shared" si="110"/>
        <v/>
      </c>
      <c r="P541" s="371" t="str">
        <f t="shared" si="117"/>
        <v/>
      </c>
      <c r="Q541" s="372" t="str">
        <f t="shared" si="111"/>
        <v/>
      </c>
      <c r="R541" s="373" t="str">
        <f t="shared" si="118"/>
        <v/>
      </c>
      <c r="S541" s="372" t="str">
        <f t="shared" si="119"/>
        <v/>
      </c>
      <c r="T541" s="372" t="str">
        <f t="shared" si="112"/>
        <v/>
      </c>
      <c r="U541" s="374" t="str">
        <f t="shared" si="113"/>
        <v/>
      </c>
      <c r="V541" s="375" t="str">
        <f t="shared" si="120"/>
        <v/>
      </c>
      <c r="Y541" s="133"/>
    </row>
    <row r="542" spans="1:25" s="127" customFormat="1" ht="12" customHeight="1">
      <c r="A542" s="121">
        <v>470</v>
      </c>
      <c r="B542" s="122"/>
      <c r="C542" s="403"/>
      <c r="D542" s="123"/>
      <c r="E542" s="124"/>
      <c r="F542" s="124"/>
      <c r="G542" s="363" t="str">
        <f t="shared" si="106"/>
        <v/>
      </c>
      <c r="H542" s="376" t="str">
        <f t="shared" si="107"/>
        <v/>
      </c>
      <c r="I542" s="365" t="str">
        <f t="shared" si="108"/>
        <v/>
      </c>
      <c r="J542" s="366" t="str">
        <f t="shared" si="114"/>
        <v/>
      </c>
      <c r="K542" s="367" t="str">
        <f t="shared" si="115"/>
        <v/>
      </c>
      <c r="L542" s="368" t="str">
        <f t="shared" si="116"/>
        <v/>
      </c>
      <c r="M542" s="369"/>
      <c r="N542" s="370" t="str">
        <f t="shared" si="109"/>
        <v/>
      </c>
      <c r="O542" s="371" t="str">
        <f t="shared" si="110"/>
        <v/>
      </c>
      <c r="P542" s="371" t="str">
        <f t="shared" si="117"/>
        <v/>
      </c>
      <c r="Q542" s="372" t="str">
        <f t="shared" si="111"/>
        <v/>
      </c>
      <c r="R542" s="373" t="str">
        <f t="shared" si="118"/>
        <v/>
      </c>
      <c r="S542" s="372" t="str">
        <f t="shared" si="119"/>
        <v/>
      </c>
      <c r="T542" s="372" t="str">
        <f t="shared" si="112"/>
        <v/>
      </c>
      <c r="U542" s="374" t="str">
        <f t="shared" si="113"/>
        <v/>
      </c>
      <c r="V542" s="375" t="str">
        <f t="shared" si="120"/>
        <v/>
      </c>
      <c r="Y542" s="133"/>
    </row>
    <row r="543" spans="1:25" s="127" customFormat="1" ht="12" customHeight="1">
      <c r="A543" s="121">
        <v>471</v>
      </c>
      <c r="B543" s="122"/>
      <c r="C543" s="403"/>
      <c r="D543" s="123"/>
      <c r="E543" s="124"/>
      <c r="F543" s="124"/>
      <c r="G543" s="363" t="str">
        <f t="shared" si="106"/>
        <v/>
      </c>
      <c r="H543" s="376" t="str">
        <f t="shared" si="107"/>
        <v/>
      </c>
      <c r="I543" s="365" t="str">
        <f t="shared" si="108"/>
        <v/>
      </c>
      <c r="J543" s="366" t="str">
        <f t="shared" si="114"/>
        <v/>
      </c>
      <c r="K543" s="367" t="str">
        <f t="shared" si="115"/>
        <v/>
      </c>
      <c r="L543" s="368" t="str">
        <f t="shared" si="116"/>
        <v/>
      </c>
      <c r="M543" s="369"/>
      <c r="N543" s="370" t="str">
        <f t="shared" si="109"/>
        <v/>
      </c>
      <c r="O543" s="371" t="str">
        <f t="shared" si="110"/>
        <v/>
      </c>
      <c r="P543" s="371" t="str">
        <f t="shared" si="117"/>
        <v/>
      </c>
      <c r="Q543" s="372" t="str">
        <f t="shared" si="111"/>
        <v/>
      </c>
      <c r="R543" s="373" t="str">
        <f t="shared" si="118"/>
        <v/>
      </c>
      <c r="S543" s="372" t="str">
        <f t="shared" si="119"/>
        <v/>
      </c>
      <c r="T543" s="372" t="str">
        <f t="shared" si="112"/>
        <v/>
      </c>
      <c r="U543" s="374" t="str">
        <f t="shared" si="113"/>
        <v/>
      </c>
      <c r="V543" s="375" t="str">
        <f t="shared" si="120"/>
        <v/>
      </c>
      <c r="Y543" s="133"/>
    </row>
    <row r="544" spans="1:25" s="127" customFormat="1" ht="12" customHeight="1">
      <c r="A544" s="121">
        <v>472</v>
      </c>
      <c r="B544" s="122"/>
      <c r="C544" s="403"/>
      <c r="D544" s="123"/>
      <c r="E544" s="124"/>
      <c r="F544" s="124"/>
      <c r="G544" s="363" t="str">
        <f t="shared" si="106"/>
        <v/>
      </c>
      <c r="H544" s="376" t="str">
        <f t="shared" si="107"/>
        <v/>
      </c>
      <c r="I544" s="365" t="str">
        <f t="shared" si="108"/>
        <v/>
      </c>
      <c r="J544" s="366" t="str">
        <f t="shared" si="114"/>
        <v/>
      </c>
      <c r="K544" s="367" t="str">
        <f t="shared" si="115"/>
        <v/>
      </c>
      <c r="L544" s="368" t="str">
        <f t="shared" si="116"/>
        <v/>
      </c>
      <c r="M544" s="369"/>
      <c r="N544" s="370" t="str">
        <f t="shared" si="109"/>
        <v/>
      </c>
      <c r="O544" s="371" t="str">
        <f t="shared" si="110"/>
        <v/>
      </c>
      <c r="P544" s="371" t="str">
        <f t="shared" si="117"/>
        <v/>
      </c>
      <c r="Q544" s="372" t="str">
        <f t="shared" si="111"/>
        <v/>
      </c>
      <c r="R544" s="373" t="str">
        <f t="shared" si="118"/>
        <v/>
      </c>
      <c r="S544" s="372" t="str">
        <f t="shared" si="119"/>
        <v/>
      </c>
      <c r="T544" s="372" t="str">
        <f t="shared" si="112"/>
        <v/>
      </c>
      <c r="U544" s="374" t="str">
        <f t="shared" si="113"/>
        <v/>
      </c>
      <c r="V544" s="375" t="str">
        <f t="shared" si="120"/>
        <v/>
      </c>
      <c r="Y544" s="133"/>
    </row>
    <row r="545" spans="1:25" s="127" customFormat="1" ht="12" customHeight="1">
      <c r="A545" s="121">
        <v>473</v>
      </c>
      <c r="B545" s="122"/>
      <c r="C545" s="403"/>
      <c r="D545" s="123"/>
      <c r="E545" s="124"/>
      <c r="F545" s="124"/>
      <c r="G545" s="363" t="str">
        <f t="shared" si="106"/>
        <v/>
      </c>
      <c r="H545" s="376" t="str">
        <f t="shared" si="107"/>
        <v/>
      </c>
      <c r="I545" s="365" t="str">
        <f t="shared" si="108"/>
        <v/>
      </c>
      <c r="J545" s="366" t="str">
        <f t="shared" si="114"/>
        <v/>
      </c>
      <c r="K545" s="367" t="str">
        <f t="shared" si="115"/>
        <v/>
      </c>
      <c r="L545" s="368" t="str">
        <f t="shared" si="116"/>
        <v/>
      </c>
      <c r="M545" s="369"/>
      <c r="N545" s="370" t="str">
        <f t="shared" si="109"/>
        <v/>
      </c>
      <c r="O545" s="371" t="str">
        <f t="shared" si="110"/>
        <v/>
      </c>
      <c r="P545" s="371" t="str">
        <f t="shared" si="117"/>
        <v/>
      </c>
      <c r="Q545" s="372" t="str">
        <f t="shared" si="111"/>
        <v/>
      </c>
      <c r="R545" s="373" t="str">
        <f t="shared" si="118"/>
        <v/>
      </c>
      <c r="S545" s="372" t="str">
        <f t="shared" si="119"/>
        <v/>
      </c>
      <c r="T545" s="372" t="str">
        <f t="shared" si="112"/>
        <v/>
      </c>
      <c r="U545" s="374" t="str">
        <f t="shared" si="113"/>
        <v/>
      </c>
      <c r="V545" s="375" t="str">
        <f t="shared" si="120"/>
        <v/>
      </c>
      <c r="Y545" s="133"/>
    </row>
    <row r="546" spans="1:25" s="127" customFormat="1" ht="12" customHeight="1">
      <c r="A546" s="121">
        <v>474</v>
      </c>
      <c r="B546" s="122"/>
      <c r="C546" s="403"/>
      <c r="D546" s="123"/>
      <c r="E546" s="124"/>
      <c r="F546" s="124"/>
      <c r="G546" s="363" t="str">
        <f t="shared" si="106"/>
        <v/>
      </c>
      <c r="H546" s="376" t="str">
        <f t="shared" si="107"/>
        <v/>
      </c>
      <c r="I546" s="365" t="str">
        <f t="shared" si="108"/>
        <v/>
      </c>
      <c r="J546" s="366" t="str">
        <f t="shared" si="114"/>
        <v/>
      </c>
      <c r="K546" s="367" t="str">
        <f t="shared" si="115"/>
        <v/>
      </c>
      <c r="L546" s="368" t="str">
        <f t="shared" si="116"/>
        <v/>
      </c>
      <c r="M546" s="369"/>
      <c r="N546" s="370" t="str">
        <f t="shared" si="109"/>
        <v/>
      </c>
      <c r="O546" s="371" t="str">
        <f t="shared" si="110"/>
        <v/>
      </c>
      <c r="P546" s="371" t="str">
        <f t="shared" si="117"/>
        <v/>
      </c>
      <c r="Q546" s="372" t="str">
        <f t="shared" si="111"/>
        <v/>
      </c>
      <c r="R546" s="373" t="str">
        <f t="shared" si="118"/>
        <v/>
      </c>
      <c r="S546" s="372" t="str">
        <f t="shared" si="119"/>
        <v/>
      </c>
      <c r="T546" s="372" t="str">
        <f t="shared" si="112"/>
        <v/>
      </c>
      <c r="U546" s="374" t="str">
        <f t="shared" si="113"/>
        <v/>
      </c>
      <c r="V546" s="375" t="str">
        <f t="shared" si="120"/>
        <v/>
      </c>
      <c r="Y546" s="133"/>
    </row>
    <row r="547" spans="1:25" s="127" customFormat="1" ht="12" customHeight="1">
      <c r="A547" s="121">
        <v>475</v>
      </c>
      <c r="B547" s="122"/>
      <c r="C547" s="403"/>
      <c r="D547" s="123"/>
      <c r="E547" s="124"/>
      <c r="F547" s="124"/>
      <c r="G547" s="363" t="str">
        <f t="shared" si="106"/>
        <v/>
      </c>
      <c r="H547" s="376" t="str">
        <f t="shared" si="107"/>
        <v/>
      </c>
      <c r="I547" s="365" t="str">
        <f t="shared" si="108"/>
        <v/>
      </c>
      <c r="J547" s="366" t="str">
        <f t="shared" si="114"/>
        <v/>
      </c>
      <c r="K547" s="367" t="str">
        <f t="shared" si="115"/>
        <v/>
      </c>
      <c r="L547" s="368" t="str">
        <f t="shared" si="116"/>
        <v/>
      </c>
      <c r="M547" s="369"/>
      <c r="N547" s="370" t="str">
        <f t="shared" si="109"/>
        <v/>
      </c>
      <c r="O547" s="371" t="str">
        <f t="shared" si="110"/>
        <v/>
      </c>
      <c r="P547" s="371" t="str">
        <f t="shared" si="117"/>
        <v/>
      </c>
      <c r="Q547" s="372" t="str">
        <f t="shared" si="111"/>
        <v/>
      </c>
      <c r="R547" s="373" t="str">
        <f t="shared" si="118"/>
        <v/>
      </c>
      <c r="S547" s="372" t="str">
        <f t="shared" si="119"/>
        <v/>
      </c>
      <c r="T547" s="372" t="str">
        <f t="shared" si="112"/>
        <v/>
      </c>
      <c r="U547" s="374" t="str">
        <f t="shared" si="113"/>
        <v/>
      </c>
      <c r="V547" s="375" t="str">
        <f t="shared" si="120"/>
        <v/>
      </c>
      <c r="Y547" s="133"/>
    </row>
    <row r="548" spans="1:25" s="127" customFormat="1" ht="12" customHeight="1">
      <c r="A548" s="121">
        <v>476</v>
      </c>
      <c r="B548" s="122"/>
      <c r="C548" s="403"/>
      <c r="D548" s="123"/>
      <c r="E548" s="124"/>
      <c r="F548" s="124"/>
      <c r="G548" s="363" t="str">
        <f t="shared" si="106"/>
        <v/>
      </c>
      <c r="H548" s="376" t="str">
        <f t="shared" si="107"/>
        <v/>
      </c>
      <c r="I548" s="365" t="str">
        <f t="shared" si="108"/>
        <v/>
      </c>
      <c r="J548" s="366" t="str">
        <f t="shared" si="114"/>
        <v/>
      </c>
      <c r="K548" s="367" t="str">
        <f t="shared" si="115"/>
        <v/>
      </c>
      <c r="L548" s="368" t="str">
        <f t="shared" si="116"/>
        <v/>
      </c>
      <c r="M548" s="369"/>
      <c r="N548" s="370" t="str">
        <f t="shared" si="109"/>
        <v/>
      </c>
      <c r="O548" s="371" t="str">
        <f t="shared" si="110"/>
        <v/>
      </c>
      <c r="P548" s="371" t="str">
        <f t="shared" si="117"/>
        <v/>
      </c>
      <c r="Q548" s="372" t="str">
        <f t="shared" si="111"/>
        <v/>
      </c>
      <c r="R548" s="373" t="str">
        <f t="shared" si="118"/>
        <v/>
      </c>
      <c r="S548" s="372" t="str">
        <f t="shared" si="119"/>
        <v/>
      </c>
      <c r="T548" s="372" t="str">
        <f t="shared" si="112"/>
        <v/>
      </c>
      <c r="U548" s="374" t="str">
        <f t="shared" si="113"/>
        <v/>
      </c>
      <c r="V548" s="375" t="str">
        <f t="shared" si="120"/>
        <v/>
      </c>
      <c r="Y548" s="133"/>
    </row>
    <row r="549" spans="1:25" s="127" customFormat="1" ht="12" customHeight="1">
      <c r="A549" s="121">
        <v>477</v>
      </c>
      <c r="B549" s="122"/>
      <c r="C549" s="403"/>
      <c r="D549" s="123"/>
      <c r="E549" s="124"/>
      <c r="F549" s="124"/>
      <c r="G549" s="363" t="str">
        <f t="shared" si="106"/>
        <v/>
      </c>
      <c r="H549" s="376" t="str">
        <f t="shared" si="107"/>
        <v/>
      </c>
      <c r="I549" s="365" t="str">
        <f t="shared" si="108"/>
        <v/>
      </c>
      <c r="J549" s="366" t="str">
        <f t="shared" si="114"/>
        <v/>
      </c>
      <c r="K549" s="367" t="str">
        <f t="shared" si="115"/>
        <v/>
      </c>
      <c r="L549" s="368" t="str">
        <f t="shared" si="116"/>
        <v/>
      </c>
      <c r="M549" s="369"/>
      <c r="N549" s="370" t="str">
        <f t="shared" si="109"/>
        <v/>
      </c>
      <c r="O549" s="371" t="str">
        <f t="shared" si="110"/>
        <v/>
      </c>
      <c r="P549" s="371" t="str">
        <f t="shared" si="117"/>
        <v/>
      </c>
      <c r="Q549" s="372" t="str">
        <f t="shared" si="111"/>
        <v/>
      </c>
      <c r="R549" s="373" t="str">
        <f t="shared" si="118"/>
        <v/>
      </c>
      <c r="S549" s="372" t="str">
        <f t="shared" si="119"/>
        <v/>
      </c>
      <c r="T549" s="372" t="str">
        <f t="shared" si="112"/>
        <v/>
      </c>
      <c r="U549" s="374" t="str">
        <f t="shared" si="113"/>
        <v/>
      </c>
      <c r="V549" s="375" t="str">
        <f t="shared" si="120"/>
        <v/>
      </c>
      <c r="Y549" s="133"/>
    </row>
    <row r="550" spans="1:25" s="127" customFormat="1" ht="12" customHeight="1">
      <c r="A550" s="121">
        <v>478</v>
      </c>
      <c r="B550" s="122"/>
      <c r="C550" s="403"/>
      <c r="D550" s="123"/>
      <c r="E550" s="124"/>
      <c r="F550" s="124"/>
      <c r="G550" s="363" t="str">
        <f t="shared" si="106"/>
        <v/>
      </c>
      <c r="H550" s="376" t="str">
        <f t="shared" si="107"/>
        <v/>
      </c>
      <c r="I550" s="365" t="str">
        <f t="shared" si="108"/>
        <v/>
      </c>
      <c r="J550" s="366" t="str">
        <f t="shared" si="114"/>
        <v/>
      </c>
      <c r="K550" s="367" t="str">
        <f t="shared" si="115"/>
        <v/>
      </c>
      <c r="L550" s="368" t="str">
        <f t="shared" si="116"/>
        <v/>
      </c>
      <c r="M550" s="369"/>
      <c r="N550" s="370" t="str">
        <f t="shared" si="109"/>
        <v/>
      </c>
      <c r="O550" s="371" t="str">
        <f t="shared" si="110"/>
        <v/>
      </c>
      <c r="P550" s="371" t="str">
        <f t="shared" si="117"/>
        <v/>
      </c>
      <c r="Q550" s="372" t="str">
        <f t="shared" si="111"/>
        <v/>
      </c>
      <c r="R550" s="373" t="str">
        <f t="shared" si="118"/>
        <v/>
      </c>
      <c r="S550" s="372" t="str">
        <f t="shared" si="119"/>
        <v/>
      </c>
      <c r="T550" s="372" t="str">
        <f t="shared" si="112"/>
        <v/>
      </c>
      <c r="U550" s="374" t="str">
        <f t="shared" si="113"/>
        <v/>
      </c>
      <c r="V550" s="375" t="str">
        <f t="shared" si="120"/>
        <v/>
      </c>
      <c r="Y550" s="133"/>
    </row>
    <row r="551" spans="1:25" s="127" customFormat="1" ht="12" customHeight="1">
      <c r="A551" s="121">
        <v>479</v>
      </c>
      <c r="B551" s="122"/>
      <c r="C551" s="403"/>
      <c r="D551" s="123"/>
      <c r="E551" s="124"/>
      <c r="F551" s="124"/>
      <c r="G551" s="363" t="str">
        <f t="shared" si="106"/>
        <v/>
      </c>
      <c r="H551" s="376" t="str">
        <f t="shared" si="107"/>
        <v/>
      </c>
      <c r="I551" s="365" t="str">
        <f t="shared" si="108"/>
        <v/>
      </c>
      <c r="J551" s="366" t="str">
        <f t="shared" si="114"/>
        <v/>
      </c>
      <c r="K551" s="367" t="str">
        <f t="shared" si="115"/>
        <v/>
      </c>
      <c r="L551" s="368" t="str">
        <f t="shared" si="116"/>
        <v/>
      </c>
      <c r="M551" s="369"/>
      <c r="N551" s="370" t="str">
        <f t="shared" si="109"/>
        <v/>
      </c>
      <c r="O551" s="371" t="str">
        <f t="shared" si="110"/>
        <v/>
      </c>
      <c r="P551" s="371" t="str">
        <f t="shared" si="117"/>
        <v/>
      </c>
      <c r="Q551" s="372" t="str">
        <f t="shared" si="111"/>
        <v/>
      </c>
      <c r="R551" s="373" t="str">
        <f t="shared" si="118"/>
        <v/>
      </c>
      <c r="S551" s="372" t="str">
        <f t="shared" si="119"/>
        <v/>
      </c>
      <c r="T551" s="372" t="str">
        <f t="shared" si="112"/>
        <v/>
      </c>
      <c r="U551" s="374" t="str">
        <f t="shared" si="113"/>
        <v/>
      </c>
      <c r="V551" s="375" t="str">
        <f t="shared" si="120"/>
        <v/>
      </c>
      <c r="Y551" s="133"/>
    </row>
    <row r="552" spans="1:25" s="127" customFormat="1" ht="12" customHeight="1">
      <c r="A552" s="121">
        <v>480</v>
      </c>
      <c r="B552" s="122"/>
      <c r="C552" s="403"/>
      <c r="D552" s="123"/>
      <c r="E552" s="124"/>
      <c r="F552" s="124"/>
      <c r="G552" s="363" t="str">
        <f t="shared" si="106"/>
        <v/>
      </c>
      <c r="H552" s="376" t="str">
        <f t="shared" si="107"/>
        <v/>
      </c>
      <c r="I552" s="365" t="str">
        <f t="shared" si="108"/>
        <v/>
      </c>
      <c r="J552" s="366" t="str">
        <f t="shared" si="114"/>
        <v/>
      </c>
      <c r="K552" s="367" t="str">
        <f t="shared" si="115"/>
        <v/>
      </c>
      <c r="L552" s="368" t="str">
        <f t="shared" si="116"/>
        <v/>
      </c>
      <c r="M552" s="369"/>
      <c r="N552" s="370" t="str">
        <f t="shared" si="109"/>
        <v/>
      </c>
      <c r="O552" s="371" t="str">
        <f t="shared" si="110"/>
        <v/>
      </c>
      <c r="P552" s="371" t="str">
        <f t="shared" si="117"/>
        <v/>
      </c>
      <c r="Q552" s="372" t="str">
        <f t="shared" si="111"/>
        <v/>
      </c>
      <c r="R552" s="373" t="str">
        <f t="shared" si="118"/>
        <v/>
      </c>
      <c r="S552" s="372" t="str">
        <f t="shared" si="119"/>
        <v/>
      </c>
      <c r="T552" s="372" t="str">
        <f t="shared" si="112"/>
        <v/>
      </c>
      <c r="U552" s="374" t="str">
        <f t="shared" si="113"/>
        <v/>
      </c>
      <c r="V552" s="375" t="str">
        <f t="shared" si="120"/>
        <v/>
      </c>
      <c r="Y552" s="133"/>
    </row>
    <row r="553" spans="1:25" s="127" customFormat="1" ht="12" customHeight="1">
      <c r="A553" s="121">
        <v>481</v>
      </c>
      <c r="B553" s="122"/>
      <c r="C553" s="403"/>
      <c r="D553" s="123"/>
      <c r="E553" s="124"/>
      <c r="F553" s="124"/>
      <c r="G553" s="363" t="str">
        <f t="shared" si="106"/>
        <v/>
      </c>
      <c r="H553" s="376" t="str">
        <f t="shared" si="107"/>
        <v/>
      </c>
      <c r="I553" s="365" t="str">
        <f t="shared" si="108"/>
        <v/>
      </c>
      <c r="J553" s="366" t="str">
        <f t="shared" si="114"/>
        <v/>
      </c>
      <c r="K553" s="367" t="str">
        <f t="shared" si="115"/>
        <v/>
      </c>
      <c r="L553" s="368" t="str">
        <f t="shared" si="116"/>
        <v/>
      </c>
      <c r="M553" s="369"/>
      <c r="N553" s="370" t="str">
        <f t="shared" si="109"/>
        <v/>
      </c>
      <c r="O553" s="371" t="str">
        <f t="shared" si="110"/>
        <v/>
      </c>
      <c r="P553" s="371" t="str">
        <f t="shared" si="117"/>
        <v/>
      </c>
      <c r="Q553" s="372" t="str">
        <f t="shared" si="111"/>
        <v/>
      </c>
      <c r="R553" s="373" t="str">
        <f t="shared" si="118"/>
        <v/>
      </c>
      <c r="S553" s="372" t="str">
        <f t="shared" si="119"/>
        <v/>
      </c>
      <c r="T553" s="372" t="str">
        <f t="shared" si="112"/>
        <v/>
      </c>
      <c r="U553" s="374" t="str">
        <f t="shared" si="113"/>
        <v/>
      </c>
      <c r="V553" s="375" t="str">
        <f t="shared" si="120"/>
        <v/>
      </c>
      <c r="Y553" s="133"/>
    </row>
    <row r="554" spans="1:25" s="127" customFormat="1" ht="12" customHeight="1">
      <c r="A554" s="121">
        <v>482</v>
      </c>
      <c r="B554" s="122"/>
      <c r="C554" s="403"/>
      <c r="D554" s="123"/>
      <c r="E554" s="124"/>
      <c r="F554" s="124"/>
      <c r="G554" s="363" t="str">
        <f t="shared" si="106"/>
        <v/>
      </c>
      <c r="H554" s="376" t="str">
        <f t="shared" si="107"/>
        <v/>
      </c>
      <c r="I554" s="365" t="str">
        <f t="shared" si="108"/>
        <v/>
      </c>
      <c r="J554" s="366" t="str">
        <f t="shared" si="114"/>
        <v/>
      </c>
      <c r="K554" s="367" t="str">
        <f t="shared" si="115"/>
        <v/>
      </c>
      <c r="L554" s="368" t="str">
        <f t="shared" si="116"/>
        <v/>
      </c>
      <c r="M554" s="369"/>
      <c r="N554" s="370" t="str">
        <f t="shared" si="109"/>
        <v/>
      </c>
      <c r="O554" s="371" t="str">
        <f t="shared" si="110"/>
        <v/>
      </c>
      <c r="P554" s="371" t="str">
        <f t="shared" si="117"/>
        <v/>
      </c>
      <c r="Q554" s="372" t="str">
        <f t="shared" si="111"/>
        <v/>
      </c>
      <c r="R554" s="373" t="str">
        <f t="shared" si="118"/>
        <v/>
      </c>
      <c r="S554" s="372" t="str">
        <f t="shared" si="119"/>
        <v/>
      </c>
      <c r="T554" s="372" t="str">
        <f t="shared" si="112"/>
        <v/>
      </c>
      <c r="U554" s="374" t="str">
        <f t="shared" si="113"/>
        <v/>
      </c>
      <c r="V554" s="375" t="str">
        <f t="shared" si="120"/>
        <v/>
      </c>
      <c r="Y554" s="133"/>
    </row>
    <row r="555" spans="1:25" s="127" customFormat="1" ht="12" customHeight="1">
      <c r="A555" s="121">
        <v>483</v>
      </c>
      <c r="B555" s="122"/>
      <c r="C555" s="403"/>
      <c r="D555" s="123"/>
      <c r="E555" s="124"/>
      <c r="F555" s="124"/>
      <c r="G555" s="363" t="str">
        <f t="shared" si="106"/>
        <v/>
      </c>
      <c r="H555" s="376" t="str">
        <f t="shared" si="107"/>
        <v/>
      </c>
      <c r="I555" s="365" t="str">
        <f t="shared" si="108"/>
        <v/>
      </c>
      <c r="J555" s="366" t="str">
        <f t="shared" si="114"/>
        <v/>
      </c>
      <c r="K555" s="367" t="str">
        <f t="shared" si="115"/>
        <v/>
      </c>
      <c r="L555" s="368" t="str">
        <f t="shared" si="116"/>
        <v/>
      </c>
      <c r="M555" s="369"/>
      <c r="N555" s="370" t="str">
        <f t="shared" si="109"/>
        <v/>
      </c>
      <c r="O555" s="371" t="str">
        <f t="shared" si="110"/>
        <v/>
      </c>
      <c r="P555" s="371" t="str">
        <f t="shared" si="117"/>
        <v/>
      </c>
      <c r="Q555" s="372" t="str">
        <f t="shared" si="111"/>
        <v/>
      </c>
      <c r="R555" s="373" t="str">
        <f t="shared" si="118"/>
        <v/>
      </c>
      <c r="S555" s="372" t="str">
        <f t="shared" si="119"/>
        <v/>
      </c>
      <c r="T555" s="372" t="str">
        <f t="shared" si="112"/>
        <v/>
      </c>
      <c r="U555" s="374" t="str">
        <f t="shared" si="113"/>
        <v/>
      </c>
      <c r="V555" s="375" t="str">
        <f t="shared" si="120"/>
        <v/>
      </c>
      <c r="Y555" s="133"/>
    </row>
    <row r="556" spans="1:25" s="127" customFormat="1" ht="12" customHeight="1">
      <c r="A556" s="121">
        <v>484</v>
      </c>
      <c r="B556" s="122"/>
      <c r="C556" s="403"/>
      <c r="D556" s="123"/>
      <c r="E556" s="124"/>
      <c r="F556" s="124"/>
      <c r="G556" s="363" t="str">
        <f t="shared" si="106"/>
        <v/>
      </c>
      <c r="H556" s="376" t="str">
        <f t="shared" si="107"/>
        <v/>
      </c>
      <c r="I556" s="365" t="str">
        <f t="shared" si="108"/>
        <v/>
      </c>
      <c r="J556" s="366" t="str">
        <f t="shared" si="114"/>
        <v/>
      </c>
      <c r="K556" s="367" t="str">
        <f t="shared" si="115"/>
        <v/>
      </c>
      <c r="L556" s="368" t="str">
        <f t="shared" si="116"/>
        <v/>
      </c>
      <c r="M556" s="369"/>
      <c r="N556" s="370" t="str">
        <f t="shared" si="109"/>
        <v/>
      </c>
      <c r="O556" s="371" t="str">
        <f t="shared" si="110"/>
        <v/>
      </c>
      <c r="P556" s="371" t="str">
        <f t="shared" si="117"/>
        <v/>
      </c>
      <c r="Q556" s="372" t="str">
        <f t="shared" si="111"/>
        <v/>
      </c>
      <c r="R556" s="373" t="str">
        <f t="shared" si="118"/>
        <v/>
      </c>
      <c r="S556" s="372" t="str">
        <f t="shared" si="119"/>
        <v/>
      </c>
      <c r="T556" s="372" t="str">
        <f t="shared" si="112"/>
        <v/>
      </c>
      <c r="U556" s="374" t="str">
        <f t="shared" si="113"/>
        <v/>
      </c>
      <c r="V556" s="375" t="str">
        <f t="shared" si="120"/>
        <v/>
      </c>
      <c r="Y556" s="133"/>
    </row>
    <row r="557" spans="1:25" s="127" customFormat="1" ht="12" customHeight="1">
      <c r="A557" s="121">
        <v>485</v>
      </c>
      <c r="B557" s="122"/>
      <c r="C557" s="403"/>
      <c r="D557" s="123"/>
      <c r="E557" s="124"/>
      <c r="F557" s="124"/>
      <c r="G557" s="363" t="str">
        <f t="shared" si="106"/>
        <v/>
      </c>
      <c r="H557" s="376" t="str">
        <f t="shared" si="107"/>
        <v/>
      </c>
      <c r="I557" s="365" t="str">
        <f t="shared" si="108"/>
        <v/>
      </c>
      <c r="J557" s="366" t="str">
        <f t="shared" si="114"/>
        <v/>
      </c>
      <c r="K557" s="367" t="str">
        <f t="shared" si="115"/>
        <v/>
      </c>
      <c r="L557" s="368" t="str">
        <f t="shared" si="116"/>
        <v/>
      </c>
      <c r="M557" s="369"/>
      <c r="N557" s="370" t="str">
        <f t="shared" si="109"/>
        <v/>
      </c>
      <c r="O557" s="371" t="str">
        <f t="shared" si="110"/>
        <v/>
      </c>
      <c r="P557" s="371" t="str">
        <f t="shared" si="117"/>
        <v/>
      </c>
      <c r="Q557" s="372" t="str">
        <f t="shared" si="111"/>
        <v/>
      </c>
      <c r="R557" s="373" t="str">
        <f t="shared" si="118"/>
        <v/>
      </c>
      <c r="S557" s="372" t="str">
        <f t="shared" si="119"/>
        <v/>
      </c>
      <c r="T557" s="372" t="str">
        <f t="shared" si="112"/>
        <v/>
      </c>
      <c r="U557" s="374" t="str">
        <f t="shared" si="113"/>
        <v/>
      </c>
      <c r="V557" s="375" t="str">
        <f t="shared" si="120"/>
        <v/>
      </c>
      <c r="Y557" s="133"/>
    </row>
    <row r="558" spans="1:25" s="127" customFormat="1" ht="12" customHeight="1">
      <c r="A558" s="121">
        <v>486</v>
      </c>
      <c r="B558" s="122"/>
      <c r="C558" s="403"/>
      <c r="D558" s="123"/>
      <c r="E558" s="124"/>
      <c r="F558" s="124"/>
      <c r="G558" s="363" t="str">
        <f t="shared" si="106"/>
        <v/>
      </c>
      <c r="H558" s="376" t="str">
        <f t="shared" si="107"/>
        <v/>
      </c>
      <c r="I558" s="365" t="str">
        <f t="shared" si="108"/>
        <v/>
      </c>
      <c r="J558" s="366" t="str">
        <f t="shared" si="114"/>
        <v/>
      </c>
      <c r="K558" s="367" t="str">
        <f t="shared" si="115"/>
        <v/>
      </c>
      <c r="L558" s="368" t="str">
        <f t="shared" si="116"/>
        <v/>
      </c>
      <c r="M558" s="369"/>
      <c r="N558" s="370" t="str">
        <f t="shared" si="109"/>
        <v/>
      </c>
      <c r="O558" s="371" t="str">
        <f t="shared" si="110"/>
        <v/>
      </c>
      <c r="P558" s="371" t="str">
        <f t="shared" si="117"/>
        <v/>
      </c>
      <c r="Q558" s="372" t="str">
        <f t="shared" si="111"/>
        <v/>
      </c>
      <c r="R558" s="373" t="str">
        <f t="shared" si="118"/>
        <v/>
      </c>
      <c r="S558" s="372" t="str">
        <f t="shared" si="119"/>
        <v/>
      </c>
      <c r="T558" s="372" t="str">
        <f t="shared" si="112"/>
        <v/>
      </c>
      <c r="U558" s="374" t="str">
        <f t="shared" si="113"/>
        <v/>
      </c>
      <c r="V558" s="375" t="str">
        <f t="shared" si="120"/>
        <v/>
      </c>
      <c r="Y558" s="133"/>
    </row>
    <row r="559" spans="1:25" s="127" customFormat="1" ht="12" customHeight="1">
      <c r="A559" s="121">
        <v>487</v>
      </c>
      <c r="B559" s="122"/>
      <c r="C559" s="403"/>
      <c r="D559" s="123"/>
      <c r="E559" s="124"/>
      <c r="F559" s="124"/>
      <c r="G559" s="363" t="str">
        <f t="shared" si="106"/>
        <v/>
      </c>
      <c r="H559" s="376" t="str">
        <f t="shared" si="107"/>
        <v/>
      </c>
      <c r="I559" s="365" t="str">
        <f t="shared" si="108"/>
        <v/>
      </c>
      <c r="J559" s="366" t="str">
        <f t="shared" si="114"/>
        <v/>
      </c>
      <c r="K559" s="367" t="str">
        <f t="shared" si="115"/>
        <v/>
      </c>
      <c r="L559" s="368" t="str">
        <f t="shared" si="116"/>
        <v/>
      </c>
      <c r="M559" s="369"/>
      <c r="N559" s="370" t="str">
        <f t="shared" si="109"/>
        <v/>
      </c>
      <c r="O559" s="371" t="str">
        <f t="shared" si="110"/>
        <v/>
      </c>
      <c r="P559" s="371" t="str">
        <f t="shared" si="117"/>
        <v/>
      </c>
      <c r="Q559" s="372" t="str">
        <f t="shared" si="111"/>
        <v/>
      </c>
      <c r="R559" s="373" t="str">
        <f t="shared" si="118"/>
        <v/>
      </c>
      <c r="S559" s="372" t="str">
        <f t="shared" si="119"/>
        <v/>
      </c>
      <c r="T559" s="372" t="str">
        <f t="shared" si="112"/>
        <v/>
      </c>
      <c r="U559" s="374" t="str">
        <f t="shared" si="113"/>
        <v/>
      </c>
      <c r="V559" s="375" t="str">
        <f t="shared" si="120"/>
        <v/>
      </c>
      <c r="Y559" s="133"/>
    </row>
    <row r="560" spans="1:25" s="127" customFormat="1" ht="12" customHeight="1">
      <c r="A560" s="121">
        <v>488</v>
      </c>
      <c r="B560" s="122"/>
      <c r="C560" s="403"/>
      <c r="D560" s="123"/>
      <c r="E560" s="124"/>
      <c r="F560" s="124"/>
      <c r="G560" s="363" t="str">
        <f t="shared" si="106"/>
        <v/>
      </c>
      <c r="H560" s="376" t="str">
        <f t="shared" si="107"/>
        <v/>
      </c>
      <c r="I560" s="365" t="str">
        <f t="shared" si="108"/>
        <v/>
      </c>
      <c r="J560" s="366" t="str">
        <f t="shared" si="114"/>
        <v/>
      </c>
      <c r="K560" s="367" t="str">
        <f t="shared" si="115"/>
        <v/>
      </c>
      <c r="L560" s="368" t="str">
        <f t="shared" si="116"/>
        <v/>
      </c>
      <c r="M560" s="369"/>
      <c r="N560" s="370" t="str">
        <f t="shared" si="109"/>
        <v/>
      </c>
      <c r="O560" s="371" t="str">
        <f t="shared" si="110"/>
        <v/>
      </c>
      <c r="P560" s="371" t="str">
        <f t="shared" si="117"/>
        <v/>
      </c>
      <c r="Q560" s="372" t="str">
        <f t="shared" si="111"/>
        <v/>
      </c>
      <c r="R560" s="373" t="str">
        <f t="shared" si="118"/>
        <v/>
      </c>
      <c r="S560" s="372" t="str">
        <f t="shared" si="119"/>
        <v/>
      </c>
      <c r="T560" s="372" t="str">
        <f t="shared" si="112"/>
        <v/>
      </c>
      <c r="U560" s="374" t="str">
        <f t="shared" si="113"/>
        <v/>
      </c>
      <c r="V560" s="375" t="str">
        <f t="shared" si="120"/>
        <v/>
      </c>
      <c r="Y560" s="133"/>
    </row>
    <row r="561" spans="1:25" s="127" customFormat="1" ht="12" customHeight="1">
      <c r="A561" s="121">
        <v>489</v>
      </c>
      <c r="B561" s="122"/>
      <c r="C561" s="403"/>
      <c r="D561" s="123"/>
      <c r="E561" s="124"/>
      <c r="F561" s="124"/>
      <c r="G561" s="363" t="str">
        <f t="shared" si="106"/>
        <v/>
      </c>
      <c r="H561" s="376" t="str">
        <f t="shared" si="107"/>
        <v/>
      </c>
      <c r="I561" s="365" t="str">
        <f t="shared" si="108"/>
        <v/>
      </c>
      <c r="J561" s="366" t="str">
        <f t="shared" si="114"/>
        <v/>
      </c>
      <c r="K561" s="367" t="str">
        <f t="shared" si="115"/>
        <v/>
      </c>
      <c r="L561" s="368" t="str">
        <f t="shared" si="116"/>
        <v/>
      </c>
      <c r="M561" s="369"/>
      <c r="N561" s="370" t="str">
        <f t="shared" si="109"/>
        <v/>
      </c>
      <c r="O561" s="371" t="str">
        <f t="shared" si="110"/>
        <v/>
      </c>
      <c r="P561" s="371" t="str">
        <f t="shared" si="117"/>
        <v/>
      </c>
      <c r="Q561" s="372" t="str">
        <f t="shared" si="111"/>
        <v/>
      </c>
      <c r="R561" s="373" t="str">
        <f t="shared" si="118"/>
        <v/>
      </c>
      <c r="S561" s="372" t="str">
        <f t="shared" si="119"/>
        <v/>
      </c>
      <c r="T561" s="372" t="str">
        <f t="shared" si="112"/>
        <v/>
      </c>
      <c r="U561" s="374" t="str">
        <f t="shared" si="113"/>
        <v/>
      </c>
      <c r="V561" s="375" t="str">
        <f t="shared" si="120"/>
        <v/>
      </c>
      <c r="Y561" s="133"/>
    </row>
    <row r="562" spans="1:25" s="127" customFormat="1" ht="12" customHeight="1">
      <c r="A562" s="121">
        <v>490</v>
      </c>
      <c r="B562" s="122"/>
      <c r="C562" s="403"/>
      <c r="D562" s="123"/>
      <c r="E562" s="124"/>
      <c r="F562" s="124"/>
      <c r="G562" s="363" t="str">
        <f t="shared" si="106"/>
        <v/>
      </c>
      <c r="H562" s="376" t="str">
        <f t="shared" si="107"/>
        <v/>
      </c>
      <c r="I562" s="365" t="str">
        <f t="shared" si="108"/>
        <v/>
      </c>
      <c r="J562" s="366" t="str">
        <f t="shared" si="114"/>
        <v/>
      </c>
      <c r="K562" s="367" t="str">
        <f t="shared" si="115"/>
        <v/>
      </c>
      <c r="L562" s="368" t="str">
        <f t="shared" si="116"/>
        <v/>
      </c>
      <c r="M562" s="369"/>
      <c r="N562" s="370" t="str">
        <f t="shared" si="109"/>
        <v/>
      </c>
      <c r="O562" s="371" t="str">
        <f t="shared" si="110"/>
        <v/>
      </c>
      <c r="P562" s="371" t="str">
        <f t="shared" si="117"/>
        <v/>
      </c>
      <c r="Q562" s="372" t="str">
        <f t="shared" si="111"/>
        <v/>
      </c>
      <c r="R562" s="373" t="str">
        <f t="shared" si="118"/>
        <v/>
      </c>
      <c r="S562" s="372" t="str">
        <f t="shared" si="119"/>
        <v/>
      </c>
      <c r="T562" s="372" t="str">
        <f t="shared" si="112"/>
        <v/>
      </c>
      <c r="U562" s="374" t="str">
        <f t="shared" si="113"/>
        <v/>
      </c>
      <c r="V562" s="375" t="str">
        <f t="shared" si="120"/>
        <v/>
      </c>
      <c r="Y562" s="133"/>
    </row>
    <row r="563" spans="1:25" s="127" customFormat="1" ht="12" customHeight="1">
      <c r="A563" s="121">
        <v>491</v>
      </c>
      <c r="B563" s="122"/>
      <c r="C563" s="403"/>
      <c r="D563" s="123"/>
      <c r="E563" s="124"/>
      <c r="F563" s="124"/>
      <c r="G563" s="363" t="str">
        <f t="shared" si="106"/>
        <v/>
      </c>
      <c r="H563" s="376" t="str">
        <f t="shared" si="107"/>
        <v/>
      </c>
      <c r="I563" s="365" t="str">
        <f t="shared" si="108"/>
        <v/>
      </c>
      <c r="J563" s="366" t="str">
        <f t="shared" si="114"/>
        <v/>
      </c>
      <c r="K563" s="367" t="str">
        <f t="shared" si="115"/>
        <v/>
      </c>
      <c r="L563" s="368" t="str">
        <f t="shared" si="116"/>
        <v/>
      </c>
      <c r="M563" s="369"/>
      <c r="N563" s="370" t="str">
        <f t="shared" si="109"/>
        <v/>
      </c>
      <c r="O563" s="371" t="str">
        <f t="shared" si="110"/>
        <v/>
      </c>
      <c r="P563" s="371" t="str">
        <f t="shared" si="117"/>
        <v/>
      </c>
      <c r="Q563" s="372" t="str">
        <f t="shared" si="111"/>
        <v/>
      </c>
      <c r="R563" s="373" t="str">
        <f t="shared" si="118"/>
        <v/>
      </c>
      <c r="S563" s="372" t="str">
        <f t="shared" si="119"/>
        <v/>
      </c>
      <c r="T563" s="372" t="str">
        <f t="shared" si="112"/>
        <v/>
      </c>
      <c r="U563" s="374" t="str">
        <f t="shared" si="113"/>
        <v/>
      </c>
      <c r="V563" s="375" t="str">
        <f t="shared" si="120"/>
        <v/>
      </c>
      <c r="Y563" s="133"/>
    </row>
    <row r="564" spans="1:25" s="127" customFormat="1" ht="12" customHeight="1">
      <c r="A564" s="121">
        <v>492</v>
      </c>
      <c r="B564" s="122"/>
      <c r="C564" s="403"/>
      <c r="D564" s="123"/>
      <c r="E564" s="124"/>
      <c r="F564" s="124"/>
      <c r="G564" s="363" t="str">
        <f t="shared" si="106"/>
        <v/>
      </c>
      <c r="H564" s="376" t="str">
        <f t="shared" si="107"/>
        <v/>
      </c>
      <c r="I564" s="365" t="str">
        <f t="shared" si="108"/>
        <v/>
      </c>
      <c r="J564" s="366" t="str">
        <f t="shared" si="114"/>
        <v/>
      </c>
      <c r="K564" s="367" t="str">
        <f t="shared" si="115"/>
        <v/>
      </c>
      <c r="L564" s="368" t="str">
        <f t="shared" si="116"/>
        <v/>
      </c>
      <c r="M564" s="369"/>
      <c r="N564" s="370" t="str">
        <f t="shared" si="109"/>
        <v/>
      </c>
      <c r="O564" s="371" t="str">
        <f t="shared" si="110"/>
        <v/>
      </c>
      <c r="P564" s="371" t="str">
        <f t="shared" si="117"/>
        <v/>
      </c>
      <c r="Q564" s="372" t="str">
        <f t="shared" si="111"/>
        <v/>
      </c>
      <c r="R564" s="373" t="str">
        <f t="shared" si="118"/>
        <v/>
      </c>
      <c r="S564" s="372" t="str">
        <f t="shared" si="119"/>
        <v/>
      </c>
      <c r="T564" s="372" t="str">
        <f t="shared" si="112"/>
        <v/>
      </c>
      <c r="U564" s="374" t="str">
        <f t="shared" si="113"/>
        <v/>
      </c>
      <c r="V564" s="375" t="str">
        <f t="shared" si="120"/>
        <v/>
      </c>
      <c r="Y564" s="133"/>
    </row>
    <row r="565" spans="1:25" s="127" customFormat="1" ht="12" customHeight="1">
      <c r="A565" s="121">
        <v>493</v>
      </c>
      <c r="B565" s="122"/>
      <c r="C565" s="403"/>
      <c r="D565" s="123"/>
      <c r="E565" s="124"/>
      <c r="F565" s="124"/>
      <c r="G565" s="363" t="str">
        <f t="shared" si="106"/>
        <v/>
      </c>
      <c r="H565" s="376" t="str">
        <f t="shared" si="107"/>
        <v/>
      </c>
      <c r="I565" s="365" t="str">
        <f t="shared" si="108"/>
        <v/>
      </c>
      <c r="J565" s="366" t="str">
        <f t="shared" si="114"/>
        <v/>
      </c>
      <c r="K565" s="367" t="str">
        <f t="shared" si="115"/>
        <v/>
      </c>
      <c r="L565" s="368" t="str">
        <f t="shared" si="116"/>
        <v/>
      </c>
      <c r="M565" s="369"/>
      <c r="N565" s="370" t="str">
        <f t="shared" si="109"/>
        <v/>
      </c>
      <c r="O565" s="371" t="str">
        <f t="shared" si="110"/>
        <v/>
      </c>
      <c r="P565" s="371" t="str">
        <f t="shared" si="117"/>
        <v/>
      </c>
      <c r="Q565" s="372" t="str">
        <f t="shared" si="111"/>
        <v/>
      </c>
      <c r="R565" s="373" t="str">
        <f t="shared" si="118"/>
        <v/>
      </c>
      <c r="S565" s="372" t="str">
        <f t="shared" si="119"/>
        <v/>
      </c>
      <c r="T565" s="372" t="str">
        <f t="shared" si="112"/>
        <v/>
      </c>
      <c r="U565" s="374" t="str">
        <f t="shared" si="113"/>
        <v/>
      </c>
      <c r="V565" s="375" t="str">
        <f t="shared" si="120"/>
        <v/>
      </c>
      <c r="Y565" s="133"/>
    </row>
    <row r="566" spans="1:25" s="127" customFormat="1" ht="12" customHeight="1">
      <c r="A566" s="121">
        <v>494</v>
      </c>
      <c r="B566" s="122"/>
      <c r="C566" s="403"/>
      <c r="D566" s="123"/>
      <c r="E566" s="124"/>
      <c r="F566" s="124"/>
      <c r="G566" s="363" t="str">
        <f t="shared" si="106"/>
        <v/>
      </c>
      <c r="H566" s="376" t="str">
        <f t="shared" si="107"/>
        <v/>
      </c>
      <c r="I566" s="365" t="str">
        <f t="shared" si="108"/>
        <v/>
      </c>
      <c r="J566" s="366" t="str">
        <f t="shared" si="114"/>
        <v/>
      </c>
      <c r="K566" s="367" t="str">
        <f t="shared" si="115"/>
        <v/>
      </c>
      <c r="L566" s="368" t="str">
        <f t="shared" si="116"/>
        <v/>
      </c>
      <c r="M566" s="369"/>
      <c r="N566" s="370" t="str">
        <f t="shared" si="109"/>
        <v/>
      </c>
      <c r="O566" s="371" t="str">
        <f t="shared" si="110"/>
        <v/>
      </c>
      <c r="P566" s="371" t="str">
        <f t="shared" si="117"/>
        <v/>
      </c>
      <c r="Q566" s="372" t="str">
        <f t="shared" si="111"/>
        <v/>
      </c>
      <c r="R566" s="373" t="str">
        <f t="shared" si="118"/>
        <v/>
      </c>
      <c r="S566" s="372" t="str">
        <f t="shared" si="119"/>
        <v/>
      </c>
      <c r="T566" s="372" t="str">
        <f t="shared" si="112"/>
        <v/>
      </c>
      <c r="U566" s="374" t="str">
        <f t="shared" si="113"/>
        <v/>
      </c>
      <c r="V566" s="375" t="str">
        <f t="shared" si="120"/>
        <v/>
      </c>
      <c r="Y566" s="133"/>
    </row>
    <row r="567" spans="1:25" s="127" customFormat="1" ht="12" customHeight="1">
      <c r="A567" s="121">
        <v>495</v>
      </c>
      <c r="B567" s="122"/>
      <c r="C567" s="403"/>
      <c r="D567" s="123"/>
      <c r="E567" s="124"/>
      <c r="F567" s="124"/>
      <c r="G567" s="363" t="str">
        <f t="shared" si="106"/>
        <v/>
      </c>
      <c r="H567" s="376" t="str">
        <f t="shared" si="107"/>
        <v/>
      </c>
      <c r="I567" s="365" t="str">
        <f t="shared" si="108"/>
        <v/>
      </c>
      <c r="J567" s="366" t="str">
        <f t="shared" si="114"/>
        <v/>
      </c>
      <c r="K567" s="367" t="str">
        <f t="shared" si="115"/>
        <v/>
      </c>
      <c r="L567" s="368" t="str">
        <f t="shared" si="116"/>
        <v/>
      </c>
      <c r="M567" s="369"/>
      <c r="N567" s="370" t="str">
        <f t="shared" si="109"/>
        <v/>
      </c>
      <c r="O567" s="371" t="str">
        <f t="shared" si="110"/>
        <v/>
      </c>
      <c r="P567" s="371" t="str">
        <f t="shared" si="117"/>
        <v/>
      </c>
      <c r="Q567" s="372" t="str">
        <f t="shared" si="111"/>
        <v/>
      </c>
      <c r="R567" s="373" t="str">
        <f t="shared" si="118"/>
        <v/>
      </c>
      <c r="S567" s="372" t="str">
        <f t="shared" si="119"/>
        <v/>
      </c>
      <c r="T567" s="372" t="str">
        <f t="shared" si="112"/>
        <v/>
      </c>
      <c r="U567" s="374" t="str">
        <f t="shared" si="113"/>
        <v/>
      </c>
      <c r="V567" s="375" t="str">
        <f t="shared" si="120"/>
        <v/>
      </c>
      <c r="Y567" s="133"/>
    </row>
    <row r="568" spans="1:25" s="127" customFormat="1" ht="12" customHeight="1">
      <c r="A568" s="121">
        <v>496</v>
      </c>
      <c r="B568" s="122"/>
      <c r="C568" s="403"/>
      <c r="D568" s="123"/>
      <c r="E568" s="124"/>
      <c r="F568" s="124"/>
      <c r="G568" s="363" t="str">
        <f t="shared" si="106"/>
        <v/>
      </c>
      <c r="H568" s="376" t="str">
        <f t="shared" si="107"/>
        <v/>
      </c>
      <c r="I568" s="365" t="str">
        <f t="shared" si="108"/>
        <v/>
      </c>
      <c r="J568" s="366" t="str">
        <f t="shared" si="114"/>
        <v/>
      </c>
      <c r="K568" s="367" t="str">
        <f t="shared" si="115"/>
        <v/>
      </c>
      <c r="L568" s="368" t="str">
        <f t="shared" si="116"/>
        <v/>
      </c>
      <c r="M568" s="369"/>
      <c r="N568" s="370" t="str">
        <f t="shared" si="109"/>
        <v/>
      </c>
      <c r="O568" s="371" t="str">
        <f t="shared" si="110"/>
        <v/>
      </c>
      <c r="P568" s="371" t="str">
        <f t="shared" si="117"/>
        <v/>
      </c>
      <c r="Q568" s="372" t="str">
        <f t="shared" si="111"/>
        <v/>
      </c>
      <c r="R568" s="373" t="str">
        <f t="shared" si="118"/>
        <v/>
      </c>
      <c r="S568" s="372" t="str">
        <f t="shared" si="119"/>
        <v/>
      </c>
      <c r="T568" s="372" t="str">
        <f t="shared" si="112"/>
        <v/>
      </c>
      <c r="U568" s="374" t="str">
        <f t="shared" si="113"/>
        <v/>
      </c>
      <c r="V568" s="375" t="str">
        <f t="shared" si="120"/>
        <v/>
      </c>
      <c r="Y568" s="133"/>
    </row>
    <row r="569" spans="1:25" s="127" customFormat="1" ht="12" customHeight="1">
      <c r="A569" s="121">
        <v>497</v>
      </c>
      <c r="B569" s="122"/>
      <c r="C569" s="403"/>
      <c r="D569" s="123"/>
      <c r="E569" s="124"/>
      <c r="F569" s="124"/>
      <c r="G569" s="363" t="str">
        <f t="shared" si="106"/>
        <v/>
      </c>
      <c r="H569" s="376" t="str">
        <f t="shared" si="107"/>
        <v/>
      </c>
      <c r="I569" s="365" t="str">
        <f t="shared" si="108"/>
        <v/>
      </c>
      <c r="J569" s="366" t="str">
        <f t="shared" si="114"/>
        <v/>
      </c>
      <c r="K569" s="367" t="str">
        <f t="shared" si="115"/>
        <v/>
      </c>
      <c r="L569" s="368" t="str">
        <f t="shared" si="116"/>
        <v/>
      </c>
      <c r="M569" s="369"/>
      <c r="N569" s="370" t="str">
        <f t="shared" si="109"/>
        <v/>
      </c>
      <c r="O569" s="371" t="str">
        <f t="shared" si="110"/>
        <v/>
      </c>
      <c r="P569" s="371" t="str">
        <f t="shared" si="117"/>
        <v/>
      </c>
      <c r="Q569" s="372" t="str">
        <f t="shared" si="111"/>
        <v/>
      </c>
      <c r="R569" s="373" t="str">
        <f t="shared" si="118"/>
        <v/>
      </c>
      <c r="S569" s="372" t="str">
        <f t="shared" si="119"/>
        <v/>
      </c>
      <c r="T569" s="372" t="str">
        <f t="shared" si="112"/>
        <v/>
      </c>
      <c r="U569" s="374" t="str">
        <f t="shared" si="113"/>
        <v/>
      </c>
      <c r="V569" s="375" t="str">
        <f t="shared" si="120"/>
        <v/>
      </c>
      <c r="Y569" s="133"/>
    </row>
    <row r="570" spans="1:25" s="127" customFormat="1" ht="12" customHeight="1">
      <c r="A570" s="121">
        <v>498</v>
      </c>
      <c r="B570" s="122"/>
      <c r="C570" s="403"/>
      <c r="D570" s="123"/>
      <c r="E570" s="124"/>
      <c r="F570" s="124"/>
      <c r="G570" s="363" t="str">
        <f t="shared" si="106"/>
        <v/>
      </c>
      <c r="H570" s="376" t="str">
        <f t="shared" si="107"/>
        <v/>
      </c>
      <c r="I570" s="365" t="str">
        <f t="shared" si="108"/>
        <v/>
      </c>
      <c r="J570" s="366" t="str">
        <f t="shared" si="114"/>
        <v/>
      </c>
      <c r="K570" s="367" t="str">
        <f t="shared" si="115"/>
        <v/>
      </c>
      <c r="L570" s="368" t="str">
        <f t="shared" si="116"/>
        <v/>
      </c>
      <c r="M570" s="369"/>
      <c r="N570" s="370" t="str">
        <f t="shared" si="109"/>
        <v/>
      </c>
      <c r="O570" s="371" t="str">
        <f t="shared" si="110"/>
        <v/>
      </c>
      <c r="P570" s="371" t="str">
        <f t="shared" si="117"/>
        <v/>
      </c>
      <c r="Q570" s="372" t="str">
        <f t="shared" si="111"/>
        <v/>
      </c>
      <c r="R570" s="373" t="str">
        <f t="shared" si="118"/>
        <v/>
      </c>
      <c r="S570" s="372" t="str">
        <f t="shared" si="119"/>
        <v/>
      </c>
      <c r="T570" s="372" t="str">
        <f t="shared" si="112"/>
        <v/>
      </c>
      <c r="U570" s="374" t="str">
        <f t="shared" si="113"/>
        <v/>
      </c>
      <c r="V570" s="375" t="str">
        <f t="shared" si="120"/>
        <v/>
      </c>
      <c r="Y570" s="133"/>
    </row>
    <row r="571" spans="1:25" s="127" customFormat="1" ht="12" customHeight="1">
      <c r="A571" s="121">
        <v>499</v>
      </c>
      <c r="B571" s="122"/>
      <c r="C571" s="403"/>
      <c r="D571" s="123"/>
      <c r="E571" s="124"/>
      <c r="F571" s="124"/>
      <c r="G571" s="363" t="str">
        <f t="shared" si="106"/>
        <v/>
      </c>
      <c r="H571" s="376" t="str">
        <f t="shared" si="107"/>
        <v/>
      </c>
      <c r="I571" s="365" t="str">
        <f t="shared" si="108"/>
        <v/>
      </c>
      <c r="J571" s="366" t="str">
        <f t="shared" si="114"/>
        <v/>
      </c>
      <c r="K571" s="367" t="str">
        <f t="shared" si="115"/>
        <v/>
      </c>
      <c r="L571" s="368" t="str">
        <f t="shared" si="116"/>
        <v/>
      </c>
      <c r="M571" s="369"/>
      <c r="N571" s="370" t="str">
        <f t="shared" si="109"/>
        <v/>
      </c>
      <c r="O571" s="371" t="str">
        <f t="shared" si="110"/>
        <v/>
      </c>
      <c r="P571" s="371" t="str">
        <f t="shared" si="117"/>
        <v/>
      </c>
      <c r="Q571" s="372" t="str">
        <f t="shared" si="111"/>
        <v/>
      </c>
      <c r="R571" s="373" t="str">
        <f t="shared" si="118"/>
        <v/>
      </c>
      <c r="S571" s="372" t="str">
        <f t="shared" si="119"/>
        <v/>
      </c>
      <c r="T571" s="372" t="str">
        <f t="shared" si="112"/>
        <v/>
      </c>
      <c r="U571" s="374" t="str">
        <f t="shared" si="113"/>
        <v/>
      </c>
      <c r="V571" s="375" t="str">
        <f t="shared" si="120"/>
        <v/>
      </c>
      <c r="Y571" s="133"/>
    </row>
    <row r="572" spans="1:25" s="127" customFormat="1" ht="12" customHeight="1">
      <c r="A572" s="121">
        <v>500</v>
      </c>
      <c r="B572" s="122"/>
      <c r="C572" s="403"/>
      <c r="D572" s="123"/>
      <c r="E572" s="124"/>
      <c r="F572" s="124"/>
      <c r="G572" s="363" t="str">
        <f t="shared" si="106"/>
        <v/>
      </c>
      <c r="H572" s="376" t="str">
        <f t="shared" si="107"/>
        <v/>
      </c>
      <c r="I572" s="365" t="str">
        <f t="shared" si="108"/>
        <v/>
      </c>
      <c r="J572" s="366" t="str">
        <f t="shared" si="114"/>
        <v/>
      </c>
      <c r="K572" s="367" t="str">
        <f t="shared" si="115"/>
        <v/>
      </c>
      <c r="L572" s="368" t="str">
        <f t="shared" si="116"/>
        <v/>
      </c>
      <c r="M572" s="369"/>
      <c r="N572" s="370" t="str">
        <f t="shared" si="109"/>
        <v/>
      </c>
      <c r="O572" s="371" t="str">
        <f t="shared" si="110"/>
        <v/>
      </c>
      <c r="P572" s="371" t="str">
        <f t="shared" si="117"/>
        <v/>
      </c>
      <c r="Q572" s="372" t="str">
        <f t="shared" si="111"/>
        <v/>
      </c>
      <c r="R572" s="373" t="str">
        <f t="shared" si="118"/>
        <v/>
      </c>
      <c r="S572" s="372" t="str">
        <f t="shared" si="119"/>
        <v/>
      </c>
      <c r="T572" s="372" t="str">
        <f t="shared" si="112"/>
        <v/>
      </c>
      <c r="U572" s="374" t="str">
        <f t="shared" si="113"/>
        <v/>
      </c>
      <c r="V572" s="375" t="str">
        <f t="shared" si="120"/>
        <v/>
      </c>
      <c r="Y572" s="133"/>
    </row>
    <row r="573" spans="1:25" s="127" customFormat="1" ht="12" customHeight="1">
      <c r="A573" s="121">
        <v>501</v>
      </c>
      <c r="B573" s="122"/>
      <c r="C573" s="403"/>
      <c r="D573" s="123"/>
      <c r="E573" s="124"/>
      <c r="F573" s="124"/>
      <c r="G573" s="363" t="str">
        <f t="shared" si="106"/>
        <v/>
      </c>
      <c r="H573" s="376" t="str">
        <f t="shared" si="107"/>
        <v/>
      </c>
      <c r="I573" s="365" t="str">
        <f t="shared" si="108"/>
        <v/>
      </c>
      <c r="J573" s="366" t="str">
        <f t="shared" si="114"/>
        <v/>
      </c>
      <c r="K573" s="367" t="str">
        <f t="shared" si="115"/>
        <v/>
      </c>
      <c r="L573" s="368" t="str">
        <f t="shared" si="116"/>
        <v/>
      </c>
      <c r="M573" s="369"/>
      <c r="N573" s="370" t="str">
        <f t="shared" si="109"/>
        <v/>
      </c>
      <c r="O573" s="371" t="str">
        <f t="shared" si="110"/>
        <v/>
      </c>
      <c r="P573" s="371" t="str">
        <f t="shared" si="117"/>
        <v/>
      </c>
      <c r="Q573" s="372" t="str">
        <f t="shared" si="111"/>
        <v/>
      </c>
      <c r="R573" s="373" t="str">
        <f t="shared" si="118"/>
        <v/>
      </c>
      <c r="S573" s="372" t="str">
        <f t="shared" si="119"/>
        <v/>
      </c>
      <c r="T573" s="372" t="str">
        <f t="shared" si="112"/>
        <v/>
      </c>
      <c r="U573" s="374" t="str">
        <f t="shared" si="113"/>
        <v/>
      </c>
      <c r="V573" s="375" t="str">
        <f t="shared" si="120"/>
        <v/>
      </c>
      <c r="Y573" s="133"/>
    </row>
    <row r="574" spans="1:25" s="127" customFormat="1" ht="12" customHeight="1">
      <c r="A574" s="121">
        <v>502</v>
      </c>
      <c r="B574" s="122"/>
      <c r="C574" s="403"/>
      <c r="D574" s="123"/>
      <c r="E574" s="124"/>
      <c r="F574" s="124"/>
      <c r="G574" s="363" t="str">
        <f t="shared" si="106"/>
        <v/>
      </c>
      <c r="H574" s="376" t="str">
        <f t="shared" si="107"/>
        <v/>
      </c>
      <c r="I574" s="365" t="str">
        <f t="shared" si="108"/>
        <v/>
      </c>
      <c r="J574" s="366" t="str">
        <f t="shared" si="114"/>
        <v/>
      </c>
      <c r="K574" s="367" t="str">
        <f t="shared" si="115"/>
        <v/>
      </c>
      <c r="L574" s="368" t="str">
        <f t="shared" si="116"/>
        <v/>
      </c>
      <c r="M574" s="369"/>
      <c r="N574" s="370" t="str">
        <f t="shared" si="109"/>
        <v/>
      </c>
      <c r="O574" s="371" t="str">
        <f t="shared" si="110"/>
        <v/>
      </c>
      <c r="P574" s="371" t="str">
        <f t="shared" si="117"/>
        <v/>
      </c>
      <c r="Q574" s="372" t="str">
        <f t="shared" si="111"/>
        <v/>
      </c>
      <c r="R574" s="373" t="str">
        <f t="shared" si="118"/>
        <v/>
      </c>
      <c r="S574" s="372" t="str">
        <f t="shared" si="119"/>
        <v/>
      </c>
      <c r="T574" s="372" t="str">
        <f t="shared" si="112"/>
        <v/>
      </c>
      <c r="U574" s="374" t="str">
        <f t="shared" si="113"/>
        <v/>
      </c>
      <c r="V574" s="375" t="str">
        <f t="shared" si="120"/>
        <v/>
      </c>
      <c r="Y574" s="133"/>
    </row>
    <row r="575" spans="1:25" s="127" customFormat="1" ht="12" customHeight="1">
      <c r="A575" s="121">
        <v>503</v>
      </c>
      <c r="B575" s="122"/>
      <c r="C575" s="403"/>
      <c r="D575" s="123"/>
      <c r="E575" s="124"/>
      <c r="F575" s="124"/>
      <c r="G575" s="363" t="str">
        <f t="shared" si="106"/>
        <v/>
      </c>
      <c r="H575" s="376" t="str">
        <f t="shared" si="107"/>
        <v/>
      </c>
      <c r="I575" s="365" t="str">
        <f t="shared" si="108"/>
        <v/>
      </c>
      <c r="J575" s="366" t="str">
        <f t="shared" si="114"/>
        <v/>
      </c>
      <c r="K575" s="367" t="str">
        <f t="shared" si="115"/>
        <v/>
      </c>
      <c r="L575" s="368" t="str">
        <f t="shared" si="116"/>
        <v/>
      </c>
      <c r="M575" s="369"/>
      <c r="N575" s="370" t="str">
        <f t="shared" si="109"/>
        <v/>
      </c>
      <c r="O575" s="371" t="str">
        <f t="shared" si="110"/>
        <v/>
      </c>
      <c r="P575" s="371" t="str">
        <f t="shared" si="117"/>
        <v/>
      </c>
      <c r="Q575" s="372" t="str">
        <f t="shared" si="111"/>
        <v/>
      </c>
      <c r="R575" s="373" t="str">
        <f t="shared" si="118"/>
        <v/>
      </c>
      <c r="S575" s="372" t="str">
        <f t="shared" si="119"/>
        <v/>
      </c>
      <c r="T575" s="372" t="str">
        <f t="shared" si="112"/>
        <v/>
      </c>
      <c r="U575" s="374" t="str">
        <f t="shared" si="113"/>
        <v/>
      </c>
      <c r="V575" s="375" t="str">
        <f t="shared" si="120"/>
        <v/>
      </c>
      <c r="Y575" s="133"/>
    </row>
    <row r="576" spans="1:25" s="127" customFormat="1" ht="12" customHeight="1">
      <c r="A576" s="121">
        <v>504</v>
      </c>
      <c r="B576" s="122"/>
      <c r="C576" s="403"/>
      <c r="D576" s="123"/>
      <c r="E576" s="124"/>
      <c r="F576" s="124"/>
      <c r="G576" s="363" t="str">
        <f t="shared" si="106"/>
        <v/>
      </c>
      <c r="H576" s="376" t="str">
        <f t="shared" si="107"/>
        <v/>
      </c>
      <c r="I576" s="365" t="str">
        <f t="shared" si="108"/>
        <v/>
      </c>
      <c r="J576" s="366" t="str">
        <f t="shared" si="114"/>
        <v/>
      </c>
      <c r="K576" s="367" t="str">
        <f t="shared" si="115"/>
        <v/>
      </c>
      <c r="L576" s="368" t="str">
        <f t="shared" si="116"/>
        <v/>
      </c>
      <c r="M576" s="369"/>
      <c r="N576" s="370" t="str">
        <f t="shared" si="109"/>
        <v/>
      </c>
      <c r="O576" s="371" t="str">
        <f t="shared" si="110"/>
        <v/>
      </c>
      <c r="P576" s="371" t="str">
        <f t="shared" si="117"/>
        <v/>
      </c>
      <c r="Q576" s="372" t="str">
        <f t="shared" si="111"/>
        <v/>
      </c>
      <c r="R576" s="373" t="str">
        <f t="shared" si="118"/>
        <v/>
      </c>
      <c r="S576" s="372" t="str">
        <f t="shared" si="119"/>
        <v/>
      </c>
      <c r="T576" s="372" t="str">
        <f t="shared" si="112"/>
        <v/>
      </c>
      <c r="U576" s="374" t="str">
        <f t="shared" si="113"/>
        <v/>
      </c>
      <c r="V576" s="375" t="str">
        <f t="shared" si="120"/>
        <v/>
      </c>
      <c r="Y576" s="133"/>
    </row>
    <row r="577" spans="1:25" s="127" customFormat="1" ht="12" customHeight="1">
      <c r="A577" s="121">
        <v>505</v>
      </c>
      <c r="B577" s="122"/>
      <c r="C577" s="403"/>
      <c r="D577" s="123"/>
      <c r="E577" s="124"/>
      <c r="F577" s="124"/>
      <c r="G577" s="363" t="str">
        <f t="shared" si="106"/>
        <v/>
      </c>
      <c r="H577" s="376" t="str">
        <f t="shared" si="107"/>
        <v/>
      </c>
      <c r="I577" s="365" t="str">
        <f t="shared" si="108"/>
        <v/>
      </c>
      <c r="J577" s="366" t="str">
        <f t="shared" si="114"/>
        <v/>
      </c>
      <c r="K577" s="367" t="str">
        <f t="shared" si="115"/>
        <v/>
      </c>
      <c r="L577" s="368" t="str">
        <f t="shared" si="116"/>
        <v/>
      </c>
      <c r="M577" s="369"/>
      <c r="N577" s="370" t="str">
        <f t="shared" si="109"/>
        <v/>
      </c>
      <c r="O577" s="371" t="str">
        <f t="shared" si="110"/>
        <v/>
      </c>
      <c r="P577" s="371" t="str">
        <f t="shared" si="117"/>
        <v/>
      </c>
      <c r="Q577" s="372" t="str">
        <f t="shared" si="111"/>
        <v/>
      </c>
      <c r="R577" s="373" t="str">
        <f t="shared" si="118"/>
        <v/>
      </c>
      <c r="S577" s="372" t="str">
        <f t="shared" si="119"/>
        <v/>
      </c>
      <c r="T577" s="372" t="str">
        <f t="shared" si="112"/>
        <v/>
      </c>
      <c r="U577" s="374" t="str">
        <f t="shared" si="113"/>
        <v/>
      </c>
      <c r="V577" s="375" t="str">
        <f t="shared" si="120"/>
        <v/>
      </c>
      <c r="Y577" s="133"/>
    </row>
    <row r="578" spans="1:25" s="127" customFormat="1" ht="12" customHeight="1">
      <c r="A578" s="121">
        <v>506</v>
      </c>
      <c r="B578" s="122"/>
      <c r="C578" s="403"/>
      <c r="D578" s="123"/>
      <c r="E578" s="124"/>
      <c r="F578" s="124"/>
      <c r="G578" s="363" t="str">
        <f t="shared" si="106"/>
        <v/>
      </c>
      <c r="H578" s="376" t="str">
        <f t="shared" si="107"/>
        <v/>
      </c>
      <c r="I578" s="365" t="str">
        <f t="shared" si="108"/>
        <v/>
      </c>
      <c r="J578" s="366" t="str">
        <f t="shared" si="114"/>
        <v/>
      </c>
      <c r="K578" s="367" t="str">
        <f t="shared" si="115"/>
        <v/>
      </c>
      <c r="L578" s="368" t="str">
        <f t="shared" si="116"/>
        <v/>
      </c>
      <c r="M578" s="369"/>
      <c r="N578" s="370" t="str">
        <f t="shared" si="109"/>
        <v/>
      </c>
      <c r="O578" s="371" t="str">
        <f t="shared" si="110"/>
        <v/>
      </c>
      <c r="P578" s="371" t="str">
        <f t="shared" si="117"/>
        <v/>
      </c>
      <c r="Q578" s="372" t="str">
        <f t="shared" si="111"/>
        <v/>
      </c>
      <c r="R578" s="373" t="str">
        <f t="shared" si="118"/>
        <v/>
      </c>
      <c r="S578" s="372" t="str">
        <f t="shared" si="119"/>
        <v/>
      </c>
      <c r="T578" s="372" t="str">
        <f t="shared" si="112"/>
        <v/>
      </c>
      <c r="U578" s="374" t="str">
        <f t="shared" si="113"/>
        <v/>
      </c>
      <c r="V578" s="375" t="str">
        <f t="shared" si="120"/>
        <v/>
      </c>
      <c r="Y578" s="133"/>
    </row>
    <row r="579" spans="1:25" s="127" customFormat="1" ht="12" customHeight="1">
      <c r="A579" s="121">
        <v>507</v>
      </c>
      <c r="B579" s="122"/>
      <c r="C579" s="403"/>
      <c r="D579" s="123"/>
      <c r="E579" s="124"/>
      <c r="F579" s="124"/>
      <c r="G579" s="363" t="str">
        <f t="shared" si="106"/>
        <v/>
      </c>
      <c r="H579" s="376" t="str">
        <f t="shared" si="107"/>
        <v/>
      </c>
      <c r="I579" s="365" t="str">
        <f t="shared" si="108"/>
        <v/>
      </c>
      <c r="J579" s="366" t="str">
        <f t="shared" si="114"/>
        <v/>
      </c>
      <c r="K579" s="367" t="str">
        <f t="shared" si="115"/>
        <v/>
      </c>
      <c r="L579" s="368" t="str">
        <f t="shared" si="116"/>
        <v/>
      </c>
      <c r="M579" s="369"/>
      <c r="N579" s="370" t="str">
        <f t="shared" si="109"/>
        <v/>
      </c>
      <c r="O579" s="371" t="str">
        <f t="shared" si="110"/>
        <v/>
      </c>
      <c r="P579" s="371" t="str">
        <f t="shared" si="117"/>
        <v/>
      </c>
      <c r="Q579" s="372" t="str">
        <f t="shared" si="111"/>
        <v/>
      </c>
      <c r="R579" s="373" t="str">
        <f t="shared" si="118"/>
        <v/>
      </c>
      <c r="S579" s="372" t="str">
        <f t="shared" si="119"/>
        <v/>
      </c>
      <c r="T579" s="372" t="str">
        <f t="shared" si="112"/>
        <v/>
      </c>
      <c r="U579" s="374" t="str">
        <f t="shared" si="113"/>
        <v/>
      </c>
      <c r="V579" s="375" t="str">
        <f t="shared" si="120"/>
        <v/>
      </c>
      <c r="Y579" s="133"/>
    </row>
    <row r="580" spans="1:25" s="127" customFormat="1" ht="12" customHeight="1">
      <c r="A580" s="121">
        <v>508</v>
      </c>
      <c r="B580" s="122"/>
      <c r="C580" s="403"/>
      <c r="D580" s="123"/>
      <c r="E580" s="124"/>
      <c r="F580" s="124"/>
      <c r="G580" s="363" t="str">
        <f t="shared" si="106"/>
        <v/>
      </c>
      <c r="H580" s="376" t="str">
        <f t="shared" si="107"/>
        <v/>
      </c>
      <c r="I580" s="365" t="str">
        <f t="shared" si="108"/>
        <v/>
      </c>
      <c r="J580" s="366" t="str">
        <f t="shared" si="114"/>
        <v/>
      </c>
      <c r="K580" s="367" t="str">
        <f t="shared" si="115"/>
        <v/>
      </c>
      <c r="L580" s="368" t="str">
        <f t="shared" si="116"/>
        <v/>
      </c>
      <c r="M580" s="369"/>
      <c r="N580" s="370" t="str">
        <f t="shared" si="109"/>
        <v/>
      </c>
      <c r="O580" s="371" t="str">
        <f t="shared" si="110"/>
        <v/>
      </c>
      <c r="P580" s="371" t="str">
        <f t="shared" si="117"/>
        <v/>
      </c>
      <c r="Q580" s="372" t="str">
        <f t="shared" si="111"/>
        <v/>
      </c>
      <c r="R580" s="373" t="str">
        <f t="shared" si="118"/>
        <v/>
      </c>
      <c r="S580" s="372" t="str">
        <f t="shared" si="119"/>
        <v/>
      </c>
      <c r="T580" s="372" t="str">
        <f t="shared" si="112"/>
        <v/>
      </c>
      <c r="U580" s="374" t="str">
        <f t="shared" si="113"/>
        <v/>
      </c>
      <c r="V580" s="375" t="str">
        <f t="shared" si="120"/>
        <v/>
      </c>
      <c r="Y580" s="133"/>
    </row>
    <row r="581" spans="1:25" s="127" customFormat="1" ht="12" customHeight="1">
      <c r="A581" s="121">
        <v>509</v>
      </c>
      <c r="B581" s="122"/>
      <c r="C581" s="403"/>
      <c r="D581" s="123"/>
      <c r="E581" s="124"/>
      <c r="F581" s="124"/>
      <c r="G581" s="363" t="str">
        <f t="shared" si="106"/>
        <v/>
      </c>
      <c r="H581" s="376" t="str">
        <f t="shared" si="107"/>
        <v/>
      </c>
      <c r="I581" s="365" t="str">
        <f t="shared" si="108"/>
        <v/>
      </c>
      <c r="J581" s="366" t="str">
        <f t="shared" si="114"/>
        <v/>
      </c>
      <c r="K581" s="367" t="str">
        <f t="shared" si="115"/>
        <v/>
      </c>
      <c r="L581" s="368" t="str">
        <f t="shared" si="116"/>
        <v/>
      </c>
      <c r="M581" s="369"/>
      <c r="N581" s="370" t="str">
        <f t="shared" si="109"/>
        <v/>
      </c>
      <c r="O581" s="371" t="str">
        <f t="shared" si="110"/>
        <v/>
      </c>
      <c r="P581" s="371" t="str">
        <f t="shared" si="117"/>
        <v/>
      </c>
      <c r="Q581" s="372" t="str">
        <f t="shared" si="111"/>
        <v/>
      </c>
      <c r="R581" s="373" t="str">
        <f t="shared" si="118"/>
        <v/>
      </c>
      <c r="S581" s="372" t="str">
        <f t="shared" si="119"/>
        <v/>
      </c>
      <c r="T581" s="372" t="str">
        <f t="shared" si="112"/>
        <v/>
      </c>
      <c r="U581" s="374" t="str">
        <f t="shared" si="113"/>
        <v/>
      </c>
      <c r="V581" s="375" t="str">
        <f t="shared" si="120"/>
        <v/>
      </c>
      <c r="Y581" s="133"/>
    </row>
    <row r="582" spans="1:25" s="127" customFormat="1" ht="12" customHeight="1">
      <c r="A582" s="121">
        <v>510</v>
      </c>
      <c r="B582" s="122"/>
      <c r="C582" s="403"/>
      <c r="D582" s="123"/>
      <c r="E582" s="124"/>
      <c r="F582" s="124"/>
      <c r="G582" s="363" t="str">
        <f t="shared" si="106"/>
        <v/>
      </c>
      <c r="H582" s="376" t="str">
        <f t="shared" si="107"/>
        <v/>
      </c>
      <c r="I582" s="365" t="str">
        <f t="shared" si="108"/>
        <v/>
      </c>
      <c r="J582" s="366" t="str">
        <f t="shared" si="114"/>
        <v/>
      </c>
      <c r="K582" s="367" t="str">
        <f t="shared" si="115"/>
        <v/>
      </c>
      <c r="L582" s="368" t="str">
        <f t="shared" si="116"/>
        <v/>
      </c>
      <c r="M582" s="369"/>
      <c r="N582" s="370" t="str">
        <f t="shared" si="109"/>
        <v/>
      </c>
      <c r="O582" s="371" t="str">
        <f t="shared" si="110"/>
        <v/>
      </c>
      <c r="P582" s="371" t="str">
        <f t="shared" si="117"/>
        <v/>
      </c>
      <c r="Q582" s="372" t="str">
        <f t="shared" si="111"/>
        <v/>
      </c>
      <c r="R582" s="373" t="str">
        <f t="shared" si="118"/>
        <v/>
      </c>
      <c r="S582" s="372" t="str">
        <f t="shared" si="119"/>
        <v/>
      </c>
      <c r="T582" s="372" t="str">
        <f t="shared" si="112"/>
        <v/>
      </c>
      <c r="U582" s="374" t="str">
        <f t="shared" si="113"/>
        <v/>
      </c>
      <c r="V582" s="375" t="str">
        <f t="shared" si="120"/>
        <v/>
      </c>
      <c r="Y582" s="133"/>
    </row>
    <row r="583" spans="1:25" s="127" customFormat="1" ht="12" customHeight="1">
      <c r="A583" s="121">
        <v>511</v>
      </c>
      <c r="B583" s="122"/>
      <c r="C583" s="403"/>
      <c r="D583" s="123"/>
      <c r="E583" s="124"/>
      <c r="F583" s="124"/>
      <c r="G583" s="363" t="str">
        <f t="shared" si="106"/>
        <v/>
      </c>
      <c r="H583" s="376" t="str">
        <f t="shared" si="107"/>
        <v/>
      </c>
      <c r="I583" s="365" t="str">
        <f t="shared" si="108"/>
        <v/>
      </c>
      <c r="J583" s="366" t="str">
        <f t="shared" si="114"/>
        <v/>
      </c>
      <c r="K583" s="367" t="str">
        <f t="shared" si="115"/>
        <v/>
      </c>
      <c r="L583" s="368" t="str">
        <f t="shared" si="116"/>
        <v/>
      </c>
      <c r="M583" s="369"/>
      <c r="N583" s="370" t="str">
        <f t="shared" si="109"/>
        <v/>
      </c>
      <c r="O583" s="371" t="str">
        <f t="shared" si="110"/>
        <v/>
      </c>
      <c r="P583" s="371" t="str">
        <f t="shared" si="117"/>
        <v/>
      </c>
      <c r="Q583" s="372" t="str">
        <f t="shared" si="111"/>
        <v/>
      </c>
      <c r="R583" s="373" t="str">
        <f t="shared" si="118"/>
        <v/>
      </c>
      <c r="S583" s="372" t="str">
        <f t="shared" si="119"/>
        <v/>
      </c>
      <c r="T583" s="372" t="str">
        <f t="shared" si="112"/>
        <v/>
      </c>
      <c r="U583" s="374" t="str">
        <f t="shared" si="113"/>
        <v/>
      </c>
      <c r="V583" s="375" t="str">
        <f t="shared" si="120"/>
        <v/>
      </c>
      <c r="Y583" s="133"/>
    </row>
    <row r="584" spans="1:25" s="127" customFormat="1" ht="12" customHeight="1">
      <c r="A584" s="121">
        <v>512</v>
      </c>
      <c r="B584" s="122"/>
      <c r="C584" s="403"/>
      <c r="D584" s="123"/>
      <c r="E584" s="124"/>
      <c r="F584" s="124"/>
      <c r="G584" s="363" t="str">
        <f t="shared" si="106"/>
        <v/>
      </c>
      <c r="H584" s="376" t="str">
        <f t="shared" si="107"/>
        <v/>
      </c>
      <c r="I584" s="365" t="str">
        <f t="shared" si="108"/>
        <v/>
      </c>
      <c r="J584" s="366" t="str">
        <f t="shared" si="114"/>
        <v/>
      </c>
      <c r="K584" s="367" t="str">
        <f t="shared" si="115"/>
        <v/>
      </c>
      <c r="L584" s="368" t="str">
        <f t="shared" si="116"/>
        <v/>
      </c>
      <c r="M584" s="369"/>
      <c r="N584" s="370" t="str">
        <f t="shared" si="109"/>
        <v/>
      </c>
      <c r="O584" s="371" t="str">
        <f t="shared" si="110"/>
        <v/>
      </c>
      <c r="P584" s="371" t="str">
        <f t="shared" si="117"/>
        <v/>
      </c>
      <c r="Q584" s="372" t="str">
        <f t="shared" si="111"/>
        <v/>
      </c>
      <c r="R584" s="373" t="str">
        <f t="shared" si="118"/>
        <v/>
      </c>
      <c r="S584" s="372" t="str">
        <f t="shared" si="119"/>
        <v/>
      </c>
      <c r="T584" s="372" t="str">
        <f t="shared" si="112"/>
        <v/>
      </c>
      <c r="U584" s="374" t="str">
        <f t="shared" si="113"/>
        <v/>
      </c>
      <c r="V584" s="375" t="str">
        <f t="shared" si="120"/>
        <v/>
      </c>
      <c r="Y584" s="133"/>
    </row>
    <row r="585" spans="1:25" s="127" customFormat="1" ht="12" customHeight="1">
      <c r="A585" s="121">
        <v>513</v>
      </c>
      <c r="B585" s="122"/>
      <c r="C585" s="403"/>
      <c r="D585" s="123"/>
      <c r="E585" s="124"/>
      <c r="F585" s="124"/>
      <c r="G585" s="363" t="str">
        <f t="shared" ref="G585:G648" si="121">IF(OR(ISBLANK($C585),ISBLANK($C$68)),"",IF($C585&gt;$C$68,"",DATEDIF($C585,$C$68,"Y")))</f>
        <v/>
      </c>
      <c r="H585" s="376" t="str">
        <f t="shared" ref="H585:H648" si="122">IF(D585=1,"男",IF(D585=2,"女",""))</f>
        <v/>
      </c>
      <c r="I585" s="365" t="str">
        <f t="shared" ref="I585:I648" si="123">G585&amp;H585</f>
        <v/>
      </c>
      <c r="J585" s="366" t="str">
        <f t="shared" si="114"/>
        <v/>
      </c>
      <c r="K585" s="367" t="str">
        <f t="shared" si="115"/>
        <v/>
      </c>
      <c r="L585" s="368" t="str">
        <f t="shared" si="116"/>
        <v/>
      </c>
      <c r="M585" s="369"/>
      <c r="N585" s="370" t="str">
        <f t="shared" ref="N585:N648" si="124">IF(F585="","",(F585-O585)/O585*100)</f>
        <v/>
      </c>
      <c r="O585" s="371" t="str">
        <f t="shared" ref="O585:O648" si="125">IF(E585="","",(J585*E585-K585))</f>
        <v/>
      </c>
      <c r="P585" s="371" t="str">
        <f t="shared" si="117"/>
        <v/>
      </c>
      <c r="Q585" s="372" t="str">
        <f t="shared" ref="Q585:Q648" si="126">IF($E585="","",P585*O585)</f>
        <v/>
      </c>
      <c r="R585" s="373" t="str">
        <f t="shared" si="118"/>
        <v/>
      </c>
      <c r="S585" s="372" t="str">
        <f t="shared" si="119"/>
        <v/>
      </c>
      <c r="T585" s="372" t="str">
        <f t="shared" ref="T585:T648" si="127">IF(E585="","",(Q585*R585+S585))</f>
        <v/>
      </c>
      <c r="U585" s="374" t="str">
        <f t="shared" ref="U585:U648" si="128">IF(E585="","",(T585*33%))</f>
        <v/>
      </c>
      <c r="V585" s="375" t="str">
        <f t="shared" si="120"/>
        <v/>
      </c>
      <c r="Y585" s="133"/>
    </row>
    <row r="586" spans="1:25" s="127" customFormat="1" ht="12" customHeight="1">
      <c r="A586" s="121">
        <v>514</v>
      </c>
      <c r="B586" s="122"/>
      <c r="C586" s="403"/>
      <c r="D586" s="123"/>
      <c r="E586" s="124"/>
      <c r="F586" s="124"/>
      <c r="G586" s="363" t="str">
        <f t="shared" si="121"/>
        <v/>
      </c>
      <c r="H586" s="376" t="str">
        <f t="shared" si="122"/>
        <v/>
      </c>
      <c r="I586" s="365" t="str">
        <f t="shared" si="123"/>
        <v/>
      </c>
      <c r="J586" s="366" t="str">
        <f t="shared" ref="J586:J649" si="129">IF(E586="","",VLOOKUP(I586,$W$28:$Y$53,2,FALSE))</f>
        <v/>
      </c>
      <c r="K586" s="367" t="str">
        <f t="shared" ref="K586:K649" si="130">IF(E586="","",VLOOKUP(I586,$W$28:$Y$53,3,FALSE))</f>
        <v/>
      </c>
      <c r="L586" s="368" t="str">
        <f t="shared" ref="L586:L649" si="131">IF(ISNUMBER(N586),VLOOKUP(N586,$M$57:$R$62,4,TRUE),"")</f>
        <v/>
      </c>
      <c r="M586" s="369"/>
      <c r="N586" s="370" t="str">
        <f t="shared" si="124"/>
        <v/>
      </c>
      <c r="O586" s="371" t="str">
        <f t="shared" si="125"/>
        <v/>
      </c>
      <c r="P586" s="371" t="str">
        <f t="shared" ref="P586:P649" si="132">IF($E586="","",VLOOKUP($I586,$N$27:$Q$53,2,FALSE))</f>
        <v/>
      </c>
      <c r="Q586" s="372" t="str">
        <f t="shared" si="126"/>
        <v/>
      </c>
      <c r="R586" s="373" t="str">
        <f t="shared" ref="R586:R649" si="133">IF(E586="","",VLOOKUP(I586,$N$27:$V$53,9,FALSE))</f>
        <v/>
      </c>
      <c r="S586" s="372" t="str">
        <f t="shared" ref="S586:S649" si="134">IF($E586="","",VLOOKUP($I586,$N$27:$R$53,5,FALSE))</f>
        <v/>
      </c>
      <c r="T586" s="372" t="str">
        <f t="shared" si="127"/>
        <v/>
      </c>
      <c r="U586" s="374" t="str">
        <f t="shared" si="128"/>
        <v/>
      </c>
      <c r="V586" s="375" t="str">
        <f t="shared" ref="V586:V649" si="135">IF(E586="","",(IF(AND(U586&lt;=$R$7,U586&gt;=$T$7),U586,IF(U586="","　","個別対応"))))</f>
        <v/>
      </c>
      <c r="Y586" s="133"/>
    </row>
    <row r="587" spans="1:25" s="127" customFormat="1" ht="12" customHeight="1">
      <c r="A587" s="121">
        <v>515</v>
      </c>
      <c r="B587" s="122"/>
      <c r="C587" s="403"/>
      <c r="D587" s="123"/>
      <c r="E587" s="124"/>
      <c r="F587" s="124"/>
      <c r="G587" s="363" t="str">
        <f t="shared" si="121"/>
        <v/>
      </c>
      <c r="H587" s="376" t="str">
        <f t="shared" si="122"/>
        <v/>
      </c>
      <c r="I587" s="365" t="str">
        <f t="shared" si="123"/>
        <v/>
      </c>
      <c r="J587" s="366" t="str">
        <f t="shared" si="129"/>
        <v/>
      </c>
      <c r="K587" s="367" t="str">
        <f t="shared" si="130"/>
        <v/>
      </c>
      <c r="L587" s="368" t="str">
        <f t="shared" si="131"/>
        <v/>
      </c>
      <c r="M587" s="369"/>
      <c r="N587" s="370" t="str">
        <f t="shared" si="124"/>
        <v/>
      </c>
      <c r="O587" s="371" t="str">
        <f t="shared" si="125"/>
        <v/>
      </c>
      <c r="P587" s="371" t="str">
        <f t="shared" si="132"/>
        <v/>
      </c>
      <c r="Q587" s="372" t="str">
        <f t="shared" si="126"/>
        <v/>
      </c>
      <c r="R587" s="373" t="str">
        <f t="shared" si="133"/>
        <v/>
      </c>
      <c r="S587" s="372" t="str">
        <f t="shared" si="134"/>
        <v/>
      </c>
      <c r="T587" s="372" t="str">
        <f t="shared" si="127"/>
        <v/>
      </c>
      <c r="U587" s="374" t="str">
        <f t="shared" si="128"/>
        <v/>
      </c>
      <c r="V587" s="375" t="str">
        <f t="shared" si="135"/>
        <v/>
      </c>
      <c r="Y587" s="133"/>
    </row>
    <row r="588" spans="1:25" s="127" customFormat="1" ht="12" customHeight="1">
      <c r="A588" s="121">
        <v>516</v>
      </c>
      <c r="B588" s="122"/>
      <c r="C588" s="403"/>
      <c r="D588" s="123"/>
      <c r="E588" s="124"/>
      <c r="F588" s="124"/>
      <c r="G588" s="363" t="str">
        <f t="shared" si="121"/>
        <v/>
      </c>
      <c r="H588" s="376" t="str">
        <f t="shared" si="122"/>
        <v/>
      </c>
      <c r="I588" s="365" t="str">
        <f t="shared" si="123"/>
        <v/>
      </c>
      <c r="J588" s="366" t="str">
        <f t="shared" si="129"/>
        <v/>
      </c>
      <c r="K588" s="367" t="str">
        <f t="shared" si="130"/>
        <v/>
      </c>
      <c r="L588" s="368" t="str">
        <f t="shared" si="131"/>
        <v/>
      </c>
      <c r="M588" s="369"/>
      <c r="N588" s="370" t="str">
        <f t="shared" si="124"/>
        <v/>
      </c>
      <c r="O588" s="371" t="str">
        <f t="shared" si="125"/>
        <v/>
      </c>
      <c r="P588" s="371" t="str">
        <f t="shared" si="132"/>
        <v/>
      </c>
      <c r="Q588" s="372" t="str">
        <f t="shared" si="126"/>
        <v/>
      </c>
      <c r="R588" s="373" t="str">
        <f t="shared" si="133"/>
        <v/>
      </c>
      <c r="S588" s="372" t="str">
        <f t="shared" si="134"/>
        <v/>
      </c>
      <c r="T588" s="372" t="str">
        <f t="shared" si="127"/>
        <v/>
      </c>
      <c r="U588" s="374" t="str">
        <f t="shared" si="128"/>
        <v/>
      </c>
      <c r="V588" s="375" t="str">
        <f t="shared" si="135"/>
        <v/>
      </c>
      <c r="Y588" s="133"/>
    </row>
    <row r="589" spans="1:25" s="127" customFormat="1" ht="12" customHeight="1">
      <c r="A589" s="121">
        <v>517</v>
      </c>
      <c r="B589" s="122"/>
      <c r="C589" s="403"/>
      <c r="D589" s="123"/>
      <c r="E589" s="124"/>
      <c r="F589" s="124"/>
      <c r="G589" s="363" t="str">
        <f t="shared" si="121"/>
        <v/>
      </c>
      <c r="H589" s="376" t="str">
        <f t="shared" si="122"/>
        <v/>
      </c>
      <c r="I589" s="365" t="str">
        <f t="shared" si="123"/>
        <v/>
      </c>
      <c r="J589" s="366" t="str">
        <f t="shared" si="129"/>
        <v/>
      </c>
      <c r="K589" s="367" t="str">
        <f t="shared" si="130"/>
        <v/>
      </c>
      <c r="L589" s="368" t="str">
        <f t="shared" si="131"/>
        <v/>
      </c>
      <c r="M589" s="369"/>
      <c r="N589" s="370" t="str">
        <f t="shared" si="124"/>
        <v/>
      </c>
      <c r="O589" s="371" t="str">
        <f t="shared" si="125"/>
        <v/>
      </c>
      <c r="P589" s="371" t="str">
        <f t="shared" si="132"/>
        <v/>
      </c>
      <c r="Q589" s="372" t="str">
        <f t="shared" si="126"/>
        <v/>
      </c>
      <c r="R589" s="373" t="str">
        <f t="shared" si="133"/>
        <v/>
      </c>
      <c r="S589" s="372" t="str">
        <f t="shared" si="134"/>
        <v/>
      </c>
      <c r="T589" s="372" t="str">
        <f t="shared" si="127"/>
        <v/>
      </c>
      <c r="U589" s="374" t="str">
        <f t="shared" si="128"/>
        <v/>
      </c>
      <c r="V589" s="375" t="str">
        <f t="shared" si="135"/>
        <v/>
      </c>
      <c r="Y589" s="133"/>
    </row>
    <row r="590" spans="1:25" s="127" customFormat="1" ht="12" customHeight="1">
      <c r="A590" s="121">
        <v>518</v>
      </c>
      <c r="B590" s="122"/>
      <c r="C590" s="403"/>
      <c r="D590" s="123"/>
      <c r="E590" s="124"/>
      <c r="F590" s="124"/>
      <c r="G590" s="363" t="str">
        <f t="shared" si="121"/>
        <v/>
      </c>
      <c r="H590" s="376" t="str">
        <f t="shared" si="122"/>
        <v/>
      </c>
      <c r="I590" s="365" t="str">
        <f t="shared" si="123"/>
        <v/>
      </c>
      <c r="J590" s="366" t="str">
        <f t="shared" si="129"/>
        <v/>
      </c>
      <c r="K590" s="367" t="str">
        <f t="shared" si="130"/>
        <v/>
      </c>
      <c r="L590" s="368" t="str">
        <f t="shared" si="131"/>
        <v/>
      </c>
      <c r="M590" s="369"/>
      <c r="N590" s="370" t="str">
        <f t="shared" si="124"/>
        <v/>
      </c>
      <c r="O590" s="371" t="str">
        <f t="shared" si="125"/>
        <v/>
      </c>
      <c r="P590" s="371" t="str">
        <f t="shared" si="132"/>
        <v/>
      </c>
      <c r="Q590" s="372" t="str">
        <f t="shared" si="126"/>
        <v/>
      </c>
      <c r="R590" s="373" t="str">
        <f t="shared" si="133"/>
        <v/>
      </c>
      <c r="S590" s="372" t="str">
        <f t="shared" si="134"/>
        <v/>
      </c>
      <c r="T590" s="372" t="str">
        <f t="shared" si="127"/>
        <v/>
      </c>
      <c r="U590" s="374" t="str">
        <f t="shared" si="128"/>
        <v/>
      </c>
      <c r="V590" s="375" t="str">
        <f t="shared" si="135"/>
        <v/>
      </c>
      <c r="Y590" s="133"/>
    </row>
    <row r="591" spans="1:25" s="127" customFormat="1" ht="12" customHeight="1">
      <c r="A591" s="121">
        <v>519</v>
      </c>
      <c r="B591" s="122"/>
      <c r="C591" s="403"/>
      <c r="D591" s="123"/>
      <c r="E591" s="124"/>
      <c r="F591" s="124"/>
      <c r="G591" s="363" t="str">
        <f t="shared" si="121"/>
        <v/>
      </c>
      <c r="H591" s="376" t="str">
        <f t="shared" si="122"/>
        <v/>
      </c>
      <c r="I591" s="365" t="str">
        <f t="shared" si="123"/>
        <v/>
      </c>
      <c r="J591" s="366" t="str">
        <f t="shared" si="129"/>
        <v/>
      </c>
      <c r="K591" s="367" t="str">
        <f t="shared" si="130"/>
        <v/>
      </c>
      <c r="L591" s="368" t="str">
        <f t="shared" si="131"/>
        <v/>
      </c>
      <c r="M591" s="369"/>
      <c r="N591" s="370" t="str">
        <f t="shared" si="124"/>
        <v/>
      </c>
      <c r="O591" s="371" t="str">
        <f t="shared" si="125"/>
        <v/>
      </c>
      <c r="P591" s="371" t="str">
        <f t="shared" si="132"/>
        <v/>
      </c>
      <c r="Q591" s="372" t="str">
        <f t="shared" si="126"/>
        <v/>
      </c>
      <c r="R591" s="373" t="str">
        <f t="shared" si="133"/>
        <v/>
      </c>
      <c r="S591" s="372" t="str">
        <f t="shared" si="134"/>
        <v/>
      </c>
      <c r="T591" s="372" t="str">
        <f t="shared" si="127"/>
        <v/>
      </c>
      <c r="U591" s="374" t="str">
        <f t="shared" si="128"/>
        <v/>
      </c>
      <c r="V591" s="375" t="str">
        <f t="shared" si="135"/>
        <v/>
      </c>
      <c r="Y591" s="133"/>
    </row>
    <row r="592" spans="1:25" s="127" customFormat="1" ht="12" customHeight="1">
      <c r="A592" s="121">
        <v>520</v>
      </c>
      <c r="B592" s="122"/>
      <c r="C592" s="403"/>
      <c r="D592" s="123"/>
      <c r="E592" s="124"/>
      <c r="F592" s="124"/>
      <c r="G592" s="363" t="str">
        <f t="shared" si="121"/>
        <v/>
      </c>
      <c r="H592" s="376" t="str">
        <f t="shared" si="122"/>
        <v/>
      </c>
      <c r="I592" s="365" t="str">
        <f t="shared" si="123"/>
        <v/>
      </c>
      <c r="J592" s="366" t="str">
        <f t="shared" si="129"/>
        <v/>
      </c>
      <c r="K592" s="367" t="str">
        <f t="shared" si="130"/>
        <v/>
      </c>
      <c r="L592" s="368" t="str">
        <f t="shared" si="131"/>
        <v/>
      </c>
      <c r="M592" s="369"/>
      <c r="N592" s="370" t="str">
        <f t="shared" si="124"/>
        <v/>
      </c>
      <c r="O592" s="371" t="str">
        <f t="shared" si="125"/>
        <v/>
      </c>
      <c r="P592" s="371" t="str">
        <f t="shared" si="132"/>
        <v/>
      </c>
      <c r="Q592" s="372" t="str">
        <f t="shared" si="126"/>
        <v/>
      </c>
      <c r="R592" s="373" t="str">
        <f t="shared" si="133"/>
        <v/>
      </c>
      <c r="S592" s="372" t="str">
        <f t="shared" si="134"/>
        <v/>
      </c>
      <c r="T592" s="372" t="str">
        <f t="shared" si="127"/>
        <v/>
      </c>
      <c r="U592" s="374" t="str">
        <f t="shared" si="128"/>
        <v/>
      </c>
      <c r="V592" s="375" t="str">
        <f t="shared" si="135"/>
        <v/>
      </c>
      <c r="Y592" s="133"/>
    </row>
    <row r="593" spans="1:25" s="127" customFormat="1" ht="12" customHeight="1">
      <c r="A593" s="121">
        <v>521</v>
      </c>
      <c r="B593" s="122"/>
      <c r="C593" s="403"/>
      <c r="D593" s="123"/>
      <c r="E593" s="124"/>
      <c r="F593" s="124"/>
      <c r="G593" s="363" t="str">
        <f t="shared" si="121"/>
        <v/>
      </c>
      <c r="H593" s="376" t="str">
        <f t="shared" si="122"/>
        <v/>
      </c>
      <c r="I593" s="365" t="str">
        <f t="shared" si="123"/>
        <v/>
      </c>
      <c r="J593" s="366" t="str">
        <f t="shared" si="129"/>
        <v/>
      </c>
      <c r="K593" s="367" t="str">
        <f t="shared" si="130"/>
        <v/>
      </c>
      <c r="L593" s="368" t="str">
        <f t="shared" si="131"/>
        <v/>
      </c>
      <c r="M593" s="369"/>
      <c r="N593" s="370" t="str">
        <f t="shared" si="124"/>
        <v/>
      </c>
      <c r="O593" s="371" t="str">
        <f t="shared" si="125"/>
        <v/>
      </c>
      <c r="P593" s="371" t="str">
        <f t="shared" si="132"/>
        <v/>
      </c>
      <c r="Q593" s="372" t="str">
        <f t="shared" si="126"/>
        <v/>
      </c>
      <c r="R593" s="373" t="str">
        <f t="shared" si="133"/>
        <v/>
      </c>
      <c r="S593" s="372" t="str">
        <f t="shared" si="134"/>
        <v/>
      </c>
      <c r="T593" s="372" t="str">
        <f t="shared" si="127"/>
        <v/>
      </c>
      <c r="U593" s="374" t="str">
        <f t="shared" si="128"/>
        <v/>
      </c>
      <c r="V593" s="375" t="str">
        <f t="shared" si="135"/>
        <v/>
      </c>
      <c r="Y593" s="133"/>
    </row>
    <row r="594" spans="1:25" s="127" customFormat="1" ht="12" customHeight="1">
      <c r="A594" s="121">
        <v>522</v>
      </c>
      <c r="B594" s="122"/>
      <c r="C594" s="403"/>
      <c r="D594" s="123"/>
      <c r="E594" s="124"/>
      <c r="F594" s="124"/>
      <c r="G594" s="363" t="str">
        <f t="shared" si="121"/>
        <v/>
      </c>
      <c r="H594" s="376" t="str">
        <f t="shared" si="122"/>
        <v/>
      </c>
      <c r="I594" s="365" t="str">
        <f t="shared" si="123"/>
        <v/>
      </c>
      <c r="J594" s="366" t="str">
        <f t="shared" si="129"/>
        <v/>
      </c>
      <c r="K594" s="367" t="str">
        <f t="shared" si="130"/>
        <v/>
      </c>
      <c r="L594" s="368" t="str">
        <f t="shared" si="131"/>
        <v/>
      </c>
      <c r="M594" s="369"/>
      <c r="N594" s="370" t="str">
        <f t="shared" si="124"/>
        <v/>
      </c>
      <c r="O594" s="371" t="str">
        <f t="shared" si="125"/>
        <v/>
      </c>
      <c r="P594" s="371" t="str">
        <f t="shared" si="132"/>
        <v/>
      </c>
      <c r="Q594" s="372" t="str">
        <f t="shared" si="126"/>
        <v/>
      </c>
      <c r="R594" s="373" t="str">
        <f t="shared" si="133"/>
        <v/>
      </c>
      <c r="S594" s="372" t="str">
        <f t="shared" si="134"/>
        <v/>
      </c>
      <c r="T594" s="372" t="str">
        <f t="shared" si="127"/>
        <v/>
      </c>
      <c r="U594" s="374" t="str">
        <f t="shared" si="128"/>
        <v/>
      </c>
      <c r="V594" s="375" t="str">
        <f t="shared" si="135"/>
        <v/>
      </c>
      <c r="Y594" s="133"/>
    </row>
    <row r="595" spans="1:25" s="127" customFormat="1" ht="12" customHeight="1">
      <c r="A595" s="121">
        <v>523</v>
      </c>
      <c r="B595" s="122"/>
      <c r="C595" s="403"/>
      <c r="D595" s="123"/>
      <c r="E595" s="124"/>
      <c r="F595" s="124"/>
      <c r="G595" s="363" t="str">
        <f t="shared" si="121"/>
        <v/>
      </c>
      <c r="H595" s="376" t="str">
        <f t="shared" si="122"/>
        <v/>
      </c>
      <c r="I595" s="365" t="str">
        <f t="shared" si="123"/>
        <v/>
      </c>
      <c r="J595" s="366" t="str">
        <f t="shared" si="129"/>
        <v/>
      </c>
      <c r="K595" s="367" t="str">
        <f t="shared" si="130"/>
        <v/>
      </c>
      <c r="L595" s="368" t="str">
        <f t="shared" si="131"/>
        <v/>
      </c>
      <c r="M595" s="369"/>
      <c r="N595" s="370" t="str">
        <f t="shared" si="124"/>
        <v/>
      </c>
      <c r="O595" s="371" t="str">
        <f t="shared" si="125"/>
        <v/>
      </c>
      <c r="P595" s="371" t="str">
        <f t="shared" si="132"/>
        <v/>
      </c>
      <c r="Q595" s="372" t="str">
        <f t="shared" si="126"/>
        <v/>
      </c>
      <c r="R595" s="373" t="str">
        <f t="shared" si="133"/>
        <v/>
      </c>
      <c r="S595" s="372" t="str">
        <f t="shared" si="134"/>
        <v/>
      </c>
      <c r="T595" s="372" t="str">
        <f t="shared" si="127"/>
        <v/>
      </c>
      <c r="U595" s="374" t="str">
        <f t="shared" si="128"/>
        <v/>
      </c>
      <c r="V595" s="375" t="str">
        <f t="shared" si="135"/>
        <v/>
      </c>
      <c r="Y595" s="133"/>
    </row>
    <row r="596" spans="1:25" s="127" customFormat="1" ht="12" customHeight="1">
      <c r="A596" s="121">
        <v>524</v>
      </c>
      <c r="B596" s="122"/>
      <c r="C596" s="403"/>
      <c r="D596" s="123"/>
      <c r="E596" s="124"/>
      <c r="F596" s="124"/>
      <c r="G596" s="363" t="str">
        <f t="shared" si="121"/>
        <v/>
      </c>
      <c r="H596" s="376" t="str">
        <f t="shared" si="122"/>
        <v/>
      </c>
      <c r="I596" s="365" t="str">
        <f t="shared" si="123"/>
        <v/>
      </c>
      <c r="J596" s="366" t="str">
        <f t="shared" si="129"/>
        <v/>
      </c>
      <c r="K596" s="367" t="str">
        <f t="shared" si="130"/>
        <v/>
      </c>
      <c r="L596" s="368" t="str">
        <f t="shared" si="131"/>
        <v/>
      </c>
      <c r="M596" s="369"/>
      <c r="N596" s="370" t="str">
        <f t="shared" si="124"/>
        <v/>
      </c>
      <c r="O596" s="371" t="str">
        <f t="shared" si="125"/>
        <v/>
      </c>
      <c r="P596" s="371" t="str">
        <f t="shared" si="132"/>
        <v/>
      </c>
      <c r="Q596" s="372" t="str">
        <f t="shared" si="126"/>
        <v/>
      </c>
      <c r="R596" s="373" t="str">
        <f t="shared" si="133"/>
        <v/>
      </c>
      <c r="S596" s="372" t="str">
        <f t="shared" si="134"/>
        <v/>
      </c>
      <c r="T596" s="372" t="str">
        <f t="shared" si="127"/>
        <v/>
      </c>
      <c r="U596" s="374" t="str">
        <f t="shared" si="128"/>
        <v/>
      </c>
      <c r="V596" s="375" t="str">
        <f t="shared" si="135"/>
        <v/>
      </c>
      <c r="Y596" s="133"/>
    </row>
    <row r="597" spans="1:25" s="127" customFormat="1" ht="12" customHeight="1">
      <c r="A597" s="121">
        <v>525</v>
      </c>
      <c r="B597" s="122"/>
      <c r="C597" s="403"/>
      <c r="D597" s="123"/>
      <c r="E597" s="124"/>
      <c r="F597" s="124"/>
      <c r="G597" s="363" t="str">
        <f t="shared" si="121"/>
        <v/>
      </c>
      <c r="H597" s="376" t="str">
        <f t="shared" si="122"/>
        <v/>
      </c>
      <c r="I597" s="365" t="str">
        <f t="shared" si="123"/>
        <v/>
      </c>
      <c r="J597" s="366" t="str">
        <f t="shared" si="129"/>
        <v/>
      </c>
      <c r="K597" s="367" t="str">
        <f t="shared" si="130"/>
        <v/>
      </c>
      <c r="L597" s="368" t="str">
        <f t="shared" si="131"/>
        <v/>
      </c>
      <c r="M597" s="369"/>
      <c r="N597" s="370" t="str">
        <f t="shared" si="124"/>
        <v/>
      </c>
      <c r="O597" s="371" t="str">
        <f t="shared" si="125"/>
        <v/>
      </c>
      <c r="P597" s="371" t="str">
        <f t="shared" si="132"/>
        <v/>
      </c>
      <c r="Q597" s="372" t="str">
        <f t="shared" si="126"/>
        <v/>
      </c>
      <c r="R597" s="373" t="str">
        <f t="shared" si="133"/>
        <v/>
      </c>
      <c r="S597" s="372" t="str">
        <f t="shared" si="134"/>
        <v/>
      </c>
      <c r="T597" s="372" t="str">
        <f t="shared" si="127"/>
        <v/>
      </c>
      <c r="U597" s="374" t="str">
        <f t="shared" si="128"/>
        <v/>
      </c>
      <c r="V597" s="375" t="str">
        <f t="shared" si="135"/>
        <v/>
      </c>
      <c r="Y597" s="133"/>
    </row>
    <row r="598" spans="1:25" s="127" customFormat="1" ht="12" customHeight="1">
      <c r="A598" s="121">
        <v>526</v>
      </c>
      <c r="B598" s="122"/>
      <c r="C598" s="403"/>
      <c r="D598" s="123"/>
      <c r="E598" s="124"/>
      <c r="F598" s="124"/>
      <c r="G598" s="363" t="str">
        <f t="shared" si="121"/>
        <v/>
      </c>
      <c r="H598" s="376" t="str">
        <f t="shared" si="122"/>
        <v/>
      </c>
      <c r="I598" s="365" t="str">
        <f t="shared" si="123"/>
        <v/>
      </c>
      <c r="J598" s="366" t="str">
        <f t="shared" si="129"/>
        <v/>
      </c>
      <c r="K598" s="367" t="str">
        <f t="shared" si="130"/>
        <v/>
      </c>
      <c r="L598" s="368" t="str">
        <f t="shared" si="131"/>
        <v/>
      </c>
      <c r="M598" s="369"/>
      <c r="N598" s="370" t="str">
        <f t="shared" si="124"/>
        <v/>
      </c>
      <c r="O598" s="371" t="str">
        <f t="shared" si="125"/>
        <v/>
      </c>
      <c r="P598" s="371" t="str">
        <f t="shared" si="132"/>
        <v/>
      </c>
      <c r="Q598" s="372" t="str">
        <f t="shared" si="126"/>
        <v/>
      </c>
      <c r="R598" s="373" t="str">
        <f t="shared" si="133"/>
        <v/>
      </c>
      <c r="S598" s="372" t="str">
        <f t="shared" si="134"/>
        <v/>
      </c>
      <c r="T598" s="372" t="str">
        <f t="shared" si="127"/>
        <v/>
      </c>
      <c r="U598" s="374" t="str">
        <f t="shared" si="128"/>
        <v/>
      </c>
      <c r="V598" s="375" t="str">
        <f t="shared" si="135"/>
        <v/>
      </c>
      <c r="Y598" s="133"/>
    </row>
    <row r="599" spans="1:25" s="127" customFormat="1" ht="12" customHeight="1">
      <c r="A599" s="121">
        <v>527</v>
      </c>
      <c r="B599" s="122"/>
      <c r="C599" s="403"/>
      <c r="D599" s="123"/>
      <c r="E599" s="124"/>
      <c r="F599" s="124"/>
      <c r="G599" s="363" t="str">
        <f t="shared" si="121"/>
        <v/>
      </c>
      <c r="H599" s="376" t="str">
        <f t="shared" si="122"/>
        <v/>
      </c>
      <c r="I599" s="365" t="str">
        <f t="shared" si="123"/>
        <v/>
      </c>
      <c r="J599" s="366" t="str">
        <f t="shared" si="129"/>
        <v/>
      </c>
      <c r="K599" s="367" t="str">
        <f t="shared" si="130"/>
        <v/>
      </c>
      <c r="L599" s="368" t="str">
        <f t="shared" si="131"/>
        <v/>
      </c>
      <c r="M599" s="369"/>
      <c r="N599" s="370" t="str">
        <f t="shared" si="124"/>
        <v/>
      </c>
      <c r="O599" s="371" t="str">
        <f t="shared" si="125"/>
        <v/>
      </c>
      <c r="P599" s="371" t="str">
        <f t="shared" si="132"/>
        <v/>
      </c>
      <c r="Q599" s="372" t="str">
        <f t="shared" si="126"/>
        <v/>
      </c>
      <c r="R599" s="373" t="str">
        <f t="shared" si="133"/>
        <v/>
      </c>
      <c r="S599" s="372" t="str">
        <f t="shared" si="134"/>
        <v/>
      </c>
      <c r="T599" s="372" t="str">
        <f t="shared" si="127"/>
        <v/>
      </c>
      <c r="U599" s="374" t="str">
        <f t="shared" si="128"/>
        <v/>
      </c>
      <c r="V599" s="375" t="str">
        <f t="shared" si="135"/>
        <v/>
      </c>
      <c r="Y599" s="133"/>
    </row>
    <row r="600" spans="1:25" s="127" customFormat="1" ht="12" customHeight="1">
      <c r="A600" s="121">
        <v>528</v>
      </c>
      <c r="B600" s="122"/>
      <c r="C600" s="403"/>
      <c r="D600" s="123"/>
      <c r="E600" s="124"/>
      <c r="F600" s="124"/>
      <c r="G600" s="363" t="str">
        <f t="shared" si="121"/>
        <v/>
      </c>
      <c r="H600" s="376" t="str">
        <f t="shared" si="122"/>
        <v/>
      </c>
      <c r="I600" s="365" t="str">
        <f t="shared" si="123"/>
        <v/>
      </c>
      <c r="J600" s="366" t="str">
        <f t="shared" si="129"/>
        <v/>
      </c>
      <c r="K600" s="367" t="str">
        <f t="shared" si="130"/>
        <v/>
      </c>
      <c r="L600" s="368" t="str">
        <f t="shared" si="131"/>
        <v/>
      </c>
      <c r="M600" s="369"/>
      <c r="N600" s="370" t="str">
        <f t="shared" si="124"/>
        <v/>
      </c>
      <c r="O600" s="371" t="str">
        <f t="shared" si="125"/>
        <v/>
      </c>
      <c r="P600" s="371" t="str">
        <f t="shared" si="132"/>
        <v/>
      </c>
      <c r="Q600" s="372" t="str">
        <f t="shared" si="126"/>
        <v/>
      </c>
      <c r="R600" s="373" t="str">
        <f t="shared" si="133"/>
        <v/>
      </c>
      <c r="S600" s="372" t="str">
        <f t="shared" si="134"/>
        <v/>
      </c>
      <c r="T600" s="372" t="str">
        <f t="shared" si="127"/>
        <v/>
      </c>
      <c r="U600" s="374" t="str">
        <f t="shared" si="128"/>
        <v/>
      </c>
      <c r="V600" s="375" t="str">
        <f t="shared" si="135"/>
        <v/>
      </c>
      <c r="Y600" s="133"/>
    </row>
    <row r="601" spans="1:25" s="127" customFormat="1" ht="12" customHeight="1">
      <c r="A601" s="121">
        <v>529</v>
      </c>
      <c r="B601" s="122"/>
      <c r="C601" s="403"/>
      <c r="D601" s="123"/>
      <c r="E601" s="124"/>
      <c r="F601" s="124"/>
      <c r="G601" s="363" t="str">
        <f t="shared" si="121"/>
        <v/>
      </c>
      <c r="H601" s="376" t="str">
        <f t="shared" si="122"/>
        <v/>
      </c>
      <c r="I601" s="365" t="str">
        <f t="shared" si="123"/>
        <v/>
      </c>
      <c r="J601" s="366" t="str">
        <f t="shared" si="129"/>
        <v/>
      </c>
      <c r="K601" s="367" t="str">
        <f t="shared" si="130"/>
        <v/>
      </c>
      <c r="L601" s="368" t="str">
        <f t="shared" si="131"/>
        <v/>
      </c>
      <c r="M601" s="369"/>
      <c r="N601" s="370" t="str">
        <f t="shared" si="124"/>
        <v/>
      </c>
      <c r="O601" s="371" t="str">
        <f t="shared" si="125"/>
        <v/>
      </c>
      <c r="P601" s="371" t="str">
        <f t="shared" si="132"/>
        <v/>
      </c>
      <c r="Q601" s="372" t="str">
        <f t="shared" si="126"/>
        <v/>
      </c>
      <c r="R601" s="373" t="str">
        <f t="shared" si="133"/>
        <v/>
      </c>
      <c r="S601" s="372" t="str">
        <f t="shared" si="134"/>
        <v/>
      </c>
      <c r="T601" s="372" t="str">
        <f t="shared" si="127"/>
        <v/>
      </c>
      <c r="U601" s="374" t="str">
        <f t="shared" si="128"/>
        <v/>
      </c>
      <c r="V601" s="375" t="str">
        <f t="shared" si="135"/>
        <v/>
      </c>
      <c r="Y601" s="133"/>
    </row>
    <row r="602" spans="1:25" s="127" customFormat="1" ht="12" customHeight="1">
      <c r="A602" s="121">
        <v>530</v>
      </c>
      <c r="B602" s="122"/>
      <c r="C602" s="403"/>
      <c r="D602" s="123"/>
      <c r="E602" s="124"/>
      <c r="F602" s="124"/>
      <c r="G602" s="363" t="str">
        <f t="shared" si="121"/>
        <v/>
      </c>
      <c r="H602" s="376" t="str">
        <f t="shared" si="122"/>
        <v/>
      </c>
      <c r="I602" s="365" t="str">
        <f t="shared" si="123"/>
        <v/>
      </c>
      <c r="J602" s="366" t="str">
        <f t="shared" si="129"/>
        <v/>
      </c>
      <c r="K602" s="367" t="str">
        <f t="shared" si="130"/>
        <v/>
      </c>
      <c r="L602" s="368" t="str">
        <f t="shared" si="131"/>
        <v/>
      </c>
      <c r="M602" s="369"/>
      <c r="N602" s="370" t="str">
        <f t="shared" si="124"/>
        <v/>
      </c>
      <c r="O602" s="371" t="str">
        <f t="shared" si="125"/>
        <v/>
      </c>
      <c r="P602" s="371" t="str">
        <f t="shared" si="132"/>
        <v/>
      </c>
      <c r="Q602" s="372" t="str">
        <f t="shared" si="126"/>
        <v/>
      </c>
      <c r="R602" s="373" t="str">
        <f t="shared" si="133"/>
        <v/>
      </c>
      <c r="S602" s="372" t="str">
        <f t="shared" si="134"/>
        <v/>
      </c>
      <c r="T602" s="372" t="str">
        <f t="shared" si="127"/>
        <v/>
      </c>
      <c r="U602" s="374" t="str">
        <f t="shared" si="128"/>
        <v/>
      </c>
      <c r="V602" s="375" t="str">
        <f t="shared" si="135"/>
        <v/>
      </c>
      <c r="Y602" s="133"/>
    </row>
    <row r="603" spans="1:25" s="127" customFormat="1" ht="12" customHeight="1">
      <c r="A603" s="121">
        <v>531</v>
      </c>
      <c r="B603" s="122"/>
      <c r="C603" s="403"/>
      <c r="D603" s="123"/>
      <c r="E603" s="124"/>
      <c r="F603" s="124"/>
      <c r="G603" s="363" t="str">
        <f t="shared" si="121"/>
        <v/>
      </c>
      <c r="H603" s="376" t="str">
        <f t="shared" si="122"/>
        <v/>
      </c>
      <c r="I603" s="365" t="str">
        <f t="shared" si="123"/>
        <v/>
      </c>
      <c r="J603" s="366" t="str">
        <f t="shared" si="129"/>
        <v/>
      </c>
      <c r="K603" s="367" t="str">
        <f t="shared" si="130"/>
        <v/>
      </c>
      <c r="L603" s="368" t="str">
        <f t="shared" si="131"/>
        <v/>
      </c>
      <c r="M603" s="369"/>
      <c r="N603" s="370" t="str">
        <f t="shared" si="124"/>
        <v/>
      </c>
      <c r="O603" s="371" t="str">
        <f t="shared" si="125"/>
        <v/>
      </c>
      <c r="P603" s="371" t="str">
        <f t="shared" si="132"/>
        <v/>
      </c>
      <c r="Q603" s="372" t="str">
        <f t="shared" si="126"/>
        <v/>
      </c>
      <c r="R603" s="373" t="str">
        <f t="shared" si="133"/>
        <v/>
      </c>
      <c r="S603" s="372" t="str">
        <f t="shared" si="134"/>
        <v/>
      </c>
      <c r="T603" s="372" t="str">
        <f t="shared" si="127"/>
        <v/>
      </c>
      <c r="U603" s="374" t="str">
        <f t="shared" si="128"/>
        <v/>
      </c>
      <c r="V603" s="375" t="str">
        <f t="shared" si="135"/>
        <v/>
      </c>
      <c r="Y603" s="133"/>
    </row>
    <row r="604" spans="1:25" s="127" customFormat="1" ht="12" customHeight="1">
      <c r="A604" s="121">
        <v>532</v>
      </c>
      <c r="B604" s="122"/>
      <c r="C604" s="403"/>
      <c r="D604" s="123"/>
      <c r="E604" s="124"/>
      <c r="F604" s="124"/>
      <c r="G604" s="363" t="str">
        <f t="shared" si="121"/>
        <v/>
      </c>
      <c r="H604" s="376" t="str">
        <f t="shared" si="122"/>
        <v/>
      </c>
      <c r="I604" s="365" t="str">
        <f t="shared" si="123"/>
        <v/>
      </c>
      <c r="J604" s="366" t="str">
        <f t="shared" si="129"/>
        <v/>
      </c>
      <c r="K604" s="367" t="str">
        <f t="shared" si="130"/>
        <v/>
      </c>
      <c r="L604" s="368" t="str">
        <f t="shared" si="131"/>
        <v/>
      </c>
      <c r="M604" s="369"/>
      <c r="N604" s="370" t="str">
        <f t="shared" si="124"/>
        <v/>
      </c>
      <c r="O604" s="371" t="str">
        <f t="shared" si="125"/>
        <v/>
      </c>
      <c r="P604" s="371" t="str">
        <f t="shared" si="132"/>
        <v/>
      </c>
      <c r="Q604" s="372" t="str">
        <f t="shared" si="126"/>
        <v/>
      </c>
      <c r="R604" s="373" t="str">
        <f t="shared" si="133"/>
        <v/>
      </c>
      <c r="S604" s="372" t="str">
        <f t="shared" si="134"/>
        <v/>
      </c>
      <c r="T604" s="372" t="str">
        <f t="shared" si="127"/>
        <v/>
      </c>
      <c r="U604" s="374" t="str">
        <f t="shared" si="128"/>
        <v/>
      </c>
      <c r="V604" s="375" t="str">
        <f t="shared" si="135"/>
        <v/>
      </c>
      <c r="Y604" s="133"/>
    </row>
    <row r="605" spans="1:25" s="127" customFormat="1" ht="12" customHeight="1">
      <c r="A605" s="121">
        <v>533</v>
      </c>
      <c r="B605" s="122"/>
      <c r="C605" s="403"/>
      <c r="D605" s="123"/>
      <c r="E605" s="124"/>
      <c r="F605" s="124"/>
      <c r="G605" s="363" t="str">
        <f t="shared" si="121"/>
        <v/>
      </c>
      <c r="H605" s="376" t="str">
        <f t="shared" si="122"/>
        <v/>
      </c>
      <c r="I605" s="365" t="str">
        <f t="shared" si="123"/>
        <v/>
      </c>
      <c r="J605" s="366" t="str">
        <f t="shared" si="129"/>
        <v/>
      </c>
      <c r="K605" s="367" t="str">
        <f t="shared" si="130"/>
        <v/>
      </c>
      <c r="L605" s="368" t="str">
        <f t="shared" si="131"/>
        <v/>
      </c>
      <c r="M605" s="369"/>
      <c r="N605" s="370" t="str">
        <f t="shared" si="124"/>
        <v/>
      </c>
      <c r="O605" s="371" t="str">
        <f t="shared" si="125"/>
        <v/>
      </c>
      <c r="P605" s="371" t="str">
        <f t="shared" si="132"/>
        <v/>
      </c>
      <c r="Q605" s="372" t="str">
        <f t="shared" si="126"/>
        <v/>
      </c>
      <c r="R605" s="373" t="str">
        <f t="shared" si="133"/>
        <v/>
      </c>
      <c r="S605" s="372" t="str">
        <f t="shared" si="134"/>
        <v/>
      </c>
      <c r="T605" s="372" t="str">
        <f t="shared" si="127"/>
        <v/>
      </c>
      <c r="U605" s="374" t="str">
        <f t="shared" si="128"/>
        <v/>
      </c>
      <c r="V605" s="375" t="str">
        <f t="shared" si="135"/>
        <v/>
      </c>
      <c r="Y605" s="133"/>
    </row>
    <row r="606" spans="1:25" s="127" customFormat="1" ht="12" customHeight="1">
      <c r="A606" s="121">
        <v>534</v>
      </c>
      <c r="B606" s="122"/>
      <c r="C606" s="403"/>
      <c r="D606" s="123"/>
      <c r="E606" s="124"/>
      <c r="F606" s="124"/>
      <c r="G606" s="363" t="str">
        <f t="shared" si="121"/>
        <v/>
      </c>
      <c r="H606" s="376" t="str">
        <f t="shared" si="122"/>
        <v/>
      </c>
      <c r="I606" s="365" t="str">
        <f t="shared" si="123"/>
        <v/>
      </c>
      <c r="J606" s="366" t="str">
        <f t="shared" si="129"/>
        <v/>
      </c>
      <c r="K606" s="367" t="str">
        <f t="shared" si="130"/>
        <v/>
      </c>
      <c r="L606" s="368" t="str">
        <f t="shared" si="131"/>
        <v/>
      </c>
      <c r="M606" s="369"/>
      <c r="N606" s="370" t="str">
        <f t="shared" si="124"/>
        <v/>
      </c>
      <c r="O606" s="371" t="str">
        <f t="shared" si="125"/>
        <v/>
      </c>
      <c r="P606" s="371" t="str">
        <f t="shared" si="132"/>
        <v/>
      </c>
      <c r="Q606" s="372" t="str">
        <f t="shared" si="126"/>
        <v/>
      </c>
      <c r="R606" s="373" t="str">
        <f t="shared" si="133"/>
        <v/>
      </c>
      <c r="S606" s="372" t="str">
        <f t="shared" si="134"/>
        <v/>
      </c>
      <c r="T606" s="372" t="str">
        <f t="shared" si="127"/>
        <v/>
      </c>
      <c r="U606" s="374" t="str">
        <f t="shared" si="128"/>
        <v/>
      </c>
      <c r="V606" s="375" t="str">
        <f t="shared" si="135"/>
        <v/>
      </c>
      <c r="Y606" s="133"/>
    </row>
    <row r="607" spans="1:25" s="127" customFormat="1" ht="12" customHeight="1">
      <c r="A607" s="121">
        <v>535</v>
      </c>
      <c r="B607" s="122"/>
      <c r="C607" s="403"/>
      <c r="D607" s="123"/>
      <c r="E607" s="124"/>
      <c r="F607" s="124"/>
      <c r="G607" s="363" t="str">
        <f t="shared" si="121"/>
        <v/>
      </c>
      <c r="H607" s="376" t="str">
        <f t="shared" si="122"/>
        <v/>
      </c>
      <c r="I607" s="365" t="str">
        <f t="shared" si="123"/>
        <v/>
      </c>
      <c r="J607" s="366" t="str">
        <f t="shared" si="129"/>
        <v/>
      </c>
      <c r="K607" s="367" t="str">
        <f t="shared" si="130"/>
        <v/>
      </c>
      <c r="L607" s="368" t="str">
        <f t="shared" si="131"/>
        <v/>
      </c>
      <c r="M607" s="369"/>
      <c r="N607" s="370" t="str">
        <f t="shared" si="124"/>
        <v/>
      </c>
      <c r="O607" s="371" t="str">
        <f t="shared" si="125"/>
        <v/>
      </c>
      <c r="P607" s="371" t="str">
        <f t="shared" si="132"/>
        <v/>
      </c>
      <c r="Q607" s="372" t="str">
        <f t="shared" si="126"/>
        <v/>
      </c>
      <c r="R607" s="373" t="str">
        <f t="shared" si="133"/>
        <v/>
      </c>
      <c r="S607" s="372" t="str">
        <f t="shared" si="134"/>
        <v/>
      </c>
      <c r="T607" s="372" t="str">
        <f t="shared" si="127"/>
        <v/>
      </c>
      <c r="U607" s="374" t="str">
        <f t="shared" si="128"/>
        <v/>
      </c>
      <c r="V607" s="375" t="str">
        <f t="shared" si="135"/>
        <v/>
      </c>
      <c r="Y607" s="133"/>
    </row>
    <row r="608" spans="1:25" s="127" customFormat="1" ht="12" customHeight="1">
      <c r="A608" s="121">
        <v>536</v>
      </c>
      <c r="B608" s="122"/>
      <c r="C608" s="403"/>
      <c r="D608" s="123"/>
      <c r="E608" s="124"/>
      <c r="F608" s="124"/>
      <c r="G608" s="363" t="str">
        <f t="shared" si="121"/>
        <v/>
      </c>
      <c r="H608" s="376" t="str">
        <f t="shared" si="122"/>
        <v/>
      </c>
      <c r="I608" s="365" t="str">
        <f t="shared" si="123"/>
        <v/>
      </c>
      <c r="J608" s="366" t="str">
        <f t="shared" si="129"/>
        <v/>
      </c>
      <c r="K608" s="367" t="str">
        <f t="shared" si="130"/>
        <v/>
      </c>
      <c r="L608" s="368" t="str">
        <f t="shared" si="131"/>
        <v/>
      </c>
      <c r="M608" s="369"/>
      <c r="N608" s="370" t="str">
        <f t="shared" si="124"/>
        <v/>
      </c>
      <c r="O608" s="371" t="str">
        <f t="shared" si="125"/>
        <v/>
      </c>
      <c r="P608" s="371" t="str">
        <f t="shared" si="132"/>
        <v/>
      </c>
      <c r="Q608" s="372" t="str">
        <f t="shared" si="126"/>
        <v/>
      </c>
      <c r="R608" s="373" t="str">
        <f t="shared" si="133"/>
        <v/>
      </c>
      <c r="S608" s="372" t="str">
        <f t="shared" si="134"/>
        <v/>
      </c>
      <c r="T608" s="372" t="str">
        <f t="shared" si="127"/>
        <v/>
      </c>
      <c r="U608" s="374" t="str">
        <f t="shared" si="128"/>
        <v/>
      </c>
      <c r="V608" s="375" t="str">
        <f t="shared" si="135"/>
        <v/>
      </c>
      <c r="Y608" s="133"/>
    </row>
    <row r="609" spans="1:25" s="127" customFormat="1" ht="12" customHeight="1">
      <c r="A609" s="121">
        <v>537</v>
      </c>
      <c r="B609" s="122"/>
      <c r="C609" s="403"/>
      <c r="D609" s="123"/>
      <c r="E609" s="124"/>
      <c r="F609" s="124"/>
      <c r="G609" s="363" t="str">
        <f t="shared" si="121"/>
        <v/>
      </c>
      <c r="H609" s="376" t="str">
        <f t="shared" si="122"/>
        <v/>
      </c>
      <c r="I609" s="365" t="str">
        <f t="shared" si="123"/>
        <v/>
      </c>
      <c r="J609" s="366" t="str">
        <f t="shared" si="129"/>
        <v/>
      </c>
      <c r="K609" s="367" t="str">
        <f t="shared" si="130"/>
        <v/>
      </c>
      <c r="L609" s="368" t="str">
        <f t="shared" si="131"/>
        <v/>
      </c>
      <c r="M609" s="369"/>
      <c r="N609" s="370" t="str">
        <f t="shared" si="124"/>
        <v/>
      </c>
      <c r="O609" s="371" t="str">
        <f t="shared" si="125"/>
        <v/>
      </c>
      <c r="P609" s="371" t="str">
        <f t="shared" si="132"/>
        <v/>
      </c>
      <c r="Q609" s="372" t="str">
        <f t="shared" si="126"/>
        <v/>
      </c>
      <c r="R609" s="373" t="str">
        <f t="shared" si="133"/>
        <v/>
      </c>
      <c r="S609" s="372" t="str">
        <f t="shared" si="134"/>
        <v/>
      </c>
      <c r="T609" s="372" t="str">
        <f t="shared" si="127"/>
        <v/>
      </c>
      <c r="U609" s="374" t="str">
        <f t="shared" si="128"/>
        <v/>
      </c>
      <c r="V609" s="375" t="str">
        <f t="shared" si="135"/>
        <v/>
      </c>
      <c r="Y609" s="133"/>
    </row>
    <row r="610" spans="1:25" s="127" customFormat="1" ht="12" customHeight="1">
      <c r="A610" s="121">
        <v>538</v>
      </c>
      <c r="B610" s="122"/>
      <c r="C610" s="403"/>
      <c r="D610" s="123"/>
      <c r="E610" s="124"/>
      <c r="F610" s="124"/>
      <c r="G610" s="363" t="str">
        <f t="shared" si="121"/>
        <v/>
      </c>
      <c r="H610" s="376" t="str">
        <f t="shared" si="122"/>
        <v/>
      </c>
      <c r="I610" s="365" t="str">
        <f t="shared" si="123"/>
        <v/>
      </c>
      <c r="J610" s="366" t="str">
        <f t="shared" si="129"/>
        <v/>
      </c>
      <c r="K610" s="367" t="str">
        <f t="shared" si="130"/>
        <v/>
      </c>
      <c r="L610" s="368" t="str">
        <f t="shared" si="131"/>
        <v/>
      </c>
      <c r="M610" s="369"/>
      <c r="N610" s="370" t="str">
        <f t="shared" si="124"/>
        <v/>
      </c>
      <c r="O610" s="371" t="str">
        <f t="shared" si="125"/>
        <v/>
      </c>
      <c r="P610" s="371" t="str">
        <f t="shared" si="132"/>
        <v/>
      </c>
      <c r="Q610" s="372" t="str">
        <f t="shared" si="126"/>
        <v/>
      </c>
      <c r="R610" s="373" t="str">
        <f t="shared" si="133"/>
        <v/>
      </c>
      <c r="S610" s="372" t="str">
        <f t="shared" si="134"/>
        <v/>
      </c>
      <c r="T610" s="372" t="str">
        <f t="shared" si="127"/>
        <v/>
      </c>
      <c r="U610" s="374" t="str">
        <f t="shared" si="128"/>
        <v/>
      </c>
      <c r="V610" s="375" t="str">
        <f t="shared" si="135"/>
        <v/>
      </c>
      <c r="Y610" s="133"/>
    </row>
    <row r="611" spans="1:25" s="127" customFormat="1" ht="12" customHeight="1">
      <c r="A611" s="121">
        <v>539</v>
      </c>
      <c r="B611" s="122"/>
      <c r="C611" s="403"/>
      <c r="D611" s="123"/>
      <c r="E611" s="124"/>
      <c r="F611" s="124"/>
      <c r="G611" s="363" t="str">
        <f t="shared" si="121"/>
        <v/>
      </c>
      <c r="H611" s="376" t="str">
        <f t="shared" si="122"/>
        <v/>
      </c>
      <c r="I611" s="365" t="str">
        <f t="shared" si="123"/>
        <v/>
      </c>
      <c r="J611" s="366" t="str">
        <f t="shared" si="129"/>
        <v/>
      </c>
      <c r="K611" s="367" t="str">
        <f t="shared" si="130"/>
        <v/>
      </c>
      <c r="L611" s="368" t="str">
        <f t="shared" si="131"/>
        <v/>
      </c>
      <c r="M611" s="369"/>
      <c r="N611" s="370" t="str">
        <f t="shared" si="124"/>
        <v/>
      </c>
      <c r="O611" s="371" t="str">
        <f t="shared" si="125"/>
        <v/>
      </c>
      <c r="P611" s="371" t="str">
        <f t="shared" si="132"/>
        <v/>
      </c>
      <c r="Q611" s="372" t="str">
        <f t="shared" si="126"/>
        <v/>
      </c>
      <c r="R611" s="373" t="str">
        <f t="shared" si="133"/>
        <v/>
      </c>
      <c r="S611" s="372" t="str">
        <f t="shared" si="134"/>
        <v/>
      </c>
      <c r="T611" s="372" t="str">
        <f t="shared" si="127"/>
        <v/>
      </c>
      <c r="U611" s="374" t="str">
        <f t="shared" si="128"/>
        <v/>
      </c>
      <c r="V611" s="375" t="str">
        <f t="shared" si="135"/>
        <v/>
      </c>
      <c r="Y611" s="133"/>
    </row>
    <row r="612" spans="1:25" s="127" customFormat="1" ht="12" customHeight="1">
      <c r="A612" s="121">
        <v>540</v>
      </c>
      <c r="B612" s="122"/>
      <c r="C612" s="403"/>
      <c r="D612" s="123"/>
      <c r="E612" s="124"/>
      <c r="F612" s="124"/>
      <c r="G612" s="363" t="str">
        <f t="shared" si="121"/>
        <v/>
      </c>
      <c r="H612" s="376" t="str">
        <f t="shared" si="122"/>
        <v/>
      </c>
      <c r="I612" s="365" t="str">
        <f t="shared" si="123"/>
        <v/>
      </c>
      <c r="J612" s="366" t="str">
        <f t="shared" si="129"/>
        <v/>
      </c>
      <c r="K612" s="367" t="str">
        <f t="shared" si="130"/>
        <v/>
      </c>
      <c r="L612" s="368" t="str">
        <f t="shared" si="131"/>
        <v/>
      </c>
      <c r="M612" s="369"/>
      <c r="N612" s="370" t="str">
        <f t="shared" si="124"/>
        <v/>
      </c>
      <c r="O612" s="371" t="str">
        <f t="shared" si="125"/>
        <v/>
      </c>
      <c r="P612" s="371" t="str">
        <f t="shared" si="132"/>
        <v/>
      </c>
      <c r="Q612" s="372" t="str">
        <f t="shared" si="126"/>
        <v/>
      </c>
      <c r="R612" s="373" t="str">
        <f t="shared" si="133"/>
        <v/>
      </c>
      <c r="S612" s="372" t="str">
        <f t="shared" si="134"/>
        <v/>
      </c>
      <c r="T612" s="372" t="str">
        <f t="shared" si="127"/>
        <v/>
      </c>
      <c r="U612" s="374" t="str">
        <f t="shared" si="128"/>
        <v/>
      </c>
      <c r="V612" s="375" t="str">
        <f t="shared" si="135"/>
        <v/>
      </c>
      <c r="Y612" s="133"/>
    </row>
    <row r="613" spans="1:25" s="127" customFormat="1" ht="12" customHeight="1">
      <c r="A613" s="121">
        <v>541</v>
      </c>
      <c r="B613" s="122"/>
      <c r="C613" s="403"/>
      <c r="D613" s="123"/>
      <c r="E613" s="124"/>
      <c r="F613" s="124"/>
      <c r="G613" s="363" t="str">
        <f t="shared" si="121"/>
        <v/>
      </c>
      <c r="H613" s="376" t="str">
        <f t="shared" si="122"/>
        <v/>
      </c>
      <c r="I613" s="365" t="str">
        <f t="shared" si="123"/>
        <v/>
      </c>
      <c r="J613" s="366" t="str">
        <f t="shared" si="129"/>
        <v/>
      </c>
      <c r="K613" s="367" t="str">
        <f t="shared" si="130"/>
        <v/>
      </c>
      <c r="L613" s="368" t="str">
        <f t="shared" si="131"/>
        <v/>
      </c>
      <c r="M613" s="369"/>
      <c r="N613" s="370" t="str">
        <f t="shared" si="124"/>
        <v/>
      </c>
      <c r="O613" s="371" t="str">
        <f t="shared" si="125"/>
        <v/>
      </c>
      <c r="P613" s="371" t="str">
        <f t="shared" si="132"/>
        <v/>
      </c>
      <c r="Q613" s="372" t="str">
        <f t="shared" si="126"/>
        <v/>
      </c>
      <c r="R613" s="373" t="str">
        <f t="shared" si="133"/>
        <v/>
      </c>
      <c r="S613" s="372" t="str">
        <f t="shared" si="134"/>
        <v/>
      </c>
      <c r="T613" s="372" t="str">
        <f t="shared" si="127"/>
        <v/>
      </c>
      <c r="U613" s="374" t="str">
        <f t="shared" si="128"/>
        <v/>
      </c>
      <c r="V613" s="375" t="str">
        <f t="shared" si="135"/>
        <v/>
      </c>
      <c r="Y613" s="133"/>
    </row>
    <row r="614" spans="1:25" s="127" customFormat="1" ht="12" customHeight="1">
      <c r="A614" s="121">
        <v>542</v>
      </c>
      <c r="B614" s="122"/>
      <c r="C614" s="403"/>
      <c r="D614" s="123"/>
      <c r="E614" s="124"/>
      <c r="F614" s="124"/>
      <c r="G614" s="363" t="str">
        <f t="shared" si="121"/>
        <v/>
      </c>
      <c r="H614" s="376" t="str">
        <f t="shared" si="122"/>
        <v/>
      </c>
      <c r="I614" s="365" t="str">
        <f t="shared" si="123"/>
        <v/>
      </c>
      <c r="J614" s="366" t="str">
        <f t="shared" si="129"/>
        <v/>
      </c>
      <c r="K614" s="367" t="str">
        <f t="shared" si="130"/>
        <v/>
      </c>
      <c r="L614" s="368" t="str">
        <f t="shared" si="131"/>
        <v/>
      </c>
      <c r="M614" s="369"/>
      <c r="N614" s="370" t="str">
        <f t="shared" si="124"/>
        <v/>
      </c>
      <c r="O614" s="371" t="str">
        <f t="shared" si="125"/>
        <v/>
      </c>
      <c r="P614" s="371" t="str">
        <f t="shared" si="132"/>
        <v/>
      </c>
      <c r="Q614" s="372" t="str">
        <f t="shared" si="126"/>
        <v/>
      </c>
      <c r="R614" s="373" t="str">
        <f t="shared" si="133"/>
        <v/>
      </c>
      <c r="S614" s="372" t="str">
        <f t="shared" si="134"/>
        <v/>
      </c>
      <c r="T614" s="372" t="str">
        <f t="shared" si="127"/>
        <v/>
      </c>
      <c r="U614" s="374" t="str">
        <f t="shared" si="128"/>
        <v/>
      </c>
      <c r="V614" s="375" t="str">
        <f t="shared" si="135"/>
        <v/>
      </c>
      <c r="Y614" s="133"/>
    </row>
    <row r="615" spans="1:25" s="127" customFormat="1" ht="12" customHeight="1">
      <c r="A615" s="121">
        <v>543</v>
      </c>
      <c r="B615" s="122"/>
      <c r="C615" s="403"/>
      <c r="D615" s="123"/>
      <c r="E615" s="124"/>
      <c r="F615" s="124"/>
      <c r="G615" s="363" t="str">
        <f t="shared" si="121"/>
        <v/>
      </c>
      <c r="H615" s="376" t="str">
        <f t="shared" si="122"/>
        <v/>
      </c>
      <c r="I615" s="365" t="str">
        <f t="shared" si="123"/>
        <v/>
      </c>
      <c r="J615" s="366" t="str">
        <f t="shared" si="129"/>
        <v/>
      </c>
      <c r="K615" s="367" t="str">
        <f t="shared" si="130"/>
        <v/>
      </c>
      <c r="L615" s="368" t="str">
        <f t="shared" si="131"/>
        <v/>
      </c>
      <c r="M615" s="369"/>
      <c r="N615" s="370" t="str">
        <f t="shared" si="124"/>
        <v/>
      </c>
      <c r="O615" s="371" t="str">
        <f t="shared" si="125"/>
        <v/>
      </c>
      <c r="P615" s="371" t="str">
        <f t="shared" si="132"/>
        <v/>
      </c>
      <c r="Q615" s="372" t="str">
        <f t="shared" si="126"/>
        <v/>
      </c>
      <c r="R615" s="373" t="str">
        <f t="shared" si="133"/>
        <v/>
      </c>
      <c r="S615" s="372" t="str">
        <f t="shared" si="134"/>
        <v/>
      </c>
      <c r="T615" s="372" t="str">
        <f t="shared" si="127"/>
        <v/>
      </c>
      <c r="U615" s="374" t="str">
        <f t="shared" si="128"/>
        <v/>
      </c>
      <c r="V615" s="375" t="str">
        <f t="shared" si="135"/>
        <v/>
      </c>
      <c r="Y615" s="133"/>
    </row>
    <row r="616" spans="1:25" s="127" customFormat="1" ht="12" customHeight="1">
      <c r="A616" s="121">
        <v>544</v>
      </c>
      <c r="B616" s="122"/>
      <c r="C616" s="403"/>
      <c r="D616" s="123"/>
      <c r="E616" s="124"/>
      <c r="F616" s="124"/>
      <c r="G616" s="363" t="str">
        <f t="shared" si="121"/>
        <v/>
      </c>
      <c r="H616" s="376" t="str">
        <f t="shared" si="122"/>
        <v/>
      </c>
      <c r="I616" s="365" t="str">
        <f t="shared" si="123"/>
        <v/>
      </c>
      <c r="J616" s="366" t="str">
        <f t="shared" si="129"/>
        <v/>
      </c>
      <c r="K616" s="367" t="str">
        <f t="shared" si="130"/>
        <v/>
      </c>
      <c r="L616" s="368" t="str">
        <f t="shared" si="131"/>
        <v/>
      </c>
      <c r="M616" s="369"/>
      <c r="N616" s="370" t="str">
        <f t="shared" si="124"/>
        <v/>
      </c>
      <c r="O616" s="371" t="str">
        <f t="shared" si="125"/>
        <v/>
      </c>
      <c r="P616" s="371" t="str">
        <f t="shared" si="132"/>
        <v/>
      </c>
      <c r="Q616" s="372" t="str">
        <f t="shared" si="126"/>
        <v/>
      </c>
      <c r="R616" s="373" t="str">
        <f t="shared" si="133"/>
        <v/>
      </c>
      <c r="S616" s="372" t="str">
        <f t="shared" si="134"/>
        <v/>
      </c>
      <c r="T616" s="372" t="str">
        <f t="shared" si="127"/>
        <v/>
      </c>
      <c r="U616" s="374" t="str">
        <f t="shared" si="128"/>
        <v/>
      </c>
      <c r="V616" s="375" t="str">
        <f t="shared" si="135"/>
        <v/>
      </c>
      <c r="Y616" s="133"/>
    </row>
    <row r="617" spans="1:25" s="127" customFormat="1" ht="12" customHeight="1">
      <c r="A617" s="121">
        <v>545</v>
      </c>
      <c r="B617" s="122"/>
      <c r="C617" s="403"/>
      <c r="D617" s="123"/>
      <c r="E617" s="124"/>
      <c r="F617" s="124"/>
      <c r="G617" s="363" t="str">
        <f t="shared" si="121"/>
        <v/>
      </c>
      <c r="H617" s="376" t="str">
        <f t="shared" si="122"/>
        <v/>
      </c>
      <c r="I617" s="365" t="str">
        <f t="shared" si="123"/>
        <v/>
      </c>
      <c r="J617" s="366" t="str">
        <f t="shared" si="129"/>
        <v/>
      </c>
      <c r="K617" s="367" t="str">
        <f t="shared" si="130"/>
        <v/>
      </c>
      <c r="L617" s="368" t="str">
        <f t="shared" si="131"/>
        <v/>
      </c>
      <c r="M617" s="369"/>
      <c r="N617" s="370" t="str">
        <f t="shared" si="124"/>
        <v/>
      </c>
      <c r="O617" s="371" t="str">
        <f t="shared" si="125"/>
        <v/>
      </c>
      <c r="P617" s="371" t="str">
        <f t="shared" si="132"/>
        <v/>
      </c>
      <c r="Q617" s="372" t="str">
        <f t="shared" si="126"/>
        <v/>
      </c>
      <c r="R617" s="373" t="str">
        <f t="shared" si="133"/>
        <v/>
      </c>
      <c r="S617" s="372" t="str">
        <f t="shared" si="134"/>
        <v/>
      </c>
      <c r="T617" s="372" t="str">
        <f t="shared" si="127"/>
        <v/>
      </c>
      <c r="U617" s="374" t="str">
        <f t="shared" si="128"/>
        <v/>
      </c>
      <c r="V617" s="375" t="str">
        <f t="shared" si="135"/>
        <v/>
      </c>
      <c r="Y617" s="133"/>
    </row>
    <row r="618" spans="1:25" s="127" customFormat="1" ht="12" customHeight="1">
      <c r="A618" s="121">
        <v>546</v>
      </c>
      <c r="B618" s="122"/>
      <c r="C618" s="403"/>
      <c r="D618" s="123"/>
      <c r="E618" s="124"/>
      <c r="F618" s="124"/>
      <c r="G618" s="363" t="str">
        <f t="shared" si="121"/>
        <v/>
      </c>
      <c r="H618" s="376" t="str">
        <f t="shared" si="122"/>
        <v/>
      </c>
      <c r="I618" s="365" t="str">
        <f t="shared" si="123"/>
        <v/>
      </c>
      <c r="J618" s="366" t="str">
        <f t="shared" si="129"/>
        <v/>
      </c>
      <c r="K618" s="367" t="str">
        <f t="shared" si="130"/>
        <v/>
      </c>
      <c r="L618" s="368" t="str">
        <f t="shared" si="131"/>
        <v/>
      </c>
      <c r="M618" s="369"/>
      <c r="N618" s="370" t="str">
        <f t="shared" si="124"/>
        <v/>
      </c>
      <c r="O618" s="371" t="str">
        <f t="shared" si="125"/>
        <v/>
      </c>
      <c r="P618" s="371" t="str">
        <f t="shared" si="132"/>
        <v/>
      </c>
      <c r="Q618" s="372" t="str">
        <f t="shared" si="126"/>
        <v/>
      </c>
      <c r="R618" s="373" t="str">
        <f t="shared" si="133"/>
        <v/>
      </c>
      <c r="S618" s="372" t="str">
        <f t="shared" si="134"/>
        <v/>
      </c>
      <c r="T618" s="372" t="str">
        <f t="shared" si="127"/>
        <v/>
      </c>
      <c r="U618" s="374" t="str">
        <f t="shared" si="128"/>
        <v/>
      </c>
      <c r="V618" s="375" t="str">
        <f t="shared" si="135"/>
        <v/>
      </c>
      <c r="Y618" s="133"/>
    </row>
    <row r="619" spans="1:25" s="127" customFormat="1" ht="12" customHeight="1">
      <c r="A619" s="121">
        <v>547</v>
      </c>
      <c r="B619" s="122"/>
      <c r="C619" s="403"/>
      <c r="D619" s="123"/>
      <c r="E619" s="124"/>
      <c r="F619" s="124"/>
      <c r="G619" s="363" t="str">
        <f t="shared" si="121"/>
        <v/>
      </c>
      <c r="H619" s="376" t="str">
        <f t="shared" si="122"/>
        <v/>
      </c>
      <c r="I619" s="365" t="str">
        <f t="shared" si="123"/>
        <v/>
      </c>
      <c r="J619" s="366" t="str">
        <f t="shared" si="129"/>
        <v/>
      </c>
      <c r="K619" s="367" t="str">
        <f t="shared" si="130"/>
        <v/>
      </c>
      <c r="L619" s="368" t="str">
        <f t="shared" si="131"/>
        <v/>
      </c>
      <c r="M619" s="369"/>
      <c r="N619" s="370" t="str">
        <f t="shared" si="124"/>
        <v/>
      </c>
      <c r="O619" s="371" t="str">
        <f t="shared" si="125"/>
        <v/>
      </c>
      <c r="P619" s="371" t="str">
        <f t="shared" si="132"/>
        <v/>
      </c>
      <c r="Q619" s="372" t="str">
        <f t="shared" si="126"/>
        <v/>
      </c>
      <c r="R619" s="373" t="str">
        <f t="shared" si="133"/>
        <v/>
      </c>
      <c r="S619" s="372" t="str">
        <f t="shared" si="134"/>
        <v/>
      </c>
      <c r="T619" s="372" t="str">
        <f t="shared" si="127"/>
        <v/>
      </c>
      <c r="U619" s="374" t="str">
        <f t="shared" si="128"/>
        <v/>
      </c>
      <c r="V619" s="375" t="str">
        <f t="shared" si="135"/>
        <v/>
      </c>
      <c r="Y619" s="133"/>
    </row>
    <row r="620" spans="1:25" s="127" customFormat="1" ht="12" customHeight="1">
      <c r="A620" s="121">
        <v>548</v>
      </c>
      <c r="B620" s="122"/>
      <c r="C620" s="403"/>
      <c r="D620" s="123"/>
      <c r="E620" s="124"/>
      <c r="F620" s="124"/>
      <c r="G620" s="363" t="str">
        <f t="shared" si="121"/>
        <v/>
      </c>
      <c r="H620" s="376" t="str">
        <f t="shared" si="122"/>
        <v/>
      </c>
      <c r="I620" s="365" t="str">
        <f t="shared" si="123"/>
        <v/>
      </c>
      <c r="J620" s="366" t="str">
        <f t="shared" si="129"/>
        <v/>
      </c>
      <c r="K620" s="367" t="str">
        <f t="shared" si="130"/>
        <v/>
      </c>
      <c r="L620" s="368" t="str">
        <f t="shared" si="131"/>
        <v/>
      </c>
      <c r="M620" s="369"/>
      <c r="N620" s="370" t="str">
        <f t="shared" si="124"/>
        <v/>
      </c>
      <c r="O620" s="371" t="str">
        <f t="shared" si="125"/>
        <v/>
      </c>
      <c r="P620" s="371" t="str">
        <f t="shared" si="132"/>
        <v/>
      </c>
      <c r="Q620" s="372" t="str">
        <f t="shared" si="126"/>
        <v/>
      </c>
      <c r="R620" s="373" t="str">
        <f t="shared" si="133"/>
        <v/>
      </c>
      <c r="S620" s="372" t="str">
        <f t="shared" si="134"/>
        <v/>
      </c>
      <c r="T620" s="372" t="str">
        <f t="shared" si="127"/>
        <v/>
      </c>
      <c r="U620" s="374" t="str">
        <f t="shared" si="128"/>
        <v/>
      </c>
      <c r="V620" s="375" t="str">
        <f t="shared" si="135"/>
        <v/>
      </c>
      <c r="Y620" s="133"/>
    </row>
    <row r="621" spans="1:25" s="127" customFormat="1" ht="12" customHeight="1">
      <c r="A621" s="121">
        <v>549</v>
      </c>
      <c r="B621" s="122"/>
      <c r="C621" s="403"/>
      <c r="D621" s="123"/>
      <c r="E621" s="124"/>
      <c r="F621" s="124"/>
      <c r="G621" s="363" t="str">
        <f t="shared" si="121"/>
        <v/>
      </c>
      <c r="H621" s="376" t="str">
        <f t="shared" si="122"/>
        <v/>
      </c>
      <c r="I621" s="365" t="str">
        <f t="shared" si="123"/>
        <v/>
      </c>
      <c r="J621" s="366" t="str">
        <f t="shared" si="129"/>
        <v/>
      </c>
      <c r="K621" s="367" t="str">
        <f t="shared" si="130"/>
        <v/>
      </c>
      <c r="L621" s="368" t="str">
        <f t="shared" si="131"/>
        <v/>
      </c>
      <c r="M621" s="369"/>
      <c r="N621" s="370" t="str">
        <f t="shared" si="124"/>
        <v/>
      </c>
      <c r="O621" s="371" t="str">
        <f t="shared" si="125"/>
        <v/>
      </c>
      <c r="P621" s="371" t="str">
        <f t="shared" si="132"/>
        <v/>
      </c>
      <c r="Q621" s="372" t="str">
        <f t="shared" si="126"/>
        <v/>
      </c>
      <c r="R621" s="373" t="str">
        <f t="shared" si="133"/>
        <v/>
      </c>
      <c r="S621" s="372" t="str">
        <f t="shared" si="134"/>
        <v/>
      </c>
      <c r="T621" s="372" t="str">
        <f t="shared" si="127"/>
        <v/>
      </c>
      <c r="U621" s="374" t="str">
        <f t="shared" si="128"/>
        <v/>
      </c>
      <c r="V621" s="375" t="str">
        <f t="shared" si="135"/>
        <v/>
      </c>
      <c r="Y621" s="133"/>
    </row>
    <row r="622" spans="1:25" s="127" customFormat="1" ht="12" customHeight="1">
      <c r="A622" s="121">
        <v>550</v>
      </c>
      <c r="B622" s="122"/>
      <c r="C622" s="403"/>
      <c r="D622" s="123"/>
      <c r="E622" s="124"/>
      <c r="F622" s="124"/>
      <c r="G622" s="363" t="str">
        <f t="shared" si="121"/>
        <v/>
      </c>
      <c r="H622" s="376" t="str">
        <f t="shared" si="122"/>
        <v/>
      </c>
      <c r="I622" s="365" t="str">
        <f t="shared" si="123"/>
        <v/>
      </c>
      <c r="J622" s="366" t="str">
        <f t="shared" si="129"/>
        <v/>
      </c>
      <c r="K622" s="367" t="str">
        <f t="shared" si="130"/>
        <v/>
      </c>
      <c r="L622" s="368" t="str">
        <f t="shared" si="131"/>
        <v/>
      </c>
      <c r="M622" s="369"/>
      <c r="N622" s="370" t="str">
        <f t="shared" si="124"/>
        <v/>
      </c>
      <c r="O622" s="371" t="str">
        <f t="shared" si="125"/>
        <v/>
      </c>
      <c r="P622" s="371" t="str">
        <f t="shared" si="132"/>
        <v/>
      </c>
      <c r="Q622" s="372" t="str">
        <f t="shared" si="126"/>
        <v/>
      </c>
      <c r="R622" s="373" t="str">
        <f t="shared" si="133"/>
        <v/>
      </c>
      <c r="S622" s="372" t="str">
        <f t="shared" si="134"/>
        <v/>
      </c>
      <c r="T622" s="372" t="str">
        <f t="shared" si="127"/>
        <v/>
      </c>
      <c r="U622" s="374" t="str">
        <f t="shared" si="128"/>
        <v/>
      </c>
      <c r="V622" s="375" t="str">
        <f t="shared" si="135"/>
        <v/>
      </c>
      <c r="Y622" s="133"/>
    </row>
    <row r="623" spans="1:25" s="127" customFormat="1" ht="12" customHeight="1">
      <c r="A623" s="121">
        <v>551</v>
      </c>
      <c r="B623" s="122"/>
      <c r="C623" s="403"/>
      <c r="D623" s="123"/>
      <c r="E623" s="124"/>
      <c r="F623" s="124"/>
      <c r="G623" s="363" t="str">
        <f t="shared" si="121"/>
        <v/>
      </c>
      <c r="H623" s="376" t="str">
        <f t="shared" si="122"/>
        <v/>
      </c>
      <c r="I623" s="365" t="str">
        <f t="shared" si="123"/>
        <v/>
      </c>
      <c r="J623" s="366" t="str">
        <f t="shared" si="129"/>
        <v/>
      </c>
      <c r="K623" s="367" t="str">
        <f t="shared" si="130"/>
        <v/>
      </c>
      <c r="L623" s="368" t="str">
        <f t="shared" si="131"/>
        <v/>
      </c>
      <c r="M623" s="369"/>
      <c r="N623" s="370" t="str">
        <f t="shared" si="124"/>
        <v/>
      </c>
      <c r="O623" s="371" t="str">
        <f t="shared" si="125"/>
        <v/>
      </c>
      <c r="P623" s="371" t="str">
        <f t="shared" si="132"/>
        <v/>
      </c>
      <c r="Q623" s="372" t="str">
        <f t="shared" si="126"/>
        <v/>
      </c>
      <c r="R623" s="373" t="str">
        <f t="shared" si="133"/>
        <v/>
      </c>
      <c r="S623" s="372" t="str">
        <f t="shared" si="134"/>
        <v/>
      </c>
      <c r="T623" s="372" t="str">
        <f t="shared" si="127"/>
        <v/>
      </c>
      <c r="U623" s="374" t="str">
        <f t="shared" si="128"/>
        <v/>
      </c>
      <c r="V623" s="375" t="str">
        <f t="shared" si="135"/>
        <v/>
      </c>
      <c r="Y623" s="133"/>
    </row>
    <row r="624" spans="1:25" s="127" customFormat="1" ht="12" customHeight="1">
      <c r="A624" s="121">
        <v>552</v>
      </c>
      <c r="B624" s="122"/>
      <c r="C624" s="403"/>
      <c r="D624" s="123"/>
      <c r="E624" s="124"/>
      <c r="F624" s="124"/>
      <c r="G624" s="363" t="str">
        <f t="shared" si="121"/>
        <v/>
      </c>
      <c r="H624" s="376" t="str">
        <f t="shared" si="122"/>
        <v/>
      </c>
      <c r="I624" s="365" t="str">
        <f t="shared" si="123"/>
        <v/>
      </c>
      <c r="J624" s="366" t="str">
        <f t="shared" si="129"/>
        <v/>
      </c>
      <c r="K624" s="367" t="str">
        <f t="shared" si="130"/>
        <v/>
      </c>
      <c r="L624" s="368" t="str">
        <f t="shared" si="131"/>
        <v/>
      </c>
      <c r="M624" s="369"/>
      <c r="N624" s="370" t="str">
        <f t="shared" si="124"/>
        <v/>
      </c>
      <c r="O624" s="371" t="str">
        <f t="shared" si="125"/>
        <v/>
      </c>
      <c r="P624" s="371" t="str">
        <f t="shared" si="132"/>
        <v/>
      </c>
      <c r="Q624" s="372" t="str">
        <f t="shared" si="126"/>
        <v/>
      </c>
      <c r="R624" s="373" t="str">
        <f t="shared" si="133"/>
        <v/>
      </c>
      <c r="S624" s="372" t="str">
        <f t="shared" si="134"/>
        <v/>
      </c>
      <c r="T624" s="372" t="str">
        <f t="shared" si="127"/>
        <v/>
      </c>
      <c r="U624" s="374" t="str">
        <f t="shared" si="128"/>
        <v/>
      </c>
      <c r="V624" s="375" t="str">
        <f t="shared" si="135"/>
        <v/>
      </c>
      <c r="Y624" s="133"/>
    </row>
    <row r="625" spans="1:25" s="127" customFormat="1" ht="12" customHeight="1">
      <c r="A625" s="121">
        <v>553</v>
      </c>
      <c r="B625" s="122"/>
      <c r="C625" s="403"/>
      <c r="D625" s="123"/>
      <c r="E625" s="124"/>
      <c r="F625" s="124"/>
      <c r="G625" s="363" t="str">
        <f t="shared" si="121"/>
        <v/>
      </c>
      <c r="H625" s="376" t="str">
        <f t="shared" si="122"/>
        <v/>
      </c>
      <c r="I625" s="365" t="str">
        <f t="shared" si="123"/>
        <v/>
      </c>
      <c r="J625" s="366" t="str">
        <f t="shared" si="129"/>
        <v/>
      </c>
      <c r="K625" s="367" t="str">
        <f t="shared" si="130"/>
        <v/>
      </c>
      <c r="L625" s="368" t="str">
        <f t="shared" si="131"/>
        <v/>
      </c>
      <c r="M625" s="369"/>
      <c r="N625" s="370" t="str">
        <f t="shared" si="124"/>
        <v/>
      </c>
      <c r="O625" s="371" t="str">
        <f t="shared" si="125"/>
        <v/>
      </c>
      <c r="P625" s="371" t="str">
        <f t="shared" si="132"/>
        <v/>
      </c>
      <c r="Q625" s="372" t="str">
        <f t="shared" si="126"/>
        <v/>
      </c>
      <c r="R625" s="373" t="str">
        <f t="shared" si="133"/>
        <v/>
      </c>
      <c r="S625" s="372" t="str">
        <f t="shared" si="134"/>
        <v/>
      </c>
      <c r="T625" s="372" t="str">
        <f t="shared" si="127"/>
        <v/>
      </c>
      <c r="U625" s="374" t="str">
        <f t="shared" si="128"/>
        <v/>
      </c>
      <c r="V625" s="375" t="str">
        <f t="shared" si="135"/>
        <v/>
      </c>
      <c r="Y625" s="133"/>
    </row>
    <row r="626" spans="1:25" s="127" customFormat="1" ht="12" customHeight="1">
      <c r="A626" s="121">
        <v>554</v>
      </c>
      <c r="B626" s="122"/>
      <c r="C626" s="403"/>
      <c r="D626" s="123"/>
      <c r="E626" s="124"/>
      <c r="F626" s="124"/>
      <c r="G626" s="363" t="str">
        <f t="shared" si="121"/>
        <v/>
      </c>
      <c r="H626" s="376" t="str">
        <f t="shared" si="122"/>
        <v/>
      </c>
      <c r="I626" s="365" t="str">
        <f t="shared" si="123"/>
        <v/>
      </c>
      <c r="J626" s="366" t="str">
        <f t="shared" si="129"/>
        <v/>
      </c>
      <c r="K626" s="367" t="str">
        <f t="shared" si="130"/>
        <v/>
      </c>
      <c r="L626" s="368" t="str">
        <f t="shared" si="131"/>
        <v/>
      </c>
      <c r="M626" s="369"/>
      <c r="N626" s="370" t="str">
        <f t="shared" si="124"/>
        <v/>
      </c>
      <c r="O626" s="371" t="str">
        <f t="shared" si="125"/>
        <v/>
      </c>
      <c r="P626" s="371" t="str">
        <f t="shared" si="132"/>
        <v/>
      </c>
      <c r="Q626" s="372" t="str">
        <f t="shared" si="126"/>
        <v/>
      </c>
      <c r="R626" s="373" t="str">
        <f t="shared" si="133"/>
        <v/>
      </c>
      <c r="S626" s="372" t="str">
        <f t="shared" si="134"/>
        <v/>
      </c>
      <c r="T626" s="372" t="str">
        <f t="shared" si="127"/>
        <v/>
      </c>
      <c r="U626" s="374" t="str">
        <f t="shared" si="128"/>
        <v/>
      </c>
      <c r="V626" s="375" t="str">
        <f t="shared" si="135"/>
        <v/>
      </c>
      <c r="Y626" s="133"/>
    </row>
    <row r="627" spans="1:25" s="127" customFormat="1" ht="12" customHeight="1">
      <c r="A627" s="121">
        <v>555</v>
      </c>
      <c r="B627" s="122"/>
      <c r="C627" s="403"/>
      <c r="D627" s="123"/>
      <c r="E627" s="124"/>
      <c r="F627" s="124"/>
      <c r="G627" s="363" t="str">
        <f t="shared" si="121"/>
        <v/>
      </c>
      <c r="H627" s="376" t="str">
        <f t="shared" si="122"/>
        <v/>
      </c>
      <c r="I627" s="365" t="str">
        <f t="shared" si="123"/>
        <v/>
      </c>
      <c r="J627" s="366" t="str">
        <f t="shared" si="129"/>
        <v/>
      </c>
      <c r="K627" s="367" t="str">
        <f t="shared" si="130"/>
        <v/>
      </c>
      <c r="L627" s="368" t="str">
        <f t="shared" si="131"/>
        <v/>
      </c>
      <c r="M627" s="369"/>
      <c r="N627" s="370" t="str">
        <f t="shared" si="124"/>
        <v/>
      </c>
      <c r="O627" s="371" t="str">
        <f t="shared" si="125"/>
        <v/>
      </c>
      <c r="P627" s="371" t="str">
        <f t="shared" si="132"/>
        <v/>
      </c>
      <c r="Q627" s="372" t="str">
        <f t="shared" si="126"/>
        <v/>
      </c>
      <c r="R627" s="373" t="str">
        <f t="shared" si="133"/>
        <v/>
      </c>
      <c r="S627" s="372" t="str">
        <f t="shared" si="134"/>
        <v/>
      </c>
      <c r="T627" s="372" t="str">
        <f t="shared" si="127"/>
        <v/>
      </c>
      <c r="U627" s="374" t="str">
        <f t="shared" si="128"/>
        <v/>
      </c>
      <c r="V627" s="375" t="str">
        <f t="shared" si="135"/>
        <v/>
      </c>
      <c r="Y627" s="133"/>
    </row>
    <row r="628" spans="1:25" s="127" customFormat="1" ht="12" customHeight="1">
      <c r="A628" s="121">
        <v>556</v>
      </c>
      <c r="B628" s="122"/>
      <c r="C628" s="403"/>
      <c r="D628" s="123"/>
      <c r="E628" s="124"/>
      <c r="F628" s="124"/>
      <c r="G628" s="363" t="str">
        <f t="shared" si="121"/>
        <v/>
      </c>
      <c r="H628" s="376" t="str">
        <f t="shared" si="122"/>
        <v/>
      </c>
      <c r="I628" s="365" t="str">
        <f t="shared" si="123"/>
        <v/>
      </c>
      <c r="J628" s="366" t="str">
        <f t="shared" si="129"/>
        <v/>
      </c>
      <c r="K628" s="367" t="str">
        <f t="shared" si="130"/>
        <v/>
      </c>
      <c r="L628" s="368" t="str">
        <f t="shared" si="131"/>
        <v/>
      </c>
      <c r="M628" s="369"/>
      <c r="N628" s="370" t="str">
        <f t="shared" si="124"/>
        <v/>
      </c>
      <c r="O628" s="371" t="str">
        <f t="shared" si="125"/>
        <v/>
      </c>
      <c r="P628" s="371" t="str">
        <f t="shared" si="132"/>
        <v/>
      </c>
      <c r="Q628" s="372" t="str">
        <f t="shared" si="126"/>
        <v/>
      </c>
      <c r="R628" s="373" t="str">
        <f t="shared" si="133"/>
        <v/>
      </c>
      <c r="S628" s="372" t="str">
        <f t="shared" si="134"/>
        <v/>
      </c>
      <c r="T628" s="372" t="str">
        <f t="shared" si="127"/>
        <v/>
      </c>
      <c r="U628" s="374" t="str">
        <f t="shared" si="128"/>
        <v/>
      </c>
      <c r="V628" s="375" t="str">
        <f t="shared" si="135"/>
        <v/>
      </c>
      <c r="Y628" s="133"/>
    </row>
    <row r="629" spans="1:25" s="127" customFormat="1" ht="12" customHeight="1">
      <c r="A629" s="121">
        <v>557</v>
      </c>
      <c r="B629" s="122"/>
      <c r="C629" s="403"/>
      <c r="D629" s="123"/>
      <c r="E629" s="124"/>
      <c r="F629" s="124"/>
      <c r="G629" s="363" t="str">
        <f t="shared" si="121"/>
        <v/>
      </c>
      <c r="H629" s="376" t="str">
        <f t="shared" si="122"/>
        <v/>
      </c>
      <c r="I629" s="365" t="str">
        <f t="shared" si="123"/>
        <v/>
      </c>
      <c r="J629" s="366" t="str">
        <f t="shared" si="129"/>
        <v/>
      </c>
      <c r="K629" s="367" t="str">
        <f t="shared" si="130"/>
        <v/>
      </c>
      <c r="L629" s="368" t="str">
        <f t="shared" si="131"/>
        <v/>
      </c>
      <c r="M629" s="369"/>
      <c r="N629" s="370" t="str">
        <f t="shared" si="124"/>
        <v/>
      </c>
      <c r="O629" s="371" t="str">
        <f t="shared" si="125"/>
        <v/>
      </c>
      <c r="P629" s="371" t="str">
        <f t="shared" si="132"/>
        <v/>
      </c>
      <c r="Q629" s="372" t="str">
        <f t="shared" si="126"/>
        <v/>
      </c>
      <c r="R629" s="373" t="str">
        <f t="shared" si="133"/>
        <v/>
      </c>
      <c r="S629" s="372" t="str">
        <f t="shared" si="134"/>
        <v/>
      </c>
      <c r="T629" s="372" t="str">
        <f t="shared" si="127"/>
        <v/>
      </c>
      <c r="U629" s="374" t="str">
        <f t="shared" si="128"/>
        <v/>
      </c>
      <c r="V629" s="375" t="str">
        <f t="shared" si="135"/>
        <v/>
      </c>
      <c r="Y629" s="133"/>
    </row>
    <row r="630" spans="1:25" s="127" customFormat="1" ht="12" customHeight="1">
      <c r="A630" s="121">
        <v>558</v>
      </c>
      <c r="B630" s="122"/>
      <c r="C630" s="403"/>
      <c r="D630" s="123"/>
      <c r="E630" s="124"/>
      <c r="F630" s="124"/>
      <c r="G630" s="363" t="str">
        <f t="shared" si="121"/>
        <v/>
      </c>
      <c r="H630" s="376" t="str">
        <f t="shared" si="122"/>
        <v/>
      </c>
      <c r="I630" s="365" t="str">
        <f t="shared" si="123"/>
        <v/>
      </c>
      <c r="J630" s="366" t="str">
        <f t="shared" si="129"/>
        <v/>
      </c>
      <c r="K630" s="367" t="str">
        <f t="shared" si="130"/>
        <v/>
      </c>
      <c r="L630" s="368" t="str">
        <f t="shared" si="131"/>
        <v/>
      </c>
      <c r="M630" s="369"/>
      <c r="N630" s="370" t="str">
        <f t="shared" si="124"/>
        <v/>
      </c>
      <c r="O630" s="371" t="str">
        <f t="shared" si="125"/>
        <v/>
      </c>
      <c r="P630" s="371" t="str">
        <f t="shared" si="132"/>
        <v/>
      </c>
      <c r="Q630" s="372" t="str">
        <f t="shared" si="126"/>
        <v/>
      </c>
      <c r="R630" s="373" t="str">
        <f t="shared" si="133"/>
        <v/>
      </c>
      <c r="S630" s="372" t="str">
        <f t="shared" si="134"/>
        <v/>
      </c>
      <c r="T630" s="372" t="str">
        <f t="shared" si="127"/>
        <v/>
      </c>
      <c r="U630" s="374" t="str">
        <f t="shared" si="128"/>
        <v/>
      </c>
      <c r="V630" s="375" t="str">
        <f t="shared" si="135"/>
        <v/>
      </c>
      <c r="Y630" s="133"/>
    </row>
    <row r="631" spans="1:25" s="127" customFormat="1" ht="12" customHeight="1">
      <c r="A631" s="121">
        <v>559</v>
      </c>
      <c r="B631" s="122"/>
      <c r="C631" s="403"/>
      <c r="D631" s="123"/>
      <c r="E631" s="124"/>
      <c r="F631" s="124"/>
      <c r="G631" s="363" t="str">
        <f t="shared" si="121"/>
        <v/>
      </c>
      <c r="H631" s="376" t="str">
        <f t="shared" si="122"/>
        <v/>
      </c>
      <c r="I631" s="365" t="str">
        <f t="shared" si="123"/>
        <v/>
      </c>
      <c r="J631" s="366" t="str">
        <f t="shared" si="129"/>
        <v/>
      </c>
      <c r="K631" s="367" t="str">
        <f t="shared" si="130"/>
        <v/>
      </c>
      <c r="L631" s="368" t="str">
        <f t="shared" si="131"/>
        <v/>
      </c>
      <c r="M631" s="369"/>
      <c r="N631" s="370" t="str">
        <f t="shared" si="124"/>
        <v/>
      </c>
      <c r="O631" s="371" t="str">
        <f t="shared" si="125"/>
        <v/>
      </c>
      <c r="P631" s="371" t="str">
        <f t="shared" si="132"/>
        <v/>
      </c>
      <c r="Q631" s="372" t="str">
        <f t="shared" si="126"/>
        <v/>
      </c>
      <c r="R631" s="373" t="str">
        <f t="shared" si="133"/>
        <v/>
      </c>
      <c r="S631" s="372" t="str">
        <f t="shared" si="134"/>
        <v/>
      </c>
      <c r="T631" s="372" t="str">
        <f t="shared" si="127"/>
        <v/>
      </c>
      <c r="U631" s="374" t="str">
        <f t="shared" si="128"/>
        <v/>
      </c>
      <c r="V631" s="375" t="str">
        <f t="shared" si="135"/>
        <v/>
      </c>
      <c r="Y631" s="133"/>
    </row>
    <row r="632" spans="1:25" s="127" customFormat="1" ht="12" customHeight="1">
      <c r="A632" s="121">
        <v>560</v>
      </c>
      <c r="B632" s="122"/>
      <c r="C632" s="403"/>
      <c r="D632" s="123"/>
      <c r="E632" s="124"/>
      <c r="F632" s="124"/>
      <c r="G632" s="363" t="str">
        <f t="shared" si="121"/>
        <v/>
      </c>
      <c r="H632" s="376" t="str">
        <f t="shared" si="122"/>
        <v/>
      </c>
      <c r="I632" s="365" t="str">
        <f t="shared" si="123"/>
        <v/>
      </c>
      <c r="J632" s="366" t="str">
        <f t="shared" si="129"/>
        <v/>
      </c>
      <c r="K632" s="367" t="str">
        <f t="shared" si="130"/>
        <v/>
      </c>
      <c r="L632" s="368" t="str">
        <f t="shared" si="131"/>
        <v/>
      </c>
      <c r="M632" s="369"/>
      <c r="N632" s="370" t="str">
        <f t="shared" si="124"/>
        <v/>
      </c>
      <c r="O632" s="371" t="str">
        <f t="shared" si="125"/>
        <v/>
      </c>
      <c r="P632" s="371" t="str">
        <f t="shared" si="132"/>
        <v/>
      </c>
      <c r="Q632" s="372" t="str">
        <f t="shared" si="126"/>
        <v/>
      </c>
      <c r="R632" s="373" t="str">
        <f t="shared" si="133"/>
        <v/>
      </c>
      <c r="S632" s="372" t="str">
        <f t="shared" si="134"/>
        <v/>
      </c>
      <c r="T632" s="372" t="str">
        <f t="shared" si="127"/>
        <v/>
      </c>
      <c r="U632" s="374" t="str">
        <f t="shared" si="128"/>
        <v/>
      </c>
      <c r="V632" s="375" t="str">
        <f t="shared" si="135"/>
        <v/>
      </c>
      <c r="Y632" s="133"/>
    </row>
    <row r="633" spans="1:25" s="127" customFormat="1" ht="12" customHeight="1">
      <c r="A633" s="121">
        <v>561</v>
      </c>
      <c r="B633" s="122"/>
      <c r="C633" s="403"/>
      <c r="D633" s="123"/>
      <c r="E633" s="124"/>
      <c r="F633" s="124"/>
      <c r="G633" s="363" t="str">
        <f t="shared" si="121"/>
        <v/>
      </c>
      <c r="H633" s="376" t="str">
        <f t="shared" si="122"/>
        <v/>
      </c>
      <c r="I633" s="365" t="str">
        <f t="shared" si="123"/>
        <v/>
      </c>
      <c r="J633" s="366" t="str">
        <f t="shared" si="129"/>
        <v/>
      </c>
      <c r="K633" s="367" t="str">
        <f t="shared" si="130"/>
        <v/>
      </c>
      <c r="L633" s="368" t="str">
        <f t="shared" si="131"/>
        <v/>
      </c>
      <c r="M633" s="369"/>
      <c r="N633" s="370" t="str">
        <f t="shared" si="124"/>
        <v/>
      </c>
      <c r="O633" s="371" t="str">
        <f t="shared" si="125"/>
        <v/>
      </c>
      <c r="P633" s="371" t="str">
        <f t="shared" si="132"/>
        <v/>
      </c>
      <c r="Q633" s="372" t="str">
        <f t="shared" si="126"/>
        <v/>
      </c>
      <c r="R633" s="373" t="str">
        <f t="shared" si="133"/>
        <v/>
      </c>
      <c r="S633" s="372" t="str">
        <f t="shared" si="134"/>
        <v/>
      </c>
      <c r="T633" s="372" t="str">
        <f t="shared" si="127"/>
        <v/>
      </c>
      <c r="U633" s="374" t="str">
        <f t="shared" si="128"/>
        <v/>
      </c>
      <c r="V633" s="375" t="str">
        <f t="shared" si="135"/>
        <v/>
      </c>
      <c r="Y633" s="133"/>
    </row>
    <row r="634" spans="1:25" s="127" customFormat="1" ht="12" customHeight="1">
      <c r="A634" s="121">
        <v>562</v>
      </c>
      <c r="B634" s="122"/>
      <c r="C634" s="403"/>
      <c r="D634" s="123"/>
      <c r="E634" s="124"/>
      <c r="F634" s="124"/>
      <c r="G634" s="363" t="str">
        <f t="shared" si="121"/>
        <v/>
      </c>
      <c r="H634" s="376" t="str">
        <f t="shared" si="122"/>
        <v/>
      </c>
      <c r="I634" s="365" t="str">
        <f t="shared" si="123"/>
        <v/>
      </c>
      <c r="J634" s="366" t="str">
        <f t="shared" si="129"/>
        <v/>
      </c>
      <c r="K634" s="367" t="str">
        <f t="shared" si="130"/>
        <v/>
      </c>
      <c r="L634" s="368" t="str">
        <f t="shared" si="131"/>
        <v/>
      </c>
      <c r="M634" s="369"/>
      <c r="N634" s="370" t="str">
        <f t="shared" si="124"/>
        <v/>
      </c>
      <c r="O634" s="371" t="str">
        <f t="shared" si="125"/>
        <v/>
      </c>
      <c r="P634" s="371" t="str">
        <f t="shared" si="132"/>
        <v/>
      </c>
      <c r="Q634" s="372" t="str">
        <f t="shared" si="126"/>
        <v/>
      </c>
      <c r="R634" s="373" t="str">
        <f t="shared" si="133"/>
        <v/>
      </c>
      <c r="S634" s="372" t="str">
        <f t="shared" si="134"/>
        <v/>
      </c>
      <c r="T634" s="372" t="str">
        <f t="shared" si="127"/>
        <v/>
      </c>
      <c r="U634" s="374" t="str">
        <f t="shared" si="128"/>
        <v/>
      </c>
      <c r="V634" s="375" t="str">
        <f t="shared" si="135"/>
        <v/>
      </c>
      <c r="Y634" s="133"/>
    </row>
    <row r="635" spans="1:25" s="127" customFormat="1" ht="12" customHeight="1">
      <c r="A635" s="121">
        <v>563</v>
      </c>
      <c r="B635" s="122"/>
      <c r="C635" s="403"/>
      <c r="D635" s="123"/>
      <c r="E635" s="124"/>
      <c r="F635" s="124"/>
      <c r="G635" s="363" t="str">
        <f t="shared" si="121"/>
        <v/>
      </c>
      <c r="H635" s="376" t="str">
        <f t="shared" si="122"/>
        <v/>
      </c>
      <c r="I635" s="365" t="str">
        <f t="shared" si="123"/>
        <v/>
      </c>
      <c r="J635" s="366" t="str">
        <f t="shared" si="129"/>
        <v/>
      </c>
      <c r="K635" s="367" t="str">
        <f t="shared" si="130"/>
        <v/>
      </c>
      <c r="L635" s="368" t="str">
        <f t="shared" si="131"/>
        <v/>
      </c>
      <c r="M635" s="369"/>
      <c r="N635" s="370" t="str">
        <f t="shared" si="124"/>
        <v/>
      </c>
      <c r="O635" s="371" t="str">
        <f t="shared" si="125"/>
        <v/>
      </c>
      <c r="P635" s="371" t="str">
        <f t="shared" si="132"/>
        <v/>
      </c>
      <c r="Q635" s="372" t="str">
        <f t="shared" si="126"/>
        <v/>
      </c>
      <c r="R635" s="373" t="str">
        <f t="shared" si="133"/>
        <v/>
      </c>
      <c r="S635" s="372" t="str">
        <f t="shared" si="134"/>
        <v/>
      </c>
      <c r="T635" s="372" t="str">
        <f t="shared" si="127"/>
        <v/>
      </c>
      <c r="U635" s="374" t="str">
        <f t="shared" si="128"/>
        <v/>
      </c>
      <c r="V635" s="375" t="str">
        <f t="shared" si="135"/>
        <v/>
      </c>
      <c r="Y635" s="133"/>
    </row>
    <row r="636" spans="1:25" s="127" customFormat="1" ht="12" customHeight="1">
      <c r="A636" s="121">
        <v>564</v>
      </c>
      <c r="B636" s="122"/>
      <c r="C636" s="403"/>
      <c r="D636" s="123"/>
      <c r="E636" s="124"/>
      <c r="F636" s="124"/>
      <c r="G636" s="363" t="str">
        <f t="shared" si="121"/>
        <v/>
      </c>
      <c r="H636" s="376" t="str">
        <f t="shared" si="122"/>
        <v/>
      </c>
      <c r="I636" s="365" t="str">
        <f t="shared" si="123"/>
        <v/>
      </c>
      <c r="J636" s="366" t="str">
        <f t="shared" si="129"/>
        <v/>
      </c>
      <c r="K636" s="367" t="str">
        <f t="shared" si="130"/>
        <v/>
      </c>
      <c r="L636" s="368" t="str">
        <f t="shared" si="131"/>
        <v/>
      </c>
      <c r="M636" s="369"/>
      <c r="N636" s="370" t="str">
        <f t="shared" si="124"/>
        <v/>
      </c>
      <c r="O636" s="371" t="str">
        <f t="shared" si="125"/>
        <v/>
      </c>
      <c r="P636" s="371" t="str">
        <f t="shared" si="132"/>
        <v/>
      </c>
      <c r="Q636" s="372" t="str">
        <f t="shared" si="126"/>
        <v/>
      </c>
      <c r="R636" s="373" t="str">
        <f t="shared" si="133"/>
        <v/>
      </c>
      <c r="S636" s="372" t="str">
        <f t="shared" si="134"/>
        <v/>
      </c>
      <c r="T636" s="372" t="str">
        <f t="shared" si="127"/>
        <v/>
      </c>
      <c r="U636" s="374" t="str">
        <f t="shared" si="128"/>
        <v/>
      </c>
      <c r="V636" s="375" t="str">
        <f t="shared" si="135"/>
        <v/>
      </c>
      <c r="Y636" s="133"/>
    </row>
    <row r="637" spans="1:25" s="127" customFormat="1" ht="12" customHeight="1">
      <c r="A637" s="121">
        <v>565</v>
      </c>
      <c r="B637" s="122"/>
      <c r="C637" s="403"/>
      <c r="D637" s="123"/>
      <c r="E637" s="124"/>
      <c r="F637" s="124"/>
      <c r="G637" s="363" t="str">
        <f t="shared" si="121"/>
        <v/>
      </c>
      <c r="H637" s="376" t="str">
        <f t="shared" si="122"/>
        <v/>
      </c>
      <c r="I637" s="365" t="str">
        <f t="shared" si="123"/>
        <v/>
      </c>
      <c r="J637" s="366" t="str">
        <f t="shared" si="129"/>
        <v/>
      </c>
      <c r="K637" s="367" t="str">
        <f t="shared" si="130"/>
        <v/>
      </c>
      <c r="L637" s="368" t="str">
        <f t="shared" si="131"/>
        <v/>
      </c>
      <c r="M637" s="369"/>
      <c r="N637" s="370" t="str">
        <f t="shared" si="124"/>
        <v/>
      </c>
      <c r="O637" s="371" t="str">
        <f t="shared" si="125"/>
        <v/>
      </c>
      <c r="P637" s="371" t="str">
        <f t="shared" si="132"/>
        <v/>
      </c>
      <c r="Q637" s="372" t="str">
        <f t="shared" si="126"/>
        <v/>
      </c>
      <c r="R637" s="373" t="str">
        <f t="shared" si="133"/>
        <v/>
      </c>
      <c r="S637" s="372" t="str">
        <f t="shared" si="134"/>
        <v/>
      </c>
      <c r="T637" s="372" t="str">
        <f t="shared" si="127"/>
        <v/>
      </c>
      <c r="U637" s="374" t="str">
        <f t="shared" si="128"/>
        <v/>
      </c>
      <c r="V637" s="375" t="str">
        <f t="shared" si="135"/>
        <v/>
      </c>
      <c r="Y637" s="133"/>
    </row>
    <row r="638" spans="1:25" s="127" customFormat="1" ht="12" customHeight="1">
      <c r="A638" s="121">
        <v>566</v>
      </c>
      <c r="B638" s="122"/>
      <c r="C638" s="403"/>
      <c r="D638" s="123"/>
      <c r="E638" s="124"/>
      <c r="F638" s="124"/>
      <c r="G638" s="363" t="str">
        <f t="shared" si="121"/>
        <v/>
      </c>
      <c r="H638" s="376" t="str">
        <f t="shared" si="122"/>
        <v/>
      </c>
      <c r="I638" s="365" t="str">
        <f t="shared" si="123"/>
        <v/>
      </c>
      <c r="J638" s="366" t="str">
        <f t="shared" si="129"/>
        <v/>
      </c>
      <c r="K638" s="367" t="str">
        <f t="shared" si="130"/>
        <v/>
      </c>
      <c r="L638" s="368" t="str">
        <f t="shared" si="131"/>
        <v/>
      </c>
      <c r="M638" s="369"/>
      <c r="N638" s="370" t="str">
        <f t="shared" si="124"/>
        <v/>
      </c>
      <c r="O638" s="371" t="str">
        <f t="shared" si="125"/>
        <v/>
      </c>
      <c r="P638" s="371" t="str">
        <f t="shared" si="132"/>
        <v/>
      </c>
      <c r="Q638" s="372" t="str">
        <f t="shared" si="126"/>
        <v/>
      </c>
      <c r="R638" s="373" t="str">
        <f t="shared" si="133"/>
        <v/>
      </c>
      <c r="S638" s="372" t="str">
        <f t="shared" si="134"/>
        <v/>
      </c>
      <c r="T638" s="372" t="str">
        <f t="shared" si="127"/>
        <v/>
      </c>
      <c r="U638" s="374" t="str">
        <f t="shared" si="128"/>
        <v/>
      </c>
      <c r="V638" s="375" t="str">
        <f t="shared" si="135"/>
        <v/>
      </c>
      <c r="Y638" s="133"/>
    </row>
    <row r="639" spans="1:25" s="127" customFormat="1" ht="12" customHeight="1">
      <c r="A639" s="121">
        <v>567</v>
      </c>
      <c r="B639" s="122"/>
      <c r="C639" s="403"/>
      <c r="D639" s="123"/>
      <c r="E639" s="124"/>
      <c r="F639" s="124"/>
      <c r="G639" s="363" t="str">
        <f t="shared" si="121"/>
        <v/>
      </c>
      <c r="H639" s="376" t="str">
        <f t="shared" si="122"/>
        <v/>
      </c>
      <c r="I639" s="365" t="str">
        <f t="shared" si="123"/>
        <v/>
      </c>
      <c r="J639" s="366" t="str">
        <f t="shared" si="129"/>
        <v/>
      </c>
      <c r="K639" s="367" t="str">
        <f t="shared" si="130"/>
        <v/>
      </c>
      <c r="L639" s="368" t="str">
        <f t="shared" si="131"/>
        <v/>
      </c>
      <c r="M639" s="369"/>
      <c r="N639" s="370" t="str">
        <f t="shared" si="124"/>
        <v/>
      </c>
      <c r="O639" s="371" t="str">
        <f t="shared" si="125"/>
        <v/>
      </c>
      <c r="P639" s="371" t="str">
        <f t="shared" si="132"/>
        <v/>
      </c>
      <c r="Q639" s="372" t="str">
        <f t="shared" si="126"/>
        <v/>
      </c>
      <c r="R639" s="373" t="str">
        <f t="shared" si="133"/>
        <v/>
      </c>
      <c r="S639" s="372" t="str">
        <f t="shared" si="134"/>
        <v/>
      </c>
      <c r="T639" s="372" t="str">
        <f t="shared" si="127"/>
        <v/>
      </c>
      <c r="U639" s="374" t="str">
        <f t="shared" si="128"/>
        <v/>
      </c>
      <c r="V639" s="375" t="str">
        <f t="shared" si="135"/>
        <v/>
      </c>
      <c r="Y639" s="133"/>
    </row>
    <row r="640" spans="1:25" s="127" customFormat="1" ht="12" customHeight="1">
      <c r="A640" s="121">
        <v>568</v>
      </c>
      <c r="B640" s="122"/>
      <c r="C640" s="403"/>
      <c r="D640" s="123"/>
      <c r="E640" s="124"/>
      <c r="F640" s="124"/>
      <c r="G640" s="363" t="str">
        <f t="shared" si="121"/>
        <v/>
      </c>
      <c r="H640" s="376" t="str">
        <f t="shared" si="122"/>
        <v/>
      </c>
      <c r="I640" s="365" t="str">
        <f t="shared" si="123"/>
        <v/>
      </c>
      <c r="J640" s="366" t="str">
        <f t="shared" si="129"/>
        <v/>
      </c>
      <c r="K640" s="367" t="str">
        <f t="shared" si="130"/>
        <v/>
      </c>
      <c r="L640" s="368" t="str">
        <f t="shared" si="131"/>
        <v/>
      </c>
      <c r="M640" s="369"/>
      <c r="N640" s="370" t="str">
        <f t="shared" si="124"/>
        <v/>
      </c>
      <c r="O640" s="371" t="str">
        <f t="shared" si="125"/>
        <v/>
      </c>
      <c r="P640" s="371" t="str">
        <f t="shared" si="132"/>
        <v/>
      </c>
      <c r="Q640" s="372" t="str">
        <f t="shared" si="126"/>
        <v/>
      </c>
      <c r="R640" s="373" t="str">
        <f t="shared" si="133"/>
        <v/>
      </c>
      <c r="S640" s="372" t="str">
        <f t="shared" si="134"/>
        <v/>
      </c>
      <c r="T640" s="372" t="str">
        <f t="shared" si="127"/>
        <v/>
      </c>
      <c r="U640" s="374" t="str">
        <f t="shared" si="128"/>
        <v/>
      </c>
      <c r="V640" s="375" t="str">
        <f t="shared" si="135"/>
        <v/>
      </c>
      <c r="Y640" s="133"/>
    </row>
    <row r="641" spans="1:25" s="127" customFormat="1" ht="12" customHeight="1">
      <c r="A641" s="121">
        <v>569</v>
      </c>
      <c r="B641" s="122"/>
      <c r="C641" s="403"/>
      <c r="D641" s="123"/>
      <c r="E641" s="124"/>
      <c r="F641" s="124"/>
      <c r="G641" s="363" t="str">
        <f t="shared" si="121"/>
        <v/>
      </c>
      <c r="H641" s="376" t="str">
        <f t="shared" si="122"/>
        <v/>
      </c>
      <c r="I641" s="365" t="str">
        <f t="shared" si="123"/>
        <v/>
      </c>
      <c r="J641" s="366" t="str">
        <f t="shared" si="129"/>
        <v/>
      </c>
      <c r="K641" s="367" t="str">
        <f t="shared" si="130"/>
        <v/>
      </c>
      <c r="L641" s="368" t="str">
        <f t="shared" si="131"/>
        <v/>
      </c>
      <c r="M641" s="369"/>
      <c r="N641" s="370" t="str">
        <f t="shared" si="124"/>
        <v/>
      </c>
      <c r="O641" s="371" t="str">
        <f t="shared" si="125"/>
        <v/>
      </c>
      <c r="P641" s="371" t="str">
        <f t="shared" si="132"/>
        <v/>
      </c>
      <c r="Q641" s="372" t="str">
        <f t="shared" si="126"/>
        <v/>
      </c>
      <c r="R641" s="373" t="str">
        <f t="shared" si="133"/>
        <v/>
      </c>
      <c r="S641" s="372" t="str">
        <f t="shared" si="134"/>
        <v/>
      </c>
      <c r="T641" s="372" t="str">
        <f t="shared" si="127"/>
        <v/>
      </c>
      <c r="U641" s="374" t="str">
        <f t="shared" si="128"/>
        <v/>
      </c>
      <c r="V641" s="375" t="str">
        <f t="shared" si="135"/>
        <v/>
      </c>
      <c r="Y641" s="133"/>
    </row>
    <row r="642" spans="1:25" s="127" customFormat="1" ht="12" customHeight="1">
      <c r="A642" s="121">
        <v>570</v>
      </c>
      <c r="B642" s="122"/>
      <c r="C642" s="403"/>
      <c r="D642" s="123"/>
      <c r="E642" s="124"/>
      <c r="F642" s="124"/>
      <c r="G642" s="363" t="str">
        <f t="shared" si="121"/>
        <v/>
      </c>
      <c r="H642" s="376" t="str">
        <f t="shared" si="122"/>
        <v/>
      </c>
      <c r="I642" s="365" t="str">
        <f t="shared" si="123"/>
        <v/>
      </c>
      <c r="J642" s="366" t="str">
        <f t="shared" si="129"/>
        <v/>
      </c>
      <c r="K642" s="367" t="str">
        <f t="shared" si="130"/>
        <v/>
      </c>
      <c r="L642" s="368" t="str">
        <f t="shared" si="131"/>
        <v/>
      </c>
      <c r="M642" s="369"/>
      <c r="N642" s="370" t="str">
        <f t="shared" si="124"/>
        <v/>
      </c>
      <c r="O642" s="371" t="str">
        <f t="shared" si="125"/>
        <v/>
      </c>
      <c r="P642" s="371" t="str">
        <f t="shared" si="132"/>
        <v/>
      </c>
      <c r="Q642" s="372" t="str">
        <f t="shared" si="126"/>
        <v/>
      </c>
      <c r="R642" s="373" t="str">
        <f t="shared" si="133"/>
        <v/>
      </c>
      <c r="S642" s="372" t="str">
        <f t="shared" si="134"/>
        <v/>
      </c>
      <c r="T642" s="372" t="str">
        <f t="shared" si="127"/>
        <v/>
      </c>
      <c r="U642" s="374" t="str">
        <f t="shared" si="128"/>
        <v/>
      </c>
      <c r="V642" s="375" t="str">
        <f t="shared" si="135"/>
        <v/>
      </c>
      <c r="Y642" s="133"/>
    </row>
    <row r="643" spans="1:25" s="127" customFormat="1" ht="12" customHeight="1">
      <c r="A643" s="121">
        <v>571</v>
      </c>
      <c r="B643" s="122"/>
      <c r="C643" s="403"/>
      <c r="D643" s="123"/>
      <c r="E643" s="124"/>
      <c r="F643" s="124"/>
      <c r="G643" s="363" t="str">
        <f t="shared" si="121"/>
        <v/>
      </c>
      <c r="H643" s="376" t="str">
        <f t="shared" si="122"/>
        <v/>
      </c>
      <c r="I643" s="365" t="str">
        <f t="shared" si="123"/>
        <v/>
      </c>
      <c r="J643" s="366" t="str">
        <f t="shared" si="129"/>
        <v/>
      </c>
      <c r="K643" s="367" t="str">
        <f t="shared" si="130"/>
        <v/>
      </c>
      <c r="L643" s="368" t="str">
        <f t="shared" si="131"/>
        <v/>
      </c>
      <c r="M643" s="369"/>
      <c r="N643" s="370" t="str">
        <f t="shared" si="124"/>
        <v/>
      </c>
      <c r="O643" s="371" t="str">
        <f t="shared" si="125"/>
        <v/>
      </c>
      <c r="P643" s="371" t="str">
        <f t="shared" si="132"/>
        <v/>
      </c>
      <c r="Q643" s="372" t="str">
        <f t="shared" si="126"/>
        <v/>
      </c>
      <c r="R643" s="373" t="str">
        <f t="shared" si="133"/>
        <v/>
      </c>
      <c r="S643" s="372" t="str">
        <f t="shared" si="134"/>
        <v/>
      </c>
      <c r="T643" s="372" t="str">
        <f t="shared" si="127"/>
        <v/>
      </c>
      <c r="U643" s="374" t="str">
        <f t="shared" si="128"/>
        <v/>
      </c>
      <c r="V643" s="375" t="str">
        <f t="shared" si="135"/>
        <v/>
      </c>
      <c r="Y643" s="133"/>
    </row>
    <row r="644" spans="1:25" s="127" customFormat="1" ht="12" customHeight="1">
      <c r="A644" s="121">
        <v>572</v>
      </c>
      <c r="B644" s="122"/>
      <c r="C644" s="403"/>
      <c r="D644" s="123"/>
      <c r="E644" s="124"/>
      <c r="F644" s="124"/>
      <c r="G644" s="363" t="str">
        <f t="shared" si="121"/>
        <v/>
      </c>
      <c r="H644" s="376" t="str">
        <f t="shared" si="122"/>
        <v/>
      </c>
      <c r="I644" s="365" t="str">
        <f t="shared" si="123"/>
        <v/>
      </c>
      <c r="J644" s="366" t="str">
        <f t="shared" si="129"/>
        <v/>
      </c>
      <c r="K644" s="367" t="str">
        <f t="shared" si="130"/>
        <v/>
      </c>
      <c r="L644" s="368" t="str">
        <f t="shared" si="131"/>
        <v/>
      </c>
      <c r="M644" s="369"/>
      <c r="N644" s="370" t="str">
        <f t="shared" si="124"/>
        <v/>
      </c>
      <c r="O644" s="371" t="str">
        <f t="shared" si="125"/>
        <v/>
      </c>
      <c r="P644" s="371" t="str">
        <f t="shared" si="132"/>
        <v/>
      </c>
      <c r="Q644" s="372" t="str">
        <f t="shared" si="126"/>
        <v/>
      </c>
      <c r="R644" s="373" t="str">
        <f t="shared" si="133"/>
        <v/>
      </c>
      <c r="S644" s="372" t="str">
        <f t="shared" si="134"/>
        <v/>
      </c>
      <c r="T644" s="372" t="str">
        <f t="shared" si="127"/>
        <v/>
      </c>
      <c r="U644" s="374" t="str">
        <f t="shared" si="128"/>
        <v/>
      </c>
      <c r="V644" s="375" t="str">
        <f t="shared" si="135"/>
        <v/>
      </c>
      <c r="Y644" s="133"/>
    </row>
    <row r="645" spans="1:25" s="127" customFormat="1" ht="12" customHeight="1">
      <c r="A645" s="121">
        <v>573</v>
      </c>
      <c r="B645" s="122"/>
      <c r="C645" s="403"/>
      <c r="D645" s="123"/>
      <c r="E645" s="124"/>
      <c r="F645" s="124"/>
      <c r="G645" s="363" t="str">
        <f t="shared" si="121"/>
        <v/>
      </c>
      <c r="H645" s="376" t="str">
        <f t="shared" si="122"/>
        <v/>
      </c>
      <c r="I645" s="365" t="str">
        <f t="shared" si="123"/>
        <v/>
      </c>
      <c r="J645" s="366" t="str">
        <f t="shared" si="129"/>
        <v/>
      </c>
      <c r="K645" s="367" t="str">
        <f t="shared" si="130"/>
        <v/>
      </c>
      <c r="L645" s="368" t="str">
        <f t="shared" si="131"/>
        <v/>
      </c>
      <c r="M645" s="369"/>
      <c r="N645" s="370" t="str">
        <f t="shared" si="124"/>
        <v/>
      </c>
      <c r="O645" s="371" t="str">
        <f t="shared" si="125"/>
        <v/>
      </c>
      <c r="P645" s="371" t="str">
        <f t="shared" si="132"/>
        <v/>
      </c>
      <c r="Q645" s="372" t="str">
        <f t="shared" si="126"/>
        <v/>
      </c>
      <c r="R645" s="373" t="str">
        <f t="shared" si="133"/>
        <v/>
      </c>
      <c r="S645" s="372" t="str">
        <f t="shared" si="134"/>
        <v/>
      </c>
      <c r="T645" s="372" t="str">
        <f t="shared" si="127"/>
        <v/>
      </c>
      <c r="U645" s="374" t="str">
        <f t="shared" si="128"/>
        <v/>
      </c>
      <c r="V645" s="375" t="str">
        <f t="shared" si="135"/>
        <v/>
      </c>
      <c r="Y645" s="133"/>
    </row>
    <row r="646" spans="1:25" s="127" customFormat="1" ht="12" customHeight="1">
      <c r="A646" s="121">
        <v>574</v>
      </c>
      <c r="B646" s="122"/>
      <c r="C646" s="403"/>
      <c r="D646" s="123"/>
      <c r="E646" s="124"/>
      <c r="F646" s="124"/>
      <c r="G646" s="363" t="str">
        <f t="shared" si="121"/>
        <v/>
      </c>
      <c r="H646" s="376" t="str">
        <f t="shared" si="122"/>
        <v/>
      </c>
      <c r="I646" s="365" t="str">
        <f t="shared" si="123"/>
        <v/>
      </c>
      <c r="J646" s="366" t="str">
        <f t="shared" si="129"/>
        <v/>
      </c>
      <c r="K646" s="367" t="str">
        <f t="shared" si="130"/>
        <v/>
      </c>
      <c r="L646" s="368" t="str">
        <f t="shared" si="131"/>
        <v/>
      </c>
      <c r="M646" s="369"/>
      <c r="N646" s="370" t="str">
        <f t="shared" si="124"/>
        <v/>
      </c>
      <c r="O646" s="371" t="str">
        <f t="shared" si="125"/>
        <v/>
      </c>
      <c r="P646" s="371" t="str">
        <f t="shared" si="132"/>
        <v/>
      </c>
      <c r="Q646" s="372" t="str">
        <f t="shared" si="126"/>
        <v/>
      </c>
      <c r="R646" s="373" t="str">
        <f t="shared" si="133"/>
        <v/>
      </c>
      <c r="S646" s="372" t="str">
        <f t="shared" si="134"/>
        <v/>
      </c>
      <c r="T646" s="372" t="str">
        <f t="shared" si="127"/>
        <v/>
      </c>
      <c r="U646" s="374" t="str">
        <f t="shared" si="128"/>
        <v/>
      </c>
      <c r="V646" s="375" t="str">
        <f t="shared" si="135"/>
        <v/>
      </c>
      <c r="Y646" s="133"/>
    </row>
    <row r="647" spans="1:25" s="127" customFormat="1" ht="12" customHeight="1">
      <c r="A647" s="121">
        <v>575</v>
      </c>
      <c r="B647" s="122"/>
      <c r="C647" s="403"/>
      <c r="D647" s="123"/>
      <c r="E647" s="124"/>
      <c r="F647" s="124"/>
      <c r="G647" s="363" t="str">
        <f t="shared" si="121"/>
        <v/>
      </c>
      <c r="H647" s="376" t="str">
        <f t="shared" si="122"/>
        <v/>
      </c>
      <c r="I647" s="365" t="str">
        <f t="shared" si="123"/>
        <v/>
      </c>
      <c r="J647" s="366" t="str">
        <f t="shared" si="129"/>
        <v/>
      </c>
      <c r="K647" s="367" t="str">
        <f t="shared" si="130"/>
        <v/>
      </c>
      <c r="L647" s="368" t="str">
        <f t="shared" si="131"/>
        <v/>
      </c>
      <c r="M647" s="369"/>
      <c r="N647" s="370" t="str">
        <f t="shared" si="124"/>
        <v/>
      </c>
      <c r="O647" s="371" t="str">
        <f t="shared" si="125"/>
        <v/>
      </c>
      <c r="P647" s="371" t="str">
        <f t="shared" si="132"/>
        <v/>
      </c>
      <c r="Q647" s="372" t="str">
        <f t="shared" si="126"/>
        <v/>
      </c>
      <c r="R647" s="373" t="str">
        <f t="shared" si="133"/>
        <v/>
      </c>
      <c r="S647" s="372" t="str">
        <f t="shared" si="134"/>
        <v/>
      </c>
      <c r="T647" s="372" t="str">
        <f t="shared" si="127"/>
        <v/>
      </c>
      <c r="U647" s="374" t="str">
        <f t="shared" si="128"/>
        <v/>
      </c>
      <c r="V647" s="375" t="str">
        <f t="shared" si="135"/>
        <v/>
      </c>
      <c r="Y647" s="133"/>
    </row>
    <row r="648" spans="1:25" s="127" customFormat="1" ht="12" customHeight="1">
      <c r="A648" s="121">
        <v>576</v>
      </c>
      <c r="B648" s="122"/>
      <c r="C648" s="403"/>
      <c r="D648" s="123"/>
      <c r="E648" s="124"/>
      <c r="F648" s="124"/>
      <c r="G648" s="363" t="str">
        <f t="shared" si="121"/>
        <v/>
      </c>
      <c r="H648" s="376" t="str">
        <f t="shared" si="122"/>
        <v/>
      </c>
      <c r="I648" s="365" t="str">
        <f t="shared" si="123"/>
        <v/>
      </c>
      <c r="J648" s="366" t="str">
        <f t="shared" si="129"/>
        <v/>
      </c>
      <c r="K648" s="367" t="str">
        <f t="shared" si="130"/>
        <v/>
      </c>
      <c r="L648" s="368" t="str">
        <f t="shared" si="131"/>
        <v/>
      </c>
      <c r="M648" s="369"/>
      <c r="N648" s="370" t="str">
        <f t="shared" si="124"/>
        <v/>
      </c>
      <c r="O648" s="371" t="str">
        <f t="shared" si="125"/>
        <v/>
      </c>
      <c r="P648" s="371" t="str">
        <f t="shared" si="132"/>
        <v/>
      </c>
      <c r="Q648" s="372" t="str">
        <f t="shared" si="126"/>
        <v/>
      </c>
      <c r="R648" s="373" t="str">
        <f t="shared" si="133"/>
        <v/>
      </c>
      <c r="S648" s="372" t="str">
        <f t="shared" si="134"/>
        <v/>
      </c>
      <c r="T648" s="372" t="str">
        <f t="shared" si="127"/>
        <v/>
      </c>
      <c r="U648" s="374" t="str">
        <f t="shared" si="128"/>
        <v/>
      </c>
      <c r="V648" s="375" t="str">
        <f t="shared" si="135"/>
        <v/>
      </c>
      <c r="Y648" s="133"/>
    </row>
    <row r="649" spans="1:25" s="127" customFormat="1" ht="12" customHeight="1">
      <c r="A649" s="121">
        <v>577</v>
      </c>
      <c r="B649" s="122"/>
      <c r="C649" s="403"/>
      <c r="D649" s="123"/>
      <c r="E649" s="124"/>
      <c r="F649" s="124"/>
      <c r="G649" s="363" t="str">
        <f t="shared" ref="G649:G712" si="136">IF(OR(ISBLANK($C649),ISBLANK($C$68)),"",IF($C649&gt;$C$68,"",DATEDIF($C649,$C$68,"Y")))</f>
        <v/>
      </c>
      <c r="H649" s="376" t="str">
        <f t="shared" ref="H649:H712" si="137">IF(D649=1,"男",IF(D649=2,"女",""))</f>
        <v/>
      </c>
      <c r="I649" s="365" t="str">
        <f t="shared" ref="I649:I712" si="138">G649&amp;H649</f>
        <v/>
      </c>
      <c r="J649" s="366" t="str">
        <f t="shared" si="129"/>
        <v/>
      </c>
      <c r="K649" s="367" t="str">
        <f t="shared" si="130"/>
        <v/>
      </c>
      <c r="L649" s="368" t="str">
        <f t="shared" si="131"/>
        <v/>
      </c>
      <c r="M649" s="369"/>
      <c r="N649" s="370" t="str">
        <f t="shared" ref="N649:N712" si="139">IF(F649="","",(F649-O649)/O649*100)</f>
        <v/>
      </c>
      <c r="O649" s="371" t="str">
        <f t="shared" ref="O649:O712" si="140">IF(E649="","",(J649*E649-K649))</f>
        <v/>
      </c>
      <c r="P649" s="371" t="str">
        <f t="shared" si="132"/>
        <v/>
      </c>
      <c r="Q649" s="372" t="str">
        <f t="shared" ref="Q649:Q712" si="141">IF($E649="","",P649*O649)</f>
        <v/>
      </c>
      <c r="R649" s="373" t="str">
        <f t="shared" si="133"/>
        <v/>
      </c>
      <c r="S649" s="372" t="str">
        <f t="shared" si="134"/>
        <v/>
      </c>
      <c r="T649" s="372" t="str">
        <f t="shared" ref="T649:T712" si="142">IF(E649="","",(Q649*R649+S649))</f>
        <v/>
      </c>
      <c r="U649" s="374" t="str">
        <f t="shared" ref="U649:U712" si="143">IF(E649="","",(T649*33%))</f>
        <v/>
      </c>
      <c r="V649" s="375" t="str">
        <f t="shared" si="135"/>
        <v/>
      </c>
      <c r="Y649" s="133"/>
    </row>
    <row r="650" spans="1:25" s="127" customFormat="1" ht="12" customHeight="1">
      <c r="A650" s="121">
        <v>578</v>
      </c>
      <c r="B650" s="122"/>
      <c r="C650" s="403"/>
      <c r="D650" s="123"/>
      <c r="E650" s="124"/>
      <c r="F650" s="124"/>
      <c r="G650" s="363" t="str">
        <f t="shared" si="136"/>
        <v/>
      </c>
      <c r="H650" s="376" t="str">
        <f t="shared" si="137"/>
        <v/>
      </c>
      <c r="I650" s="365" t="str">
        <f t="shared" si="138"/>
        <v/>
      </c>
      <c r="J650" s="366" t="str">
        <f t="shared" ref="J650:J713" si="144">IF(E650="","",VLOOKUP(I650,$W$28:$Y$53,2,FALSE))</f>
        <v/>
      </c>
      <c r="K650" s="367" t="str">
        <f t="shared" ref="K650:K713" si="145">IF(E650="","",VLOOKUP(I650,$W$28:$Y$53,3,FALSE))</f>
        <v/>
      </c>
      <c r="L650" s="368" t="str">
        <f t="shared" ref="L650:L713" si="146">IF(ISNUMBER(N650),VLOOKUP(N650,$M$57:$R$62,4,TRUE),"")</f>
        <v/>
      </c>
      <c r="M650" s="369"/>
      <c r="N650" s="370" t="str">
        <f t="shared" si="139"/>
        <v/>
      </c>
      <c r="O650" s="371" t="str">
        <f t="shared" si="140"/>
        <v/>
      </c>
      <c r="P650" s="371" t="str">
        <f t="shared" ref="P650:P713" si="147">IF($E650="","",VLOOKUP($I650,$N$27:$Q$53,2,FALSE))</f>
        <v/>
      </c>
      <c r="Q650" s="372" t="str">
        <f t="shared" si="141"/>
        <v/>
      </c>
      <c r="R650" s="373" t="str">
        <f t="shared" ref="R650:R713" si="148">IF(E650="","",VLOOKUP(I650,$N$27:$V$53,9,FALSE))</f>
        <v/>
      </c>
      <c r="S650" s="372" t="str">
        <f t="shared" ref="S650:S713" si="149">IF($E650="","",VLOOKUP($I650,$N$27:$R$53,5,FALSE))</f>
        <v/>
      </c>
      <c r="T650" s="372" t="str">
        <f t="shared" si="142"/>
        <v/>
      </c>
      <c r="U650" s="374" t="str">
        <f t="shared" si="143"/>
        <v/>
      </c>
      <c r="V650" s="375" t="str">
        <f t="shared" ref="V650:V713" si="150">IF(E650="","",(IF(AND(U650&lt;=$R$7,U650&gt;=$T$7),U650,IF(U650="","　","個別対応"))))</f>
        <v/>
      </c>
      <c r="Y650" s="133"/>
    </row>
    <row r="651" spans="1:25" s="127" customFormat="1" ht="12" customHeight="1">
      <c r="A651" s="121">
        <v>579</v>
      </c>
      <c r="B651" s="122"/>
      <c r="C651" s="403"/>
      <c r="D651" s="123"/>
      <c r="E651" s="124"/>
      <c r="F651" s="124"/>
      <c r="G651" s="363" t="str">
        <f t="shared" si="136"/>
        <v/>
      </c>
      <c r="H651" s="376" t="str">
        <f t="shared" si="137"/>
        <v/>
      </c>
      <c r="I651" s="365" t="str">
        <f t="shared" si="138"/>
        <v/>
      </c>
      <c r="J651" s="366" t="str">
        <f t="shared" si="144"/>
        <v/>
      </c>
      <c r="K651" s="367" t="str">
        <f t="shared" si="145"/>
        <v/>
      </c>
      <c r="L651" s="368" t="str">
        <f t="shared" si="146"/>
        <v/>
      </c>
      <c r="M651" s="369"/>
      <c r="N651" s="370" t="str">
        <f t="shared" si="139"/>
        <v/>
      </c>
      <c r="O651" s="371" t="str">
        <f t="shared" si="140"/>
        <v/>
      </c>
      <c r="P651" s="371" t="str">
        <f t="shared" si="147"/>
        <v/>
      </c>
      <c r="Q651" s="372" t="str">
        <f t="shared" si="141"/>
        <v/>
      </c>
      <c r="R651" s="373" t="str">
        <f t="shared" si="148"/>
        <v/>
      </c>
      <c r="S651" s="372" t="str">
        <f t="shared" si="149"/>
        <v/>
      </c>
      <c r="T651" s="372" t="str">
        <f t="shared" si="142"/>
        <v/>
      </c>
      <c r="U651" s="374" t="str">
        <f t="shared" si="143"/>
        <v/>
      </c>
      <c r="V651" s="375" t="str">
        <f t="shared" si="150"/>
        <v/>
      </c>
      <c r="Y651" s="133"/>
    </row>
    <row r="652" spans="1:25" s="127" customFormat="1" ht="12" customHeight="1">
      <c r="A652" s="121">
        <v>580</v>
      </c>
      <c r="B652" s="122"/>
      <c r="C652" s="403"/>
      <c r="D652" s="123"/>
      <c r="E652" s="124"/>
      <c r="F652" s="124"/>
      <c r="G652" s="363" t="str">
        <f t="shared" si="136"/>
        <v/>
      </c>
      <c r="H652" s="376" t="str">
        <f t="shared" si="137"/>
        <v/>
      </c>
      <c r="I652" s="365" t="str">
        <f t="shared" si="138"/>
        <v/>
      </c>
      <c r="J652" s="366" t="str">
        <f t="shared" si="144"/>
        <v/>
      </c>
      <c r="K652" s="367" t="str">
        <f t="shared" si="145"/>
        <v/>
      </c>
      <c r="L652" s="368" t="str">
        <f t="shared" si="146"/>
        <v/>
      </c>
      <c r="M652" s="369"/>
      <c r="N652" s="370" t="str">
        <f t="shared" si="139"/>
        <v/>
      </c>
      <c r="O652" s="371" t="str">
        <f t="shared" si="140"/>
        <v/>
      </c>
      <c r="P652" s="371" t="str">
        <f t="shared" si="147"/>
        <v/>
      </c>
      <c r="Q652" s="372" t="str">
        <f t="shared" si="141"/>
        <v/>
      </c>
      <c r="R652" s="373" t="str">
        <f t="shared" si="148"/>
        <v/>
      </c>
      <c r="S652" s="372" t="str">
        <f t="shared" si="149"/>
        <v/>
      </c>
      <c r="T652" s="372" t="str">
        <f t="shared" si="142"/>
        <v/>
      </c>
      <c r="U652" s="374" t="str">
        <f t="shared" si="143"/>
        <v/>
      </c>
      <c r="V652" s="375" t="str">
        <f t="shared" si="150"/>
        <v/>
      </c>
      <c r="Y652" s="133"/>
    </row>
    <row r="653" spans="1:25" s="127" customFormat="1" ht="12" customHeight="1">
      <c r="A653" s="121">
        <v>581</v>
      </c>
      <c r="B653" s="122"/>
      <c r="C653" s="403"/>
      <c r="D653" s="123"/>
      <c r="E653" s="124"/>
      <c r="F653" s="124"/>
      <c r="G653" s="363" t="str">
        <f t="shared" si="136"/>
        <v/>
      </c>
      <c r="H653" s="376" t="str">
        <f t="shared" si="137"/>
        <v/>
      </c>
      <c r="I653" s="365" t="str">
        <f t="shared" si="138"/>
        <v/>
      </c>
      <c r="J653" s="366" t="str">
        <f t="shared" si="144"/>
        <v/>
      </c>
      <c r="K653" s="367" t="str">
        <f t="shared" si="145"/>
        <v/>
      </c>
      <c r="L653" s="368" t="str">
        <f t="shared" si="146"/>
        <v/>
      </c>
      <c r="M653" s="369"/>
      <c r="N653" s="370" t="str">
        <f t="shared" si="139"/>
        <v/>
      </c>
      <c r="O653" s="371" t="str">
        <f t="shared" si="140"/>
        <v/>
      </c>
      <c r="P653" s="371" t="str">
        <f t="shared" si="147"/>
        <v/>
      </c>
      <c r="Q653" s="372" t="str">
        <f t="shared" si="141"/>
        <v/>
      </c>
      <c r="R653" s="373" t="str">
        <f t="shared" si="148"/>
        <v/>
      </c>
      <c r="S653" s="372" t="str">
        <f t="shared" si="149"/>
        <v/>
      </c>
      <c r="T653" s="372" t="str">
        <f t="shared" si="142"/>
        <v/>
      </c>
      <c r="U653" s="374" t="str">
        <f t="shared" si="143"/>
        <v/>
      </c>
      <c r="V653" s="375" t="str">
        <f t="shared" si="150"/>
        <v/>
      </c>
      <c r="Y653" s="133"/>
    </row>
    <row r="654" spans="1:25" s="127" customFormat="1" ht="12" customHeight="1">
      <c r="A654" s="121">
        <v>582</v>
      </c>
      <c r="B654" s="122"/>
      <c r="C654" s="403"/>
      <c r="D654" s="123"/>
      <c r="E654" s="124"/>
      <c r="F654" s="124"/>
      <c r="G654" s="363" t="str">
        <f t="shared" si="136"/>
        <v/>
      </c>
      <c r="H654" s="376" t="str">
        <f t="shared" si="137"/>
        <v/>
      </c>
      <c r="I654" s="365" t="str">
        <f t="shared" si="138"/>
        <v/>
      </c>
      <c r="J654" s="366" t="str">
        <f t="shared" si="144"/>
        <v/>
      </c>
      <c r="K654" s="367" t="str">
        <f t="shared" si="145"/>
        <v/>
      </c>
      <c r="L654" s="368" t="str">
        <f t="shared" si="146"/>
        <v/>
      </c>
      <c r="M654" s="369"/>
      <c r="N654" s="370" t="str">
        <f t="shared" si="139"/>
        <v/>
      </c>
      <c r="O654" s="371" t="str">
        <f t="shared" si="140"/>
        <v/>
      </c>
      <c r="P654" s="371" t="str">
        <f t="shared" si="147"/>
        <v/>
      </c>
      <c r="Q654" s="372" t="str">
        <f t="shared" si="141"/>
        <v/>
      </c>
      <c r="R654" s="373" t="str">
        <f t="shared" si="148"/>
        <v/>
      </c>
      <c r="S654" s="372" t="str">
        <f t="shared" si="149"/>
        <v/>
      </c>
      <c r="T654" s="372" t="str">
        <f t="shared" si="142"/>
        <v/>
      </c>
      <c r="U654" s="374" t="str">
        <f t="shared" si="143"/>
        <v/>
      </c>
      <c r="V654" s="375" t="str">
        <f t="shared" si="150"/>
        <v/>
      </c>
      <c r="Y654" s="133"/>
    </row>
    <row r="655" spans="1:25" s="127" customFormat="1" ht="12" customHeight="1">
      <c r="A655" s="121">
        <v>583</v>
      </c>
      <c r="B655" s="122"/>
      <c r="C655" s="403"/>
      <c r="D655" s="123"/>
      <c r="E655" s="124"/>
      <c r="F655" s="124"/>
      <c r="G655" s="363" t="str">
        <f t="shared" si="136"/>
        <v/>
      </c>
      <c r="H655" s="376" t="str">
        <f t="shared" si="137"/>
        <v/>
      </c>
      <c r="I655" s="365" t="str">
        <f t="shared" si="138"/>
        <v/>
      </c>
      <c r="J655" s="366" t="str">
        <f t="shared" si="144"/>
        <v/>
      </c>
      <c r="K655" s="367" t="str">
        <f t="shared" si="145"/>
        <v/>
      </c>
      <c r="L655" s="368" t="str">
        <f t="shared" si="146"/>
        <v/>
      </c>
      <c r="M655" s="369"/>
      <c r="N655" s="370" t="str">
        <f t="shared" si="139"/>
        <v/>
      </c>
      <c r="O655" s="371" t="str">
        <f t="shared" si="140"/>
        <v/>
      </c>
      <c r="P655" s="371" t="str">
        <f t="shared" si="147"/>
        <v/>
      </c>
      <c r="Q655" s="372" t="str">
        <f t="shared" si="141"/>
        <v/>
      </c>
      <c r="R655" s="373" t="str">
        <f t="shared" si="148"/>
        <v/>
      </c>
      <c r="S655" s="372" t="str">
        <f t="shared" si="149"/>
        <v/>
      </c>
      <c r="T655" s="372" t="str">
        <f t="shared" si="142"/>
        <v/>
      </c>
      <c r="U655" s="374" t="str">
        <f t="shared" si="143"/>
        <v/>
      </c>
      <c r="V655" s="375" t="str">
        <f t="shared" si="150"/>
        <v/>
      </c>
      <c r="Y655" s="133"/>
    </row>
    <row r="656" spans="1:25" s="127" customFormat="1" ht="12" customHeight="1">
      <c r="A656" s="121">
        <v>584</v>
      </c>
      <c r="B656" s="122"/>
      <c r="C656" s="403"/>
      <c r="D656" s="123"/>
      <c r="E656" s="124"/>
      <c r="F656" s="124"/>
      <c r="G656" s="363" t="str">
        <f t="shared" si="136"/>
        <v/>
      </c>
      <c r="H656" s="376" t="str">
        <f t="shared" si="137"/>
        <v/>
      </c>
      <c r="I656" s="365" t="str">
        <f t="shared" si="138"/>
        <v/>
      </c>
      <c r="J656" s="366" t="str">
        <f t="shared" si="144"/>
        <v/>
      </c>
      <c r="K656" s="367" t="str">
        <f t="shared" si="145"/>
        <v/>
      </c>
      <c r="L656" s="368" t="str">
        <f t="shared" si="146"/>
        <v/>
      </c>
      <c r="M656" s="369"/>
      <c r="N656" s="370" t="str">
        <f t="shared" si="139"/>
        <v/>
      </c>
      <c r="O656" s="371" t="str">
        <f t="shared" si="140"/>
        <v/>
      </c>
      <c r="P656" s="371" t="str">
        <f t="shared" si="147"/>
        <v/>
      </c>
      <c r="Q656" s="372" t="str">
        <f t="shared" si="141"/>
        <v/>
      </c>
      <c r="R656" s="373" t="str">
        <f t="shared" si="148"/>
        <v/>
      </c>
      <c r="S656" s="372" t="str">
        <f t="shared" si="149"/>
        <v/>
      </c>
      <c r="T656" s="372" t="str">
        <f t="shared" si="142"/>
        <v/>
      </c>
      <c r="U656" s="374" t="str">
        <f t="shared" si="143"/>
        <v/>
      </c>
      <c r="V656" s="375" t="str">
        <f t="shared" si="150"/>
        <v/>
      </c>
      <c r="Y656" s="133"/>
    </row>
    <row r="657" spans="1:25" s="127" customFormat="1" ht="12" customHeight="1">
      <c r="A657" s="121">
        <v>585</v>
      </c>
      <c r="B657" s="122"/>
      <c r="C657" s="403"/>
      <c r="D657" s="123"/>
      <c r="E657" s="124"/>
      <c r="F657" s="124"/>
      <c r="G657" s="363" t="str">
        <f t="shared" si="136"/>
        <v/>
      </c>
      <c r="H657" s="376" t="str">
        <f t="shared" si="137"/>
        <v/>
      </c>
      <c r="I657" s="365" t="str">
        <f t="shared" si="138"/>
        <v/>
      </c>
      <c r="J657" s="366" t="str">
        <f t="shared" si="144"/>
        <v/>
      </c>
      <c r="K657" s="367" t="str">
        <f t="shared" si="145"/>
        <v/>
      </c>
      <c r="L657" s="368" t="str">
        <f t="shared" si="146"/>
        <v/>
      </c>
      <c r="M657" s="369"/>
      <c r="N657" s="370" t="str">
        <f t="shared" si="139"/>
        <v/>
      </c>
      <c r="O657" s="371" t="str">
        <f t="shared" si="140"/>
        <v/>
      </c>
      <c r="P657" s="371" t="str">
        <f t="shared" si="147"/>
        <v/>
      </c>
      <c r="Q657" s="372" t="str">
        <f t="shared" si="141"/>
        <v/>
      </c>
      <c r="R657" s="373" t="str">
        <f t="shared" si="148"/>
        <v/>
      </c>
      <c r="S657" s="372" t="str">
        <f t="shared" si="149"/>
        <v/>
      </c>
      <c r="T657" s="372" t="str">
        <f t="shared" si="142"/>
        <v/>
      </c>
      <c r="U657" s="374" t="str">
        <f t="shared" si="143"/>
        <v/>
      </c>
      <c r="V657" s="375" t="str">
        <f t="shared" si="150"/>
        <v/>
      </c>
      <c r="Y657" s="133"/>
    </row>
    <row r="658" spans="1:25" s="127" customFormat="1" ht="12" customHeight="1">
      <c r="A658" s="121">
        <v>586</v>
      </c>
      <c r="B658" s="122"/>
      <c r="C658" s="403"/>
      <c r="D658" s="123"/>
      <c r="E658" s="124"/>
      <c r="F658" s="124"/>
      <c r="G658" s="363" t="str">
        <f t="shared" si="136"/>
        <v/>
      </c>
      <c r="H658" s="376" t="str">
        <f t="shared" si="137"/>
        <v/>
      </c>
      <c r="I658" s="365" t="str">
        <f t="shared" si="138"/>
        <v/>
      </c>
      <c r="J658" s="366" t="str">
        <f t="shared" si="144"/>
        <v/>
      </c>
      <c r="K658" s="367" t="str">
        <f t="shared" si="145"/>
        <v/>
      </c>
      <c r="L658" s="368" t="str">
        <f t="shared" si="146"/>
        <v/>
      </c>
      <c r="M658" s="369"/>
      <c r="N658" s="370" t="str">
        <f t="shared" si="139"/>
        <v/>
      </c>
      <c r="O658" s="371" t="str">
        <f t="shared" si="140"/>
        <v/>
      </c>
      <c r="P658" s="371" t="str">
        <f t="shared" si="147"/>
        <v/>
      </c>
      <c r="Q658" s="372" t="str">
        <f t="shared" si="141"/>
        <v/>
      </c>
      <c r="R658" s="373" t="str">
        <f t="shared" si="148"/>
        <v/>
      </c>
      <c r="S658" s="372" t="str">
        <f t="shared" si="149"/>
        <v/>
      </c>
      <c r="T658" s="372" t="str">
        <f t="shared" si="142"/>
        <v/>
      </c>
      <c r="U658" s="374" t="str">
        <f t="shared" si="143"/>
        <v/>
      </c>
      <c r="V658" s="375" t="str">
        <f t="shared" si="150"/>
        <v/>
      </c>
      <c r="Y658" s="133"/>
    </row>
    <row r="659" spans="1:25" s="127" customFormat="1" ht="12" customHeight="1">
      <c r="A659" s="121">
        <v>587</v>
      </c>
      <c r="B659" s="122"/>
      <c r="C659" s="403"/>
      <c r="D659" s="123"/>
      <c r="E659" s="124"/>
      <c r="F659" s="124"/>
      <c r="G659" s="363" t="str">
        <f t="shared" si="136"/>
        <v/>
      </c>
      <c r="H659" s="376" t="str">
        <f t="shared" si="137"/>
        <v/>
      </c>
      <c r="I659" s="365" t="str">
        <f t="shared" si="138"/>
        <v/>
      </c>
      <c r="J659" s="366" t="str">
        <f t="shared" si="144"/>
        <v/>
      </c>
      <c r="K659" s="367" t="str">
        <f t="shared" si="145"/>
        <v/>
      </c>
      <c r="L659" s="368" t="str">
        <f t="shared" si="146"/>
        <v/>
      </c>
      <c r="M659" s="369"/>
      <c r="N659" s="370" t="str">
        <f t="shared" si="139"/>
        <v/>
      </c>
      <c r="O659" s="371" t="str">
        <f t="shared" si="140"/>
        <v/>
      </c>
      <c r="P659" s="371" t="str">
        <f t="shared" si="147"/>
        <v/>
      </c>
      <c r="Q659" s="372" t="str">
        <f t="shared" si="141"/>
        <v/>
      </c>
      <c r="R659" s="373" t="str">
        <f t="shared" si="148"/>
        <v/>
      </c>
      <c r="S659" s="372" t="str">
        <f t="shared" si="149"/>
        <v/>
      </c>
      <c r="T659" s="372" t="str">
        <f t="shared" si="142"/>
        <v/>
      </c>
      <c r="U659" s="374" t="str">
        <f t="shared" si="143"/>
        <v/>
      </c>
      <c r="V659" s="375" t="str">
        <f t="shared" si="150"/>
        <v/>
      </c>
      <c r="Y659" s="133"/>
    </row>
    <row r="660" spans="1:25" s="127" customFormat="1" ht="12" customHeight="1">
      <c r="A660" s="121">
        <v>588</v>
      </c>
      <c r="B660" s="122"/>
      <c r="C660" s="403"/>
      <c r="D660" s="123"/>
      <c r="E660" s="124"/>
      <c r="F660" s="124"/>
      <c r="G660" s="363" t="str">
        <f t="shared" si="136"/>
        <v/>
      </c>
      <c r="H660" s="376" t="str">
        <f t="shared" si="137"/>
        <v/>
      </c>
      <c r="I660" s="365" t="str">
        <f t="shared" si="138"/>
        <v/>
      </c>
      <c r="J660" s="366" t="str">
        <f t="shared" si="144"/>
        <v/>
      </c>
      <c r="K660" s="367" t="str">
        <f t="shared" si="145"/>
        <v/>
      </c>
      <c r="L660" s="368" t="str">
        <f t="shared" si="146"/>
        <v/>
      </c>
      <c r="M660" s="369"/>
      <c r="N660" s="370" t="str">
        <f t="shared" si="139"/>
        <v/>
      </c>
      <c r="O660" s="371" t="str">
        <f t="shared" si="140"/>
        <v/>
      </c>
      <c r="P660" s="371" t="str">
        <f t="shared" si="147"/>
        <v/>
      </c>
      <c r="Q660" s="372" t="str">
        <f t="shared" si="141"/>
        <v/>
      </c>
      <c r="R660" s="373" t="str">
        <f t="shared" si="148"/>
        <v/>
      </c>
      <c r="S660" s="372" t="str">
        <f t="shared" si="149"/>
        <v/>
      </c>
      <c r="T660" s="372" t="str">
        <f t="shared" si="142"/>
        <v/>
      </c>
      <c r="U660" s="374" t="str">
        <f t="shared" si="143"/>
        <v/>
      </c>
      <c r="V660" s="375" t="str">
        <f t="shared" si="150"/>
        <v/>
      </c>
      <c r="Y660" s="133"/>
    </row>
    <row r="661" spans="1:25" s="127" customFormat="1" ht="12" customHeight="1">
      <c r="A661" s="121">
        <v>589</v>
      </c>
      <c r="B661" s="122"/>
      <c r="C661" s="403"/>
      <c r="D661" s="123"/>
      <c r="E661" s="124"/>
      <c r="F661" s="124"/>
      <c r="G661" s="363" t="str">
        <f t="shared" si="136"/>
        <v/>
      </c>
      <c r="H661" s="376" t="str">
        <f t="shared" si="137"/>
        <v/>
      </c>
      <c r="I661" s="365" t="str">
        <f t="shared" si="138"/>
        <v/>
      </c>
      <c r="J661" s="366" t="str">
        <f t="shared" si="144"/>
        <v/>
      </c>
      <c r="K661" s="367" t="str">
        <f t="shared" si="145"/>
        <v/>
      </c>
      <c r="L661" s="368" t="str">
        <f t="shared" si="146"/>
        <v/>
      </c>
      <c r="M661" s="369"/>
      <c r="N661" s="370" t="str">
        <f t="shared" si="139"/>
        <v/>
      </c>
      <c r="O661" s="371" t="str">
        <f t="shared" si="140"/>
        <v/>
      </c>
      <c r="P661" s="371" t="str">
        <f t="shared" si="147"/>
        <v/>
      </c>
      <c r="Q661" s="372" t="str">
        <f t="shared" si="141"/>
        <v/>
      </c>
      <c r="R661" s="373" t="str">
        <f t="shared" si="148"/>
        <v/>
      </c>
      <c r="S661" s="372" t="str">
        <f t="shared" si="149"/>
        <v/>
      </c>
      <c r="T661" s="372" t="str">
        <f t="shared" si="142"/>
        <v/>
      </c>
      <c r="U661" s="374" t="str">
        <f t="shared" si="143"/>
        <v/>
      </c>
      <c r="V661" s="375" t="str">
        <f t="shared" si="150"/>
        <v/>
      </c>
      <c r="Y661" s="133"/>
    </row>
    <row r="662" spans="1:25" s="127" customFormat="1" ht="12" customHeight="1">
      <c r="A662" s="121">
        <v>590</v>
      </c>
      <c r="B662" s="122"/>
      <c r="C662" s="403"/>
      <c r="D662" s="123"/>
      <c r="E662" s="124"/>
      <c r="F662" s="124"/>
      <c r="G662" s="363" t="str">
        <f t="shared" si="136"/>
        <v/>
      </c>
      <c r="H662" s="376" t="str">
        <f t="shared" si="137"/>
        <v/>
      </c>
      <c r="I662" s="365" t="str">
        <f t="shared" si="138"/>
        <v/>
      </c>
      <c r="J662" s="366" t="str">
        <f t="shared" si="144"/>
        <v/>
      </c>
      <c r="K662" s="367" t="str">
        <f t="shared" si="145"/>
        <v/>
      </c>
      <c r="L662" s="368" t="str">
        <f t="shared" si="146"/>
        <v/>
      </c>
      <c r="M662" s="369"/>
      <c r="N662" s="370" t="str">
        <f t="shared" si="139"/>
        <v/>
      </c>
      <c r="O662" s="371" t="str">
        <f t="shared" si="140"/>
        <v/>
      </c>
      <c r="P662" s="371" t="str">
        <f t="shared" si="147"/>
        <v/>
      </c>
      <c r="Q662" s="372" t="str">
        <f t="shared" si="141"/>
        <v/>
      </c>
      <c r="R662" s="373" t="str">
        <f t="shared" si="148"/>
        <v/>
      </c>
      <c r="S662" s="372" t="str">
        <f t="shared" si="149"/>
        <v/>
      </c>
      <c r="T662" s="372" t="str">
        <f t="shared" si="142"/>
        <v/>
      </c>
      <c r="U662" s="374" t="str">
        <f t="shared" si="143"/>
        <v/>
      </c>
      <c r="V662" s="375" t="str">
        <f t="shared" si="150"/>
        <v/>
      </c>
      <c r="Y662" s="133"/>
    </row>
    <row r="663" spans="1:25" s="127" customFormat="1" ht="12" customHeight="1">
      <c r="A663" s="121">
        <v>591</v>
      </c>
      <c r="B663" s="122"/>
      <c r="C663" s="403"/>
      <c r="D663" s="123"/>
      <c r="E663" s="124"/>
      <c r="F663" s="124"/>
      <c r="G663" s="363" t="str">
        <f t="shared" si="136"/>
        <v/>
      </c>
      <c r="H663" s="376" t="str">
        <f t="shared" si="137"/>
        <v/>
      </c>
      <c r="I663" s="365" t="str">
        <f t="shared" si="138"/>
        <v/>
      </c>
      <c r="J663" s="366" t="str">
        <f t="shared" si="144"/>
        <v/>
      </c>
      <c r="K663" s="367" t="str">
        <f t="shared" si="145"/>
        <v/>
      </c>
      <c r="L663" s="368" t="str">
        <f t="shared" si="146"/>
        <v/>
      </c>
      <c r="M663" s="369"/>
      <c r="N663" s="370" t="str">
        <f t="shared" si="139"/>
        <v/>
      </c>
      <c r="O663" s="371" t="str">
        <f t="shared" si="140"/>
        <v/>
      </c>
      <c r="P663" s="371" t="str">
        <f t="shared" si="147"/>
        <v/>
      </c>
      <c r="Q663" s="372" t="str">
        <f t="shared" si="141"/>
        <v/>
      </c>
      <c r="R663" s="373" t="str">
        <f t="shared" si="148"/>
        <v/>
      </c>
      <c r="S663" s="372" t="str">
        <f t="shared" si="149"/>
        <v/>
      </c>
      <c r="T663" s="372" t="str">
        <f t="shared" si="142"/>
        <v/>
      </c>
      <c r="U663" s="374" t="str">
        <f t="shared" si="143"/>
        <v/>
      </c>
      <c r="V663" s="375" t="str">
        <f t="shared" si="150"/>
        <v/>
      </c>
      <c r="Y663" s="133"/>
    </row>
    <row r="664" spans="1:25" s="127" customFormat="1" ht="12" customHeight="1">
      <c r="A664" s="121">
        <v>592</v>
      </c>
      <c r="B664" s="122"/>
      <c r="C664" s="403"/>
      <c r="D664" s="123"/>
      <c r="E664" s="124"/>
      <c r="F664" s="124"/>
      <c r="G664" s="363" t="str">
        <f t="shared" si="136"/>
        <v/>
      </c>
      <c r="H664" s="376" t="str">
        <f t="shared" si="137"/>
        <v/>
      </c>
      <c r="I664" s="365" t="str">
        <f t="shared" si="138"/>
        <v/>
      </c>
      <c r="J664" s="366" t="str">
        <f t="shared" si="144"/>
        <v/>
      </c>
      <c r="K664" s="367" t="str">
        <f t="shared" si="145"/>
        <v/>
      </c>
      <c r="L664" s="368" t="str">
        <f t="shared" si="146"/>
        <v/>
      </c>
      <c r="M664" s="369"/>
      <c r="N664" s="370" t="str">
        <f t="shared" si="139"/>
        <v/>
      </c>
      <c r="O664" s="371" t="str">
        <f t="shared" si="140"/>
        <v/>
      </c>
      <c r="P664" s="371" t="str">
        <f t="shared" si="147"/>
        <v/>
      </c>
      <c r="Q664" s="372" t="str">
        <f t="shared" si="141"/>
        <v/>
      </c>
      <c r="R664" s="373" t="str">
        <f t="shared" si="148"/>
        <v/>
      </c>
      <c r="S664" s="372" t="str">
        <f t="shared" si="149"/>
        <v/>
      </c>
      <c r="T664" s="372" t="str">
        <f t="shared" si="142"/>
        <v/>
      </c>
      <c r="U664" s="374" t="str">
        <f t="shared" si="143"/>
        <v/>
      </c>
      <c r="V664" s="375" t="str">
        <f t="shared" si="150"/>
        <v/>
      </c>
      <c r="Y664" s="133"/>
    </row>
    <row r="665" spans="1:25" s="127" customFormat="1" ht="12" customHeight="1">
      <c r="A665" s="121">
        <v>593</v>
      </c>
      <c r="B665" s="122"/>
      <c r="C665" s="403"/>
      <c r="D665" s="123"/>
      <c r="E665" s="124"/>
      <c r="F665" s="124"/>
      <c r="G665" s="363" t="str">
        <f t="shared" si="136"/>
        <v/>
      </c>
      <c r="H665" s="376" t="str">
        <f t="shared" si="137"/>
        <v/>
      </c>
      <c r="I665" s="365" t="str">
        <f t="shared" si="138"/>
        <v/>
      </c>
      <c r="J665" s="366" t="str">
        <f t="shared" si="144"/>
        <v/>
      </c>
      <c r="K665" s="367" t="str">
        <f t="shared" si="145"/>
        <v/>
      </c>
      <c r="L665" s="368" t="str">
        <f t="shared" si="146"/>
        <v/>
      </c>
      <c r="M665" s="369"/>
      <c r="N665" s="370" t="str">
        <f t="shared" si="139"/>
        <v/>
      </c>
      <c r="O665" s="371" t="str">
        <f t="shared" si="140"/>
        <v/>
      </c>
      <c r="P665" s="371" t="str">
        <f t="shared" si="147"/>
        <v/>
      </c>
      <c r="Q665" s="372" t="str">
        <f t="shared" si="141"/>
        <v/>
      </c>
      <c r="R665" s="373" t="str">
        <f t="shared" si="148"/>
        <v/>
      </c>
      <c r="S665" s="372" t="str">
        <f t="shared" si="149"/>
        <v/>
      </c>
      <c r="T665" s="372" t="str">
        <f t="shared" si="142"/>
        <v/>
      </c>
      <c r="U665" s="374" t="str">
        <f t="shared" si="143"/>
        <v/>
      </c>
      <c r="V665" s="375" t="str">
        <f t="shared" si="150"/>
        <v/>
      </c>
      <c r="Y665" s="133"/>
    </row>
    <row r="666" spans="1:25" s="127" customFormat="1" ht="12" customHeight="1">
      <c r="A666" s="121">
        <v>594</v>
      </c>
      <c r="B666" s="122"/>
      <c r="C666" s="403"/>
      <c r="D666" s="123"/>
      <c r="E666" s="124"/>
      <c r="F666" s="124"/>
      <c r="G666" s="363" t="str">
        <f t="shared" si="136"/>
        <v/>
      </c>
      <c r="H666" s="376" t="str">
        <f t="shared" si="137"/>
        <v/>
      </c>
      <c r="I666" s="365" t="str">
        <f t="shared" si="138"/>
        <v/>
      </c>
      <c r="J666" s="366" t="str">
        <f t="shared" si="144"/>
        <v/>
      </c>
      <c r="K666" s="367" t="str">
        <f t="shared" si="145"/>
        <v/>
      </c>
      <c r="L666" s="368" t="str">
        <f t="shared" si="146"/>
        <v/>
      </c>
      <c r="M666" s="369"/>
      <c r="N666" s="370" t="str">
        <f t="shared" si="139"/>
        <v/>
      </c>
      <c r="O666" s="371" t="str">
        <f t="shared" si="140"/>
        <v/>
      </c>
      <c r="P666" s="371" t="str">
        <f t="shared" si="147"/>
        <v/>
      </c>
      <c r="Q666" s="372" t="str">
        <f t="shared" si="141"/>
        <v/>
      </c>
      <c r="R666" s="373" t="str">
        <f t="shared" si="148"/>
        <v/>
      </c>
      <c r="S666" s="372" t="str">
        <f t="shared" si="149"/>
        <v/>
      </c>
      <c r="T666" s="372" t="str">
        <f t="shared" si="142"/>
        <v/>
      </c>
      <c r="U666" s="374" t="str">
        <f t="shared" si="143"/>
        <v/>
      </c>
      <c r="V666" s="375" t="str">
        <f t="shared" si="150"/>
        <v/>
      </c>
      <c r="Y666" s="133"/>
    </row>
    <row r="667" spans="1:25" s="127" customFormat="1" ht="12" customHeight="1">
      <c r="A667" s="121">
        <v>595</v>
      </c>
      <c r="B667" s="122"/>
      <c r="C667" s="403"/>
      <c r="D667" s="123"/>
      <c r="E667" s="124"/>
      <c r="F667" s="124"/>
      <c r="G667" s="363" t="str">
        <f t="shared" si="136"/>
        <v/>
      </c>
      <c r="H667" s="376" t="str">
        <f t="shared" si="137"/>
        <v/>
      </c>
      <c r="I667" s="365" t="str">
        <f t="shared" si="138"/>
        <v/>
      </c>
      <c r="J667" s="366" t="str">
        <f t="shared" si="144"/>
        <v/>
      </c>
      <c r="K667" s="367" t="str">
        <f t="shared" si="145"/>
        <v/>
      </c>
      <c r="L667" s="368" t="str">
        <f t="shared" si="146"/>
        <v/>
      </c>
      <c r="M667" s="369"/>
      <c r="N667" s="370" t="str">
        <f t="shared" si="139"/>
        <v/>
      </c>
      <c r="O667" s="371" t="str">
        <f t="shared" si="140"/>
        <v/>
      </c>
      <c r="P667" s="371" t="str">
        <f t="shared" si="147"/>
        <v/>
      </c>
      <c r="Q667" s="372" t="str">
        <f t="shared" si="141"/>
        <v/>
      </c>
      <c r="R667" s="373" t="str">
        <f t="shared" si="148"/>
        <v/>
      </c>
      <c r="S667" s="372" t="str">
        <f t="shared" si="149"/>
        <v/>
      </c>
      <c r="T667" s="372" t="str">
        <f t="shared" si="142"/>
        <v/>
      </c>
      <c r="U667" s="374" t="str">
        <f t="shared" si="143"/>
        <v/>
      </c>
      <c r="V667" s="375" t="str">
        <f t="shared" si="150"/>
        <v/>
      </c>
      <c r="Y667" s="133"/>
    </row>
    <row r="668" spans="1:25" s="127" customFormat="1" ht="12" customHeight="1">
      <c r="A668" s="121">
        <v>596</v>
      </c>
      <c r="B668" s="122"/>
      <c r="C668" s="403"/>
      <c r="D668" s="123"/>
      <c r="E668" s="124"/>
      <c r="F668" s="124"/>
      <c r="G668" s="363" t="str">
        <f t="shared" si="136"/>
        <v/>
      </c>
      <c r="H668" s="376" t="str">
        <f t="shared" si="137"/>
        <v/>
      </c>
      <c r="I668" s="365" t="str">
        <f t="shared" si="138"/>
        <v/>
      </c>
      <c r="J668" s="366" t="str">
        <f t="shared" si="144"/>
        <v/>
      </c>
      <c r="K668" s="367" t="str">
        <f t="shared" si="145"/>
        <v/>
      </c>
      <c r="L668" s="368" t="str">
        <f t="shared" si="146"/>
        <v/>
      </c>
      <c r="M668" s="369"/>
      <c r="N668" s="370" t="str">
        <f t="shared" si="139"/>
        <v/>
      </c>
      <c r="O668" s="371" t="str">
        <f t="shared" si="140"/>
        <v/>
      </c>
      <c r="P668" s="371" t="str">
        <f t="shared" si="147"/>
        <v/>
      </c>
      <c r="Q668" s="372" t="str">
        <f t="shared" si="141"/>
        <v/>
      </c>
      <c r="R668" s="373" t="str">
        <f t="shared" si="148"/>
        <v/>
      </c>
      <c r="S668" s="372" t="str">
        <f t="shared" si="149"/>
        <v/>
      </c>
      <c r="T668" s="372" t="str">
        <f t="shared" si="142"/>
        <v/>
      </c>
      <c r="U668" s="374" t="str">
        <f t="shared" si="143"/>
        <v/>
      </c>
      <c r="V668" s="375" t="str">
        <f t="shared" si="150"/>
        <v/>
      </c>
      <c r="Y668" s="133"/>
    </row>
    <row r="669" spans="1:25" s="127" customFormat="1" ht="12" customHeight="1">
      <c r="A669" s="121">
        <v>597</v>
      </c>
      <c r="B669" s="122"/>
      <c r="C669" s="403"/>
      <c r="D669" s="123"/>
      <c r="E669" s="124"/>
      <c r="F669" s="124"/>
      <c r="G669" s="363" t="str">
        <f t="shared" si="136"/>
        <v/>
      </c>
      <c r="H669" s="376" t="str">
        <f t="shared" si="137"/>
        <v/>
      </c>
      <c r="I669" s="365" t="str">
        <f t="shared" si="138"/>
        <v/>
      </c>
      <c r="J669" s="366" t="str">
        <f t="shared" si="144"/>
        <v/>
      </c>
      <c r="K669" s="367" t="str">
        <f t="shared" si="145"/>
        <v/>
      </c>
      <c r="L669" s="368" t="str">
        <f t="shared" si="146"/>
        <v/>
      </c>
      <c r="M669" s="369"/>
      <c r="N669" s="370" t="str">
        <f t="shared" si="139"/>
        <v/>
      </c>
      <c r="O669" s="371" t="str">
        <f t="shared" si="140"/>
        <v/>
      </c>
      <c r="P669" s="371" t="str">
        <f t="shared" si="147"/>
        <v/>
      </c>
      <c r="Q669" s="372" t="str">
        <f t="shared" si="141"/>
        <v/>
      </c>
      <c r="R669" s="373" t="str">
        <f t="shared" si="148"/>
        <v/>
      </c>
      <c r="S669" s="372" t="str">
        <f t="shared" si="149"/>
        <v/>
      </c>
      <c r="T669" s="372" t="str">
        <f t="shared" si="142"/>
        <v/>
      </c>
      <c r="U669" s="374" t="str">
        <f t="shared" si="143"/>
        <v/>
      </c>
      <c r="V669" s="375" t="str">
        <f t="shared" si="150"/>
        <v/>
      </c>
      <c r="Y669" s="133"/>
    </row>
    <row r="670" spans="1:25" s="127" customFormat="1" ht="12" customHeight="1">
      <c r="A670" s="121">
        <v>598</v>
      </c>
      <c r="B670" s="122"/>
      <c r="C670" s="403"/>
      <c r="D670" s="123"/>
      <c r="E670" s="124"/>
      <c r="F670" s="124"/>
      <c r="G670" s="363" t="str">
        <f t="shared" si="136"/>
        <v/>
      </c>
      <c r="H670" s="376" t="str">
        <f t="shared" si="137"/>
        <v/>
      </c>
      <c r="I670" s="365" t="str">
        <f t="shared" si="138"/>
        <v/>
      </c>
      <c r="J670" s="366" t="str">
        <f t="shared" si="144"/>
        <v/>
      </c>
      <c r="K670" s="367" t="str">
        <f t="shared" si="145"/>
        <v/>
      </c>
      <c r="L670" s="368" t="str">
        <f t="shared" si="146"/>
        <v/>
      </c>
      <c r="M670" s="369"/>
      <c r="N670" s="370" t="str">
        <f t="shared" si="139"/>
        <v/>
      </c>
      <c r="O670" s="371" t="str">
        <f t="shared" si="140"/>
        <v/>
      </c>
      <c r="P670" s="371" t="str">
        <f t="shared" si="147"/>
        <v/>
      </c>
      <c r="Q670" s="372" t="str">
        <f t="shared" si="141"/>
        <v/>
      </c>
      <c r="R670" s="373" t="str">
        <f t="shared" si="148"/>
        <v/>
      </c>
      <c r="S670" s="372" t="str">
        <f t="shared" si="149"/>
        <v/>
      </c>
      <c r="T670" s="372" t="str">
        <f t="shared" si="142"/>
        <v/>
      </c>
      <c r="U670" s="374" t="str">
        <f t="shared" si="143"/>
        <v/>
      </c>
      <c r="V670" s="375" t="str">
        <f t="shared" si="150"/>
        <v/>
      </c>
      <c r="Y670" s="133"/>
    </row>
    <row r="671" spans="1:25" s="127" customFormat="1" ht="12" customHeight="1">
      <c r="A671" s="121">
        <v>599</v>
      </c>
      <c r="B671" s="122"/>
      <c r="C671" s="403"/>
      <c r="D671" s="123"/>
      <c r="E671" s="124"/>
      <c r="F671" s="124"/>
      <c r="G671" s="363" t="str">
        <f t="shared" si="136"/>
        <v/>
      </c>
      <c r="H671" s="376" t="str">
        <f t="shared" si="137"/>
        <v/>
      </c>
      <c r="I671" s="365" t="str">
        <f t="shared" si="138"/>
        <v/>
      </c>
      <c r="J671" s="366" t="str">
        <f t="shared" si="144"/>
        <v/>
      </c>
      <c r="K671" s="367" t="str">
        <f t="shared" si="145"/>
        <v/>
      </c>
      <c r="L671" s="368" t="str">
        <f t="shared" si="146"/>
        <v/>
      </c>
      <c r="M671" s="369"/>
      <c r="N671" s="370" t="str">
        <f t="shared" si="139"/>
        <v/>
      </c>
      <c r="O671" s="371" t="str">
        <f t="shared" si="140"/>
        <v/>
      </c>
      <c r="P671" s="371" t="str">
        <f t="shared" si="147"/>
        <v/>
      </c>
      <c r="Q671" s="372" t="str">
        <f t="shared" si="141"/>
        <v/>
      </c>
      <c r="R671" s="373" t="str">
        <f t="shared" si="148"/>
        <v/>
      </c>
      <c r="S671" s="372" t="str">
        <f t="shared" si="149"/>
        <v/>
      </c>
      <c r="T671" s="372" t="str">
        <f t="shared" si="142"/>
        <v/>
      </c>
      <c r="U671" s="374" t="str">
        <f t="shared" si="143"/>
        <v/>
      </c>
      <c r="V671" s="375" t="str">
        <f t="shared" si="150"/>
        <v/>
      </c>
      <c r="Y671" s="133"/>
    </row>
    <row r="672" spans="1:25" s="127" customFormat="1" ht="12" customHeight="1">
      <c r="A672" s="121">
        <v>600</v>
      </c>
      <c r="B672" s="122"/>
      <c r="C672" s="403"/>
      <c r="D672" s="123"/>
      <c r="E672" s="124"/>
      <c r="F672" s="124"/>
      <c r="G672" s="363" t="str">
        <f t="shared" si="136"/>
        <v/>
      </c>
      <c r="H672" s="376" t="str">
        <f t="shared" si="137"/>
        <v/>
      </c>
      <c r="I672" s="365" t="str">
        <f t="shared" si="138"/>
        <v/>
      </c>
      <c r="J672" s="366" t="str">
        <f t="shared" si="144"/>
        <v/>
      </c>
      <c r="K672" s="367" t="str">
        <f t="shared" si="145"/>
        <v/>
      </c>
      <c r="L672" s="368" t="str">
        <f t="shared" si="146"/>
        <v/>
      </c>
      <c r="M672" s="369"/>
      <c r="N672" s="370" t="str">
        <f t="shared" si="139"/>
        <v/>
      </c>
      <c r="O672" s="371" t="str">
        <f t="shared" si="140"/>
        <v/>
      </c>
      <c r="P672" s="371" t="str">
        <f t="shared" si="147"/>
        <v/>
      </c>
      <c r="Q672" s="372" t="str">
        <f t="shared" si="141"/>
        <v/>
      </c>
      <c r="R672" s="373" t="str">
        <f t="shared" si="148"/>
        <v/>
      </c>
      <c r="S672" s="372" t="str">
        <f t="shared" si="149"/>
        <v/>
      </c>
      <c r="T672" s="372" t="str">
        <f t="shared" si="142"/>
        <v/>
      </c>
      <c r="U672" s="374" t="str">
        <f t="shared" si="143"/>
        <v/>
      </c>
      <c r="V672" s="375" t="str">
        <f t="shared" si="150"/>
        <v/>
      </c>
      <c r="Y672" s="133"/>
    </row>
    <row r="673" spans="1:25" s="127" customFormat="1" ht="12" customHeight="1">
      <c r="A673" s="121">
        <v>601</v>
      </c>
      <c r="B673" s="122"/>
      <c r="C673" s="403"/>
      <c r="D673" s="123"/>
      <c r="E673" s="124"/>
      <c r="F673" s="124"/>
      <c r="G673" s="363" t="str">
        <f t="shared" si="136"/>
        <v/>
      </c>
      <c r="H673" s="376" t="str">
        <f t="shared" si="137"/>
        <v/>
      </c>
      <c r="I673" s="365" t="str">
        <f t="shared" si="138"/>
        <v/>
      </c>
      <c r="J673" s="366" t="str">
        <f t="shared" si="144"/>
        <v/>
      </c>
      <c r="K673" s="367" t="str">
        <f t="shared" si="145"/>
        <v/>
      </c>
      <c r="L673" s="368" t="str">
        <f t="shared" si="146"/>
        <v/>
      </c>
      <c r="M673" s="369"/>
      <c r="N673" s="370" t="str">
        <f t="shared" si="139"/>
        <v/>
      </c>
      <c r="O673" s="371" t="str">
        <f t="shared" si="140"/>
        <v/>
      </c>
      <c r="P673" s="371" t="str">
        <f t="shared" si="147"/>
        <v/>
      </c>
      <c r="Q673" s="372" t="str">
        <f t="shared" si="141"/>
        <v/>
      </c>
      <c r="R673" s="373" t="str">
        <f t="shared" si="148"/>
        <v/>
      </c>
      <c r="S673" s="372" t="str">
        <f t="shared" si="149"/>
        <v/>
      </c>
      <c r="T673" s="372" t="str">
        <f t="shared" si="142"/>
        <v/>
      </c>
      <c r="U673" s="374" t="str">
        <f t="shared" si="143"/>
        <v/>
      </c>
      <c r="V673" s="375" t="str">
        <f t="shared" si="150"/>
        <v/>
      </c>
      <c r="Y673" s="133"/>
    </row>
    <row r="674" spans="1:25" s="127" customFormat="1" ht="12" customHeight="1">
      <c r="A674" s="121">
        <v>602</v>
      </c>
      <c r="B674" s="122"/>
      <c r="C674" s="403"/>
      <c r="D674" s="123"/>
      <c r="E674" s="124"/>
      <c r="F674" s="124"/>
      <c r="G674" s="363" t="str">
        <f t="shared" si="136"/>
        <v/>
      </c>
      <c r="H674" s="376" t="str">
        <f t="shared" si="137"/>
        <v/>
      </c>
      <c r="I674" s="365" t="str">
        <f t="shared" si="138"/>
        <v/>
      </c>
      <c r="J674" s="366" t="str">
        <f t="shared" si="144"/>
        <v/>
      </c>
      <c r="K674" s="367" t="str">
        <f t="shared" si="145"/>
        <v/>
      </c>
      <c r="L674" s="368" t="str">
        <f t="shared" si="146"/>
        <v/>
      </c>
      <c r="M674" s="369"/>
      <c r="N674" s="370" t="str">
        <f t="shared" si="139"/>
        <v/>
      </c>
      <c r="O674" s="371" t="str">
        <f t="shared" si="140"/>
        <v/>
      </c>
      <c r="P674" s="371" t="str">
        <f t="shared" si="147"/>
        <v/>
      </c>
      <c r="Q674" s="372" t="str">
        <f t="shared" si="141"/>
        <v/>
      </c>
      <c r="R674" s="373" t="str">
        <f t="shared" si="148"/>
        <v/>
      </c>
      <c r="S674" s="372" t="str">
        <f t="shared" si="149"/>
        <v/>
      </c>
      <c r="T674" s="372" t="str">
        <f t="shared" si="142"/>
        <v/>
      </c>
      <c r="U674" s="374" t="str">
        <f t="shared" si="143"/>
        <v/>
      </c>
      <c r="V674" s="375" t="str">
        <f t="shared" si="150"/>
        <v/>
      </c>
      <c r="Y674" s="133"/>
    </row>
    <row r="675" spans="1:25" s="127" customFormat="1" ht="12" customHeight="1">
      <c r="A675" s="121">
        <v>603</v>
      </c>
      <c r="B675" s="122"/>
      <c r="C675" s="403"/>
      <c r="D675" s="123"/>
      <c r="E675" s="124"/>
      <c r="F675" s="124"/>
      <c r="G675" s="363" t="str">
        <f t="shared" si="136"/>
        <v/>
      </c>
      <c r="H675" s="376" t="str">
        <f t="shared" si="137"/>
        <v/>
      </c>
      <c r="I675" s="365" t="str">
        <f t="shared" si="138"/>
        <v/>
      </c>
      <c r="J675" s="366" t="str">
        <f t="shared" si="144"/>
        <v/>
      </c>
      <c r="K675" s="367" t="str">
        <f t="shared" si="145"/>
        <v/>
      </c>
      <c r="L675" s="368" t="str">
        <f t="shared" si="146"/>
        <v/>
      </c>
      <c r="M675" s="369"/>
      <c r="N675" s="370" t="str">
        <f t="shared" si="139"/>
        <v/>
      </c>
      <c r="O675" s="371" t="str">
        <f t="shared" si="140"/>
        <v/>
      </c>
      <c r="P675" s="371" t="str">
        <f t="shared" si="147"/>
        <v/>
      </c>
      <c r="Q675" s="372" t="str">
        <f t="shared" si="141"/>
        <v/>
      </c>
      <c r="R675" s="373" t="str">
        <f t="shared" si="148"/>
        <v/>
      </c>
      <c r="S675" s="372" t="str">
        <f t="shared" si="149"/>
        <v/>
      </c>
      <c r="T675" s="372" t="str">
        <f t="shared" si="142"/>
        <v/>
      </c>
      <c r="U675" s="374" t="str">
        <f t="shared" si="143"/>
        <v/>
      </c>
      <c r="V675" s="375" t="str">
        <f t="shared" si="150"/>
        <v/>
      </c>
      <c r="Y675" s="133"/>
    </row>
    <row r="676" spans="1:25" s="127" customFormat="1" ht="12" customHeight="1">
      <c r="A676" s="121">
        <v>604</v>
      </c>
      <c r="B676" s="122"/>
      <c r="C676" s="403"/>
      <c r="D676" s="123"/>
      <c r="E676" s="124"/>
      <c r="F676" s="124"/>
      <c r="G676" s="363" t="str">
        <f t="shared" si="136"/>
        <v/>
      </c>
      <c r="H676" s="376" t="str">
        <f t="shared" si="137"/>
        <v/>
      </c>
      <c r="I676" s="365" t="str">
        <f t="shared" si="138"/>
        <v/>
      </c>
      <c r="J676" s="366" t="str">
        <f t="shared" si="144"/>
        <v/>
      </c>
      <c r="K676" s="367" t="str">
        <f t="shared" si="145"/>
        <v/>
      </c>
      <c r="L676" s="368" t="str">
        <f t="shared" si="146"/>
        <v/>
      </c>
      <c r="M676" s="369"/>
      <c r="N676" s="370" t="str">
        <f t="shared" si="139"/>
        <v/>
      </c>
      <c r="O676" s="371" t="str">
        <f t="shared" si="140"/>
        <v/>
      </c>
      <c r="P676" s="371" t="str">
        <f t="shared" si="147"/>
        <v/>
      </c>
      <c r="Q676" s="372" t="str">
        <f t="shared" si="141"/>
        <v/>
      </c>
      <c r="R676" s="373" t="str">
        <f t="shared" si="148"/>
        <v/>
      </c>
      <c r="S676" s="372" t="str">
        <f t="shared" si="149"/>
        <v/>
      </c>
      <c r="T676" s="372" t="str">
        <f t="shared" si="142"/>
        <v/>
      </c>
      <c r="U676" s="374" t="str">
        <f t="shared" si="143"/>
        <v/>
      </c>
      <c r="V676" s="375" t="str">
        <f t="shared" si="150"/>
        <v/>
      </c>
      <c r="Y676" s="133"/>
    </row>
    <row r="677" spans="1:25" s="127" customFormat="1" ht="12" customHeight="1">
      <c r="A677" s="121">
        <v>605</v>
      </c>
      <c r="B677" s="122"/>
      <c r="C677" s="403"/>
      <c r="D677" s="123"/>
      <c r="E677" s="124"/>
      <c r="F677" s="124"/>
      <c r="G677" s="363" t="str">
        <f t="shared" si="136"/>
        <v/>
      </c>
      <c r="H677" s="376" t="str">
        <f t="shared" si="137"/>
        <v/>
      </c>
      <c r="I677" s="365" t="str">
        <f t="shared" si="138"/>
        <v/>
      </c>
      <c r="J677" s="366" t="str">
        <f t="shared" si="144"/>
        <v/>
      </c>
      <c r="K677" s="367" t="str">
        <f t="shared" si="145"/>
        <v/>
      </c>
      <c r="L677" s="368" t="str">
        <f t="shared" si="146"/>
        <v/>
      </c>
      <c r="M677" s="369"/>
      <c r="N677" s="370" t="str">
        <f t="shared" si="139"/>
        <v/>
      </c>
      <c r="O677" s="371" t="str">
        <f t="shared" si="140"/>
        <v/>
      </c>
      <c r="P677" s="371" t="str">
        <f t="shared" si="147"/>
        <v/>
      </c>
      <c r="Q677" s="372" t="str">
        <f t="shared" si="141"/>
        <v/>
      </c>
      <c r="R677" s="373" t="str">
        <f t="shared" si="148"/>
        <v/>
      </c>
      <c r="S677" s="372" t="str">
        <f t="shared" si="149"/>
        <v/>
      </c>
      <c r="T677" s="372" t="str">
        <f t="shared" si="142"/>
        <v/>
      </c>
      <c r="U677" s="374" t="str">
        <f t="shared" si="143"/>
        <v/>
      </c>
      <c r="V677" s="375" t="str">
        <f t="shared" si="150"/>
        <v/>
      </c>
      <c r="Y677" s="133"/>
    </row>
    <row r="678" spans="1:25" s="127" customFormat="1" ht="12" customHeight="1">
      <c r="A678" s="121">
        <v>606</v>
      </c>
      <c r="B678" s="122"/>
      <c r="C678" s="403"/>
      <c r="D678" s="123"/>
      <c r="E678" s="124"/>
      <c r="F678" s="124"/>
      <c r="G678" s="363" t="str">
        <f t="shared" si="136"/>
        <v/>
      </c>
      <c r="H678" s="376" t="str">
        <f t="shared" si="137"/>
        <v/>
      </c>
      <c r="I678" s="365" t="str">
        <f t="shared" si="138"/>
        <v/>
      </c>
      <c r="J678" s="366" t="str">
        <f t="shared" si="144"/>
        <v/>
      </c>
      <c r="K678" s="367" t="str">
        <f t="shared" si="145"/>
        <v/>
      </c>
      <c r="L678" s="368" t="str">
        <f t="shared" si="146"/>
        <v/>
      </c>
      <c r="M678" s="369"/>
      <c r="N678" s="370" t="str">
        <f t="shared" si="139"/>
        <v/>
      </c>
      <c r="O678" s="371" t="str">
        <f t="shared" si="140"/>
        <v/>
      </c>
      <c r="P678" s="371" t="str">
        <f t="shared" si="147"/>
        <v/>
      </c>
      <c r="Q678" s="372" t="str">
        <f t="shared" si="141"/>
        <v/>
      </c>
      <c r="R678" s="373" t="str">
        <f t="shared" si="148"/>
        <v/>
      </c>
      <c r="S678" s="372" t="str">
        <f t="shared" si="149"/>
        <v/>
      </c>
      <c r="T678" s="372" t="str">
        <f t="shared" si="142"/>
        <v/>
      </c>
      <c r="U678" s="374" t="str">
        <f t="shared" si="143"/>
        <v/>
      </c>
      <c r="V678" s="375" t="str">
        <f t="shared" si="150"/>
        <v/>
      </c>
      <c r="Y678" s="133"/>
    </row>
    <row r="679" spans="1:25" s="127" customFormat="1" ht="12" customHeight="1">
      <c r="A679" s="121">
        <v>607</v>
      </c>
      <c r="B679" s="122"/>
      <c r="C679" s="403"/>
      <c r="D679" s="123"/>
      <c r="E679" s="124"/>
      <c r="F679" s="124"/>
      <c r="G679" s="363" t="str">
        <f t="shared" si="136"/>
        <v/>
      </c>
      <c r="H679" s="376" t="str">
        <f t="shared" si="137"/>
        <v/>
      </c>
      <c r="I679" s="365" t="str">
        <f t="shared" si="138"/>
        <v/>
      </c>
      <c r="J679" s="366" t="str">
        <f t="shared" si="144"/>
        <v/>
      </c>
      <c r="K679" s="367" t="str">
        <f t="shared" si="145"/>
        <v/>
      </c>
      <c r="L679" s="368" t="str">
        <f t="shared" si="146"/>
        <v/>
      </c>
      <c r="M679" s="369"/>
      <c r="N679" s="370" t="str">
        <f t="shared" si="139"/>
        <v/>
      </c>
      <c r="O679" s="371" t="str">
        <f t="shared" si="140"/>
        <v/>
      </c>
      <c r="P679" s="371" t="str">
        <f t="shared" si="147"/>
        <v/>
      </c>
      <c r="Q679" s="372" t="str">
        <f t="shared" si="141"/>
        <v/>
      </c>
      <c r="R679" s="373" t="str">
        <f t="shared" si="148"/>
        <v/>
      </c>
      <c r="S679" s="372" t="str">
        <f t="shared" si="149"/>
        <v/>
      </c>
      <c r="T679" s="372" t="str">
        <f t="shared" si="142"/>
        <v/>
      </c>
      <c r="U679" s="374" t="str">
        <f t="shared" si="143"/>
        <v/>
      </c>
      <c r="V679" s="375" t="str">
        <f t="shared" si="150"/>
        <v/>
      </c>
      <c r="Y679" s="133"/>
    </row>
    <row r="680" spans="1:25" s="127" customFormat="1" ht="12" customHeight="1">
      <c r="A680" s="121">
        <v>608</v>
      </c>
      <c r="B680" s="122"/>
      <c r="C680" s="403"/>
      <c r="D680" s="123"/>
      <c r="E680" s="124"/>
      <c r="F680" s="124"/>
      <c r="G680" s="363" t="str">
        <f t="shared" si="136"/>
        <v/>
      </c>
      <c r="H680" s="376" t="str">
        <f t="shared" si="137"/>
        <v/>
      </c>
      <c r="I680" s="365" t="str">
        <f t="shared" si="138"/>
        <v/>
      </c>
      <c r="J680" s="366" t="str">
        <f t="shared" si="144"/>
        <v/>
      </c>
      <c r="K680" s="367" t="str">
        <f t="shared" si="145"/>
        <v/>
      </c>
      <c r="L680" s="368" t="str">
        <f t="shared" si="146"/>
        <v/>
      </c>
      <c r="M680" s="369"/>
      <c r="N680" s="370" t="str">
        <f t="shared" si="139"/>
        <v/>
      </c>
      <c r="O680" s="371" t="str">
        <f t="shared" si="140"/>
        <v/>
      </c>
      <c r="P680" s="371" t="str">
        <f t="shared" si="147"/>
        <v/>
      </c>
      <c r="Q680" s="372" t="str">
        <f t="shared" si="141"/>
        <v/>
      </c>
      <c r="R680" s="373" t="str">
        <f t="shared" si="148"/>
        <v/>
      </c>
      <c r="S680" s="372" t="str">
        <f t="shared" si="149"/>
        <v/>
      </c>
      <c r="T680" s="372" t="str">
        <f t="shared" si="142"/>
        <v/>
      </c>
      <c r="U680" s="374" t="str">
        <f t="shared" si="143"/>
        <v/>
      </c>
      <c r="V680" s="375" t="str">
        <f t="shared" si="150"/>
        <v/>
      </c>
      <c r="Y680" s="133"/>
    </row>
    <row r="681" spans="1:25" s="127" customFormat="1" ht="12" customHeight="1">
      <c r="A681" s="121">
        <v>609</v>
      </c>
      <c r="B681" s="122"/>
      <c r="C681" s="403"/>
      <c r="D681" s="123"/>
      <c r="E681" s="124"/>
      <c r="F681" s="124"/>
      <c r="G681" s="363" t="str">
        <f t="shared" si="136"/>
        <v/>
      </c>
      <c r="H681" s="376" t="str">
        <f t="shared" si="137"/>
        <v/>
      </c>
      <c r="I681" s="365" t="str">
        <f t="shared" si="138"/>
        <v/>
      </c>
      <c r="J681" s="366" t="str">
        <f t="shared" si="144"/>
        <v/>
      </c>
      <c r="K681" s="367" t="str">
        <f t="shared" si="145"/>
        <v/>
      </c>
      <c r="L681" s="368" t="str">
        <f t="shared" si="146"/>
        <v/>
      </c>
      <c r="M681" s="369"/>
      <c r="N681" s="370" t="str">
        <f t="shared" si="139"/>
        <v/>
      </c>
      <c r="O681" s="371" t="str">
        <f t="shared" si="140"/>
        <v/>
      </c>
      <c r="P681" s="371" t="str">
        <f t="shared" si="147"/>
        <v/>
      </c>
      <c r="Q681" s="372" t="str">
        <f t="shared" si="141"/>
        <v/>
      </c>
      <c r="R681" s="373" t="str">
        <f t="shared" si="148"/>
        <v/>
      </c>
      <c r="S681" s="372" t="str">
        <f t="shared" si="149"/>
        <v/>
      </c>
      <c r="T681" s="372" t="str">
        <f t="shared" si="142"/>
        <v/>
      </c>
      <c r="U681" s="374" t="str">
        <f t="shared" si="143"/>
        <v/>
      </c>
      <c r="V681" s="375" t="str">
        <f t="shared" si="150"/>
        <v/>
      </c>
      <c r="Y681" s="133"/>
    </row>
    <row r="682" spans="1:25" s="127" customFormat="1" ht="12" customHeight="1">
      <c r="A682" s="121">
        <v>610</v>
      </c>
      <c r="B682" s="122"/>
      <c r="C682" s="403"/>
      <c r="D682" s="123"/>
      <c r="E682" s="124"/>
      <c r="F682" s="124"/>
      <c r="G682" s="363" t="str">
        <f t="shared" si="136"/>
        <v/>
      </c>
      <c r="H682" s="376" t="str">
        <f t="shared" si="137"/>
        <v/>
      </c>
      <c r="I682" s="365" t="str">
        <f t="shared" si="138"/>
        <v/>
      </c>
      <c r="J682" s="366" t="str">
        <f t="shared" si="144"/>
        <v/>
      </c>
      <c r="K682" s="367" t="str">
        <f t="shared" si="145"/>
        <v/>
      </c>
      <c r="L682" s="368" t="str">
        <f t="shared" si="146"/>
        <v/>
      </c>
      <c r="M682" s="369"/>
      <c r="N682" s="370" t="str">
        <f t="shared" si="139"/>
        <v/>
      </c>
      <c r="O682" s="371" t="str">
        <f t="shared" si="140"/>
        <v/>
      </c>
      <c r="P682" s="371" t="str">
        <f t="shared" si="147"/>
        <v/>
      </c>
      <c r="Q682" s="372" t="str">
        <f t="shared" si="141"/>
        <v/>
      </c>
      <c r="R682" s="373" t="str">
        <f t="shared" si="148"/>
        <v/>
      </c>
      <c r="S682" s="372" t="str">
        <f t="shared" si="149"/>
        <v/>
      </c>
      <c r="T682" s="372" t="str">
        <f t="shared" si="142"/>
        <v/>
      </c>
      <c r="U682" s="374" t="str">
        <f t="shared" si="143"/>
        <v/>
      </c>
      <c r="V682" s="375" t="str">
        <f t="shared" si="150"/>
        <v/>
      </c>
      <c r="Y682" s="133"/>
    </row>
    <row r="683" spans="1:25" s="127" customFormat="1" ht="12" customHeight="1">
      <c r="A683" s="121">
        <v>611</v>
      </c>
      <c r="B683" s="122"/>
      <c r="C683" s="403"/>
      <c r="D683" s="123"/>
      <c r="E683" s="124"/>
      <c r="F683" s="124"/>
      <c r="G683" s="363" t="str">
        <f t="shared" si="136"/>
        <v/>
      </c>
      <c r="H683" s="376" t="str">
        <f t="shared" si="137"/>
        <v/>
      </c>
      <c r="I683" s="365" t="str">
        <f t="shared" si="138"/>
        <v/>
      </c>
      <c r="J683" s="366" t="str">
        <f t="shared" si="144"/>
        <v/>
      </c>
      <c r="K683" s="367" t="str">
        <f t="shared" si="145"/>
        <v/>
      </c>
      <c r="L683" s="368" t="str">
        <f t="shared" si="146"/>
        <v/>
      </c>
      <c r="M683" s="369"/>
      <c r="N683" s="370" t="str">
        <f t="shared" si="139"/>
        <v/>
      </c>
      <c r="O683" s="371" t="str">
        <f t="shared" si="140"/>
        <v/>
      </c>
      <c r="P683" s="371" t="str">
        <f t="shared" si="147"/>
        <v/>
      </c>
      <c r="Q683" s="372" t="str">
        <f t="shared" si="141"/>
        <v/>
      </c>
      <c r="R683" s="373" t="str">
        <f t="shared" si="148"/>
        <v/>
      </c>
      <c r="S683" s="372" t="str">
        <f t="shared" si="149"/>
        <v/>
      </c>
      <c r="T683" s="372" t="str">
        <f t="shared" si="142"/>
        <v/>
      </c>
      <c r="U683" s="374" t="str">
        <f t="shared" si="143"/>
        <v/>
      </c>
      <c r="V683" s="375" t="str">
        <f t="shared" si="150"/>
        <v/>
      </c>
      <c r="Y683" s="133"/>
    </row>
    <row r="684" spans="1:25" s="127" customFormat="1" ht="12" customHeight="1">
      <c r="A684" s="121">
        <v>612</v>
      </c>
      <c r="B684" s="122"/>
      <c r="C684" s="403"/>
      <c r="D684" s="123"/>
      <c r="E684" s="124"/>
      <c r="F684" s="124"/>
      <c r="G684" s="363" t="str">
        <f t="shared" si="136"/>
        <v/>
      </c>
      <c r="H684" s="376" t="str">
        <f t="shared" si="137"/>
        <v/>
      </c>
      <c r="I684" s="365" t="str">
        <f t="shared" si="138"/>
        <v/>
      </c>
      <c r="J684" s="366" t="str">
        <f t="shared" si="144"/>
        <v/>
      </c>
      <c r="K684" s="367" t="str">
        <f t="shared" si="145"/>
        <v/>
      </c>
      <c r="L684" s="368" t="str">
        <f t="shared" si="146"/>
        <v/>
      </c>
      <c r="M684" s="369"/>
      <c r="N684" s="370" t="str">
        <f t="shared" si="139"/>
        <v/>
      </c>
      <c r="O684" s="371" t="str">
        <f t="shared" si="140"/>
        <v/>
      </c>
      <c r="P684" s="371" t="str">
        <f t="shared" si="147"/>
        <v/>
      </c>
      <c r="Q684" s="372" t="str">
        <f t="shared" si="141"/>
        <v/>
      </c>
      <c r="R684" s="373" t="str">
        <f t="shared" si="148"/>
        <v/>
      </c>
      <c r="S684" s="372" t="str">
        <f t="shared" si="149"/>
        <v/>
      </c>
      <c r="T684" s="372" t="str">
        <f t="shared" si="142"/>
        <v/>
      </c>
      <c r="U684" s="374" t="str">
        <f t="shared" si="143"/>
        <v/>
      </c>
      <c r="V684" s="375" t="str">
        <f t="shared" si="150"/>
        <v/>
      </c>
      <c r="Y684" s="133"/>
    </row>
    <row r="685" spans="1:25" s="127" customFormat="1" ht="12" customHeight="1">
      <c r="A685" s="121">
        <v>613</v>
      </c>
      <c r="B685" s="122"/>
      <c r="C685" s="403"/>
      <c r="D685" s="123"/>
      <c r="E685" s="124"/>
      <c r="F685" s="124"/>
      <c r="G685" s="363" t="str">
        <f t="shared" si="136"/>
        <v/>
      </c>
      <c r="H685" s="376" t="str">
        <f t="shared" si="137"/>
        <v/>
      </c>
      <c r="I685" s="365" t="str">
        <f t="shared" si="138"/>
        <v/>
      </c>
      <c r="J685" s="366" t="str">
        <f t="shared" si="144"/>
        <v/>
      </c>
      <c r="K685" s="367" t="str">
        <f t="shared" si="145"/>
        <v/>
      </c>
      <c r="L685" s="368" t="str">
        <f t="shared" si="146"/>
        <v/>
      </c>
      <c r="M685" s="369"/>
      <c r="N685" s="370" t="str">
        <f t="shared" si="139"/>
        <v/>
      </c>
      <c r="O685" s="371" t="str">
        <f t="shared" si="140"/>
        <v/>
      </c>
      <c r="P685" s="371" t="str">
        <f t="shared" si="147"/>
        <v/>
      </c>
      <c r="Q685" s="372" t="str">
        <f t="shared" si="141"/>
        <v/>
      </c>
      <c r="R685" s="373" t="str">
        <f t="shared" si="148"/>
        <v/>
      </c>
      <c r="S685" s="372" t="str">
        <f t="shared" si="149"/>
        <v/>
      </c>
      <c r="T685" s="372" t="str">
        <f t="shared" si="142"/>
        <v/>
      </c>
      <c r="U685" s="374" t="str">
        <f t="shared" si="143"/>
        <v/>
      </c>
      <c r="V685" s="375" t="str">
        <f t="shared" si="150"/>
        <v/>
      </c>
      <c r="Y685" s="133"/>
    </row>
    <row r="686" spans="1:25" s="127" customFormat="1" ht="12" customHeight="1">
      <c r="A686" s="121">
        <v>614</v>
      </c>
      <c r="B686" s="122"/>
      <c r="C686" s="403"/>
      <c r="D686" s="123"/>
      <c r="E686" s="124"/>
      <c r="F686" s="124"/>
      <c r="G686" s="363" t="str">
        <f t="shared" si="136"/>
        <v/>
      </c>
      <c r="H686" s="376" t="str">
        <f t="shared" si="137"/>
        <v/>
      </c>
      <c r="I686" s="365" t="str">
        <f t="shared" si="138"/>
        <v/>
      </c>
      <c r="J686" s="366" t="str">
        <f t="shared" si="144"/>
        <v/>
      </c>
      <c r="K686" s="367" t="str">
        <f t="shared" si="145"/>
        <v/>
      </c>
      <c r="L686" s="368" t="str">
        <f t="shared" si="146"/>
        <v/>
      </c>
      <c r="M686" s="369"/>
      <c r="N686" s="370" t="str">
        <f t="shared" si="139"/>
        <v/>
      </c>
      <c r="O686" s="371" t="str">
        <f t="shared" si="140"/>
        <v/>
      </c>
      <c r="P686" s="371" t="str">
        <f t="shared" si="147"/>
        <v/>
      </c>
      <c r="Q686" s="372" t="str">
        <f t="shared" si="141"/>
        <v/>
      </c>
      <c r="R686" s="373" t="str">
        <f t="shared" si="148"/>
        <v/>
      </c>
      <c r="S686" s="372" t="str">
        <f t="shared" si="149"/>
        <v/>
      </c>
      <c r="T686" s="372" t="str">
        <f t="shared" si="142"/>
        <v/>
      </c>
      <c r="U686" s="374" t="str">
        <f t="shared" si="143"/>
        <v/>
      </c>
      <c r="V686" s="375" t="str">
        <f t="shared" si="150"/>
        <v/>
      </c>
      <c r="Y686" s="133"/>
    </row>
    <row r="687" spans="1:25" s="127" customFormat="1" ht="12" customHeight="1">
      <c r="A687" s="121">
        <v>615</v>
      </c>
      <c r="B687" s="122"/>
      <c r="C687" s="403"/>
      <c r="D687" s="123"/>
      <c r="E687" s="124"/>
      <c r="F687" s="124"/>
      <c r="G687" s="363" t="str">
        <f t="shared" si="136"/>
        <v/>
      </c>
      <c r="H687" s="376" t="str">
        <f t="shared" si="137"/>
        <v/>
      </c>
      <c r="I687" s="365" t="str">
        <f t="shared" si="138"/>
        <v/>
      </c>
      <c r="J687" s="366" t="str">
        <f t="shared" si="144"/>
        <v/>
      </c>
      <c r="K687" s="367" t="str">
        <f t="shared" si="145"/>
        <v/>
      </c>
      <c r="L687" s="368" t="str">
        <f t="shared" si="146"/>
        <v/>
      </c>
      <c r="M687" s="369"/>
      <c r="N687" s="370" t="str">
        <f t="shared" si="139"/>
        <v/>
      </c>
      <c r="O687" s="371" t="str">
        <f t="shared" si="140"/>
        <v/>
      </c>
      <c r="P687" s="371" t="str">
        <f t="shared" si="147"/>
        <v/>
      </c>
      <c r="Q687" s="372" t="str">
        <f t="shared" si="141"/>
        <v/>
      </c>
      <c r="R687" s="373" t="str">
        <f t="shared" si="148"/>
        <v/>
      </c>
      <c r="S687" s="372" t="str">
        <f t="shared" si="149"/>
        <v/>
      </c>
      <c r="T687" s="372" t="str">
        <f t="shared" si="142"/>
        <v/>
      </c>
      <c r="U687" s="374" t="str">
        <f t="shared" si="143"/>
        <v/>
      </c>
      <c r="V687" s="375" t="str">
        <f t="shared" si="150"/>
        <v/>
      </c>
      <c r="Y687" s="133"/>
    </row>
    <row r="688" spans="1:25" s="127" customFormat="1" ht="12" customHeight="1">
      <c r="A688" s="121">
        <v>616</v>
      </c>
      <c r="B688" s="122"/>
      <c r="C688" s="403"/>
      <c r="D688" s="123"/>
      <c r="E688" s="124"/>
      <c r="F688" s="124"/>
      <c r="G688" s="363" t="str">
        <f t="shared" si="136"/>
        <v/>
      </c>
      <c r="H688" s="376" t="str">
        <f t="shared" si="137"/>
        <v/>
      </c>
      <c r="I688" s="365" t="str">
        <f t="shared" si="138"/>
        <v/>
      </c>
      <c r="J688" s="366" t="str">
        <f t="shared" si="144"/>
        <v/>
      </c>
      <c r="K688" s="367" t="str">
        <f t="shared" si="145"/>
        <v/>
      </c>
      <c r="L688" s="368" t="str">
        <f t="shared" si="146"/>
        <v/>
      </c>
      <c r="M688" s="369"/>
      <c r="N688" s="370" t="str">
        <f t="shared" si="139"/>
        <v/>
      </c>
      <c r="O688" s="371" t="str">
        <f t="shared" si="140"/>
        <v/>
      </c>
      <c r="P688" s="371" t="str">
        <f t="shared" si="147"/>
        <v/>
      </c>
      <c r="Q688" s="372" t="str">
        <f t="shared" si="141"/>
        <v/>
      </c>
      <c r="R688" s="373" t="str">
        <f t="shared" si="148"/>
        <v/>
      </c>
      <c r="S688" s="372" t="str">
        <f t="shared" si="149"/>
        <v/>
      </c>
      <c r="T688" s="372" t="str">
        <f t="shared" si="142"/>
        <v/>
      </c>
      <c r="U688" s="374" t="str">
        <f t="shared" si="143"/>
        <v/>
      </c>
      <c r="V688" s="375" t="str">
        <f t="shared" si="150"/>
        <v/>
      </c>
      <c r="Y688" s="133"/>
    </row>
    <row r="689" spans="1:25" s="127" customFormat="1" ht="12" customHeight="1">
      <c r="A689" s="121">
        <v>617</v>
      </c>
      <c r="B689" s="122"/>
      <c r="C689" s="403"/>
      <c r="D689" s="123"/>
      <c r="E689" s="124"/>
      <c r="F689" s="124"/>
      <c r="G689" s="363" t="str">
        <f t="shared" si="136"/>
        <v/>
      </c>
      <c r="H689" s="376" t="str">
        <f t="shared" si="137"/>
        <v/>
      </c>
      <c r="I689" s="365" t="str">
        <f t="shared" si="138"/>
        <v/>
      </c>
      <c r="J689" s="366" t="str">
        <f t="shared" si="144"/>
        <v/>
      </c>
      <c r="K689" s="367" t="str">
        <f t="shared" si="145"/>
        <v/>
      </c>
      <c r="L689" s="368" t="str">
        <f t="shared" si="146"/>
        <v/>
      </c>
      <c r="M689" s="369"/>
      <c r="N689" s="370" t="str">
        <f t="shared" si="139"/>
        <v/>
      </c>
      <c r="O689" s="371" t="str">
        <f t="shared" si="140"/>
        <v/>
      </c>
      <c r="P689" s="371" t="str">
        <f t="shared" si="147"/>
        <v/>
      </c>
      <c r="Q689" s="372" t="str">
        <f t="shared" si="141"/>
        <v/>
      </c>
      <c r="R689" s="373" t="str">
        <f t="shared" si="148"/>
        <v/>
      </c>
      <c r="S689" s="372" t="str">
        <f t="shared" si="149"/>
        <v/>
      </c>
      <c r="T689" s="372" t="str">
        <f t="shared" si="142"/>
        <v/>
      </c>
      <c r="U689" s="374" t="str">
        <f t="shared" si="143"/>
        <v/>
      </c>
      <c r="V689" s="375" t="str">
        <f t="shared" si="150"/>
        <v/>
      </c>
      <c r="Y689" s="133"/>
    </row>
    <row r="690" spans="1:25" s="127" customFormat="1" ht="12" customHeight="1">
      <c r="A690" s="121">
        <v>618</v>
      </c>
      <c r="B690" s="122"/>
      <c r="C690" s="403"/>
      <c r="D690" s="123"/>
      <c r="E690" s="124"/>
      <c r="F690" s="124"/>
      <c r="G690" s="363" t="str">
        <f t="shared" si="136"/>
        <v/>
      </c>
      <c r="H690" s="376" t="str">
        <f t="shared" si="137"/>
        <v/>
      </c>
      <c r="I690" s="365" t="str">
        <f t="shared" si="138"/>
        <v/>
      </c>
      <c r="J690" s="366" t="str">
        <f t="shared" si="144"/>
        <v/>
      </c>
      <c r="K690" s="367" t="str">
        <f t="shared" si="145"/>
        <v/>
      </c>
      <c r="L690" s="368" t="str">
        <f t="shared" si="146"/>
        <v/>
      </c>
      <c r="M690" s="369"/>
      <c r="N690" s="370" t="str">
        <f t="shared" si="139"/>
        <v/>
      </c>
      <c r="O690" s="371" t="str">
        <f t="shared" si="140"/>
        <v/>
      </c>
      <c r="P690" s="371" t="str">
        <f t="shared" si="147"/>
        <v/>
      </c>
      <c r="Q690" s="372" t="str">
        <f t="shared" si="141"/>
        <v/>
      </c>
      <c r="R690" s="373" t="str">
        <f t="shared" si="148"/>
        <v/>
      </c>
      <c r="S690" s="372" t="str">
        <f t="shared" si="149"/>
        <v/>
      </c>
      <c r="T690" s="372" t="str">
        <f t="shared" si="142"/>
        <v/>
      </c>
      <c r="U690" s="374" t="str">
        <f t="shared" si="143"/>
        <v/>
      </c>
      <c r="V690" s="375" t="str">
        <f t="shared" si="150"/>
        <v/>
      </c>
      <c r="Y690" s="133"/>
    </row>
    <row r="691" spans="1:25" s="127" customFormat="1" ht="12" customHeight="1">
      <c r="A691" s="121">
        <v>619</v>
      </c>
      <c r="B691" s="122"/>
      <c r="C691" s="403"/>
      <c r="D691" s="123"/>
      <c r="E691" s="124"/>
      <c r="F691" s="124"/>
      <c r="G691" s="363" t="str">
        <f t="shared" si="136"/>
        <v/>
      </c>
      <c r="H691" s="376" t="str">
        <f t="shared" si="137"/>
        <v/>
      </c>
      <c r="I691" s="365" t="str">
        <f t="shared" si="138"/>
        <v/>
      </c>
      <c r="J691" s="366" t="str">
        <f t="shared" si="144"/>
        <v/>
      </c>
      <c r="K691" s="367" t="str">
        <f t="shared" si="145"/>
        <v/>
      </c>
      <c r="L691" s="368" t="str">
        <f t="shared" si="146"/>
        <v/>
      </c>
      <c r="M691" s="369"/>
      <c r="N691" s="370" t="str">
        <f t="shared" si="139"/>
        <v/>
      </c>
      <c r="O691" s="371" t="str">
        <f t="shared" si="140"/>
        <v/>
      </c>
      <c r="P691" s="371" t="str">
        <f t="shared" si="147"/>
        <v/>
      </c>
      <c r="Q691" s="372" t="str">
        <f t="shared" si="141"/>
        <v/>
      </c>
      <c r="R691" s="373" t="str">
        <f t="shared" si="148"/>
        <v/>
      </c>
      <c r="S691" s="372" t="str">
        <f t="shared" si="149"/>
        <v/>
      </c>
      <c r="T691" s="372" t="str">
        <f t="shared" si="142"/>
        <v/>
      </c>
      <c r="U691" s="374" t="str">
        <f t="shared" si="143"/>
        <v/>
      </c>
      <c r="V691" s="375" t="str">
        <f t="shared" si="150"/>
        <v/>
      </c>
      <c r="Y691" s="133"/>
    </row>
    <row r="692" spans="1:25" s="127" customFormat="1" ht="12" customHeight="1">
      <c r="A692" s="121">
        <v>620</v>
      </c>
      <c r="B692" s="122"/>
      <c r="C692" s="403"/>
      <c r="D692" s="123"/>
      <c r="E692" s="124"/>
      <c r="F692" s="124"/>
      <c r="G692" s="363" t="str">
        <f t="shared" si="136"/>
        <v/>
      </c>
      <c r="H692" s="376" t="str">
        <f t="shared" si="137"/>
        <v/>
      </c>
      <c r="I692" s="365" t="str">
        <f t="shared" si="138"/>
        <v/>
      </c>
      <c r="J692" s="366" t="str">
        <f t="shared" si="144"/>
        <v/>
      </c>
      <c r="K692" s="367" t="str">
        <f t="shared" si="145"/>
        <v/>
      </c>
      <c r="L692" s="368" t="str">
        <f t="shared" si="146"/>
        <v/>
      </c>
      <c r="M692" s="369"/>
      <c r="N692" s="370" t="str">
        <f t="shared" si="139"/>
        <v/>
      </c>
      <c r="O692" s="371" t="str">
        <f t="shared" si="140"/>
        <v/>
      </c>
      <c r="P692" s="371" t="str">
        <f t="shared" si="147"/>
        <v/>
      </c>
      <c r="Q692" s="372" t="str">
        <f t="shared" si="141"/>
        <v/>
      </c>
      <c r="R692" s="373" t="str">
        <f t="shared" si="148"/>
        <v/>
      </c>
      <c r="S692" s="372" t="str">
        <f t="shared" si="149"/>
        <v/>
      </c>
      <c r="T692" s="372" t="str">
        <f t="shared" si="142"/>
        <v/>
      </c>
      <c r="U692" s="374" t="str">
        <f t="shared" si="143"/>
        <v/>
      </c>
      <c r="V692" s="375" t="str">
        <f t="shared" si="150"/>
        <v/>
      </c>
      <c r="Y692" s="133"/>
    </row>
    <row r="693" spans="1:25" s="127" customFormat="1" ht="12" customHeight="1">
      <c r="A693" s="121">
        <v>621</v>
      </c>
      <c r="B693" s="122"/>
      <c r="C693" s="403"/>
      <c r="D693" s="123"/>
      <c r="E693" s="124"/>
      <c r="F693" s="124"/>
      <c r="G693" s="363" t="str">
        <f t="shared" si="136"/>
        <v/>
      </c>
      <c r="H693" s="376" t="str">
        <f t="shared" si="137"/>
        <v/>
      </c>
      <c r="I693" s="365" t="str">
        <f t="shared" si="138"/>
        <v/>
      </c>
      <c r="J693" s="366" t="str">
        <f t="shared" si="144"/>
        <v/>
      </c>
      <c r="K693" s="367" t="str">
        <f t="shared" si="145"/>
        <v/>
      </c>
      <c r="L693" s="368" t="str">
        <f t="shared" si="146"/>
        <v/>
      </c>
      <c r="M693" s="369"/>
      <c r="N693" s="370" t="str">
        <f t="shared" si="139"/>
        <v/>
      </c>
      <c r="O693" s="371" t="str">
        <f t="shared" si="140"/>
        <v/>
      </c>
      <c r="P693" s="371" t="str">
        <f t="shared" si="147"/>
        <v/>
      </c>
      <c r="Q693" s="372" t="str">
        <f t="shared" si="141"/>
        <v/>
      </c>
      <c r="R693" s="373" t="str">
        <f t="shared" si="148"/>
        <v/>
      </c>
      <c r="S693" s="372" t="str">
        <f t="shared" si="149"/>
        <v/>
      </c>
      <c r="T693" s="372" t="str">
        <f t="shared" si="142"/>
        <v/>
      </c>
      <c r="U693" s="374" t="str">
        <f t="shared" si="143"/>
        <v/>
      </c>
      <c r="V693" s="375" t="str">
        <f t="shared" si="150"/>
        <v/>
      </c>
      <c r="Y693" s="133"/>
    </row>
    <row r="694" spans="1:25" s="127" customFormat="1" ht="12" customHeight="1">
      <c r="A694" s="121">
        <v>622</v>
      </c>
      <c r="B694" s="122"/>
      <c r="C694" s="403"/>
      <c r="D694" s="123"/>
      <c r="E694" s="124"/>
      <c r="F694" s="124"/>
      <c r="G694" s="363" t="str">
        <f t="shared" si="136"/>
        <v/>
      </c>
      <c r="H694" s="376" t="str">
        <f t="shared" si="137"/>
        <v/>
      </c>
      <c r="I694" s="365" t="str">
        <f t="shared" si="138"/>
        <v/>
      </c>
      <c r="J694" s="366" t="str">
        <f t="shared" si="144"/>
        <v/>
      </c>
      <c r="K694" s="367" t="str">
        <f t="shared" si="145"/>
        <v/>
      </c>
      <c r="L694" s="368" t="str">
        <f t="shared" si="146"/>
        <v/>
      </c>
      <c r="M694" s="369"/>
      <c r="N694" s="370" t="str">
        <f t="shared" si="139"/>
        <v/>
      </c>
      <c r="O694" s="371" t="str">
        <f t="shared" si="140"/>
        <v/>
      </c>
      <c r="P694" s="371" t="str">
        <f t="shared" si="147"/>
        <v/>
      </c>
      <c r="Q694" s="372" t="str">
        <f t="shared" si="141"/>
        <v/>
      </c>
      <c r="R694" s="373" t="str">
        <f t="shared" si="148"/>
        <v/>
      </c>
      <c r="S694" s="372" t="str">
        <f t="shared" si="149"/>
        <v/>
      </c>
      <c r="T694" s="372" t="str">
        <f t="shared" si="142"/>
        <v/>
      </c>
      <c r="U694" s="374" t="str">
        <f t="shared" si="143"/>
        <v/>
      </c>
      <c r="V694" s="375" t="str">
        <f t="shared" si="150"/>
        <v/>
      </c>
      <c r="Y694" s="133"/>
    </row>
    <row r="695" spans="1:25" s="127" customFormat="1" ht="12" customHeight="1">
      <c r="A695" s="121">
        <v>623</v>
      </c>
      <c r="B695" s="122"/>
      <c r="C695" s="403"/>
      <c r="D695" s="123"/>
      <c r="E695" s="124"/>
      <c r="F695" s="124"/>
      <c r="G695" s="363" t="str">
        <f t="shared" si="136"/>
        <v/>
      </c>
      <c r="H695" s="376" t="str">
        <f t="shared" si="137"/>
        <v/>
      </c>
      <c r="I695" s="365" t="str">
        <f t="shared" si="138"/>
        <v/>
      </c>
      <c r="J695" s="366" t="str">
        <f t="shared" si="144"/>
        <v/>
      </c>
      <c r="K695" s="367" t="str">
        <f t="shared" si="145"/>
        <v/>
      </c>
      <c r="L695" s="368" t="str">
        <f t="shared" si="146"/>
        <v/>
      </c>
      <c r="M695" s="369"/>
      <c r="N695" s="370" t="str">
        <f t="shared" si="139"/>
        <v/>
      </c>
      <c r="O695" s="371" t="str">
        <f t="shared" si="140"/>
        <v/>
      </c>
      <c r="P695" s="371" t="str">
        <f t="shared" si="147"/>
        <v/>
      </c>
      <c r="Q695" s="372" t="str">
        <f t="shared" si="141"/>
        <v/>
      </c>
      <c r="R695" s="373" t="str">
        <f t="shared" si="148"/>
        <v/>
      </c>
      <c r="S695" s="372" t="str">
        <f t="shared" si="149"/>
        <v/>
      </c>
      <c r="T695" s="372" t="str">
        <f t="shared" si="142"/>
        <v/>
      </c>
      <c r="U695" s="374" t="str">
        <f t="shared" si="143"/>
        <v/>
      </c>
      <c r="V695" s="375" t="str">
        <f t="shared" si="150"/>
        <v/>
      </c>
      <c r="Y695" s="133"/>
    </row>
    <row r="696" spans="1:25" s="127" customFormat="1" ht="12" customHeight="1">
      <c r="A696" s="121">
        <v>624</v>
      </c>
      <c r="B696" s="122"/>
      <c r="C696" s="403"/>
      <c r="D696" s="123"/>
      <c r="E696" s="124"/>
      <c r="F696" s="124"/>
      <c r="G696" s="363" t="str">
        <f t="shared" si="136"/>
        <v/>
      </c>
      <c r="H696" s="376" t="str">
        <f t="shared" si="137"/>
        <v/>
      </c>
      <c r="I696" s="365" t="str">
        <f t="shared" si="138"/>
        <v/>
      </c>
      <c r="J696" s="366" t="str">
        <f t="shared" si="144"/>
        <v/>
      </c>
      <c r="K696" s="367" t="str">
        <f t="shared" si="145"/>
        <v/>
      </c>
      <c r="L696" s="368" t="str">
        <f t="shared" si="146"/>
        <v/>
      </c>
      <c r="M696" s="369"/>
      <c r="N696" s="370" t="str">
        <f t="shared" si="139"/>
        <v/>
      </c>
      <c r="O696" s="371" t="str">
        <f t="shared" si="140"/>
        <v/>
      </c>
      <c r="P696" s="371" t="str">
        <f t="shared" si="147"/>
        <v/>
      </c>
      <c r="Q696" s="372" t="str">
        <f t="shared" si="141"/>
        <v/>
      </c>
      <c r="R696" s="373" t="str">
        <f t="shared" si="148"/>
        <v/>
      </c>
      <c r="S696" s="372" t="str">
        <f t="shared" si="149"/>
        <v/>
      </c>
      <c r="T696" s="372" t="str">
        <f t="shared" si="142"/>
        <v/>
      </c>
      <c r="U696" s="374" t="str">
        <f t="shared" si="143"/>
        <v/>
      </c>
      <c r="V696" s="375" t="str">
        <f t="shared" si="150"/>
        <v/>
      </c>
      <c r="Y696" s="133"/>
    </row>
    <row r="697" spans="1:25" s="127" customFormat="1" ht="12" customHeight="1">
      <c r="A697" s="121">
        <v>625</v>
      </c>
      <c r="B697" s="122"/>
      <c r="C697" s="403"/>
      <c r="D697" s="123"/>
      <c r="E697" s="124"/>
      <c r="F697" s="124"/>
      <c r="G697" s="363" t="str">
        <f t="shared" si="136"/>
        <v/>
      </c>
      <c r="H697" s="376" t="str">
        <f t="shared" si="137"/>
        <v/>
      </c>
      <c r="I697" s="365" t="str">
        <f t="shared" si="138"/>
        <v/>
      </c>
      <c r="J697" s="366" t="str">
        <f t="shared" si="144"/>
        <v/>
      </c>
      <c r="K697" s="367" t="str">
        <f t="shared" si="145"/>
        <v/>
      </c>
      <c r="L697" s="368" t="str">
        <f t="shared" si="146"/>
        <v/>
      </c>
      <c r="M697" s="369"/>
      <c r="N697" s="370" t="str">
        <f t="shared" si="139"/>
        <v/>
      </c>
      <c r="O697" s="371" t="str">
        <f t="shared" si="140"/>
        <v/>
      </c>
      <c r="P697" s="371" t="str">
        <f t="shared" si="147"/>
        <v/>
      </c>
      <c r="Q697" s="372" t="str">
        <f t="shared" si="141"/>
        <v/>
      </c>
      <c r="R697" s="373" t="str">
        <f t="shared" si="148"/>
        <v/>
      </c>
      <c r="S697" s="372" t="str">
        <f t="shared" si="149"/>
        <v/>
      </c>
      <c r="T697" s="372" t="str">
        <f t="shared" si="142"/>
        <v/>
      </c>
      <c r="U697" s="374" t="str">
        <f t="shared" si="143"/>
        <v/>
      </c>
      <c r="V697" s="375" t="str">
        <f t="shared" si="150"/>
        <v/>
      </c>
      <c r="Y697" s="133"/>
    </row>
    <row r="698" spans="1:25" s="127" customFormat="1" ht="12" customHeight="1">
      <c r="A698" s="121">
        <v>626</v>
      </c>
      <c r="B698" s="122"/>
      <c r="C698" s="403"/>
      <c r="D698" s="123"/>
      <c r="E698" s="124"/>
      <c r="F698" s="124"/>
      <c r="G698" s="363" t="str">
        <f t="shared" si="136"/>
        <v/>
      </c>
      <c r="H698" s="376" t="str">
        <f t="shared" si="137"/>
        <v/>
      </c>
      <c r="I698" s="365" t="str">
        <f t="shared" si="138"/>
        <v/>
      </c>
      <c r="J698" s="366" t="str">
        <f t="shared" si="144"/>
        <v/>
      </c>
      <c r="K698" s="367" t="str">
        <f t="shared" si="145"/>
        <v/>
      </c>
      <c r="L698" s="368" t="str">
        <f t="shared" si="146"/>
        <v/>
      </c>
      <c r="M698" s="369"/>
      <c r="N698" s="370" t="str">
        <f t="shared" si="139"/>
        <v/>
      </c>
      <c r="O698" s="371" t="str">
        <f t="shared" si="140"/>
        <v/>
      </c>
      <c r="P698" s="371" t="str">
        <f t="shared" si="147"/>
        <v/>
      </c>
      <c r="Q698" s="372" t="str">
        <f t="shared" si="141"/>
        <v/>
      </c>
      <c r="R698" s="373" t="str">
        <f t="shared" si="148"/>
        <v/>
      </c>
      <c r="S698" s="372" t="str">
        <f t="shared" si="149"/>
        <v/>
      </c>
      <c r="T698" s="372" t="str">
        <f t="shared" si="142"/>
        <v/>
      </c>
      <c r="U698" s="374" t="str">
        <f t="shared" si="143"/>
        <v/>
      </c>
      <c r="V698" s="375" t="str">
        <f t="shared" si="150"/>
        <v/>
      </c>
      <c r="Y698" s="133"/>
    </row>
    <row r="699" spans="1:25" s="127" customFormat="1" ht="12" customHeight="1">
      <c r="A699" s="121">
        <v>627</v>
      </c>
      <c r="B699" s="122"/>
      <c r="C699" s="403"/>
      <c r="D699" s="123"/>
      <c r="E699" s="124"/>
      <c r="F699" s="124"/>
      <c r="G699" s="363" t="str">
        <f t="shared" si="136"/>
        <v/>
      </c>
      <c r="H699" s="376" t="str">
        <f t="shared" si="137"/>
        <v/>
      </c>
      <c r="I699" s="365" t="str">
        <f t="shared" si="138"/>
        <v/>
      </c>
      <c r="J699" s="366" t="str">
        <f t="shared" si="144"/>
        <v/>
      </c>
      <c r="K699" s="367" t="str">
        <f t="shared" si="145"/>
        <v/>
      </c>
      <c r="L699" s="368" t="str">
        <f t="shared" si="146"/>
        <v/>
      </c>
      <c r="M699" s="369"/>
      <c r="N699" s="370" t="str">
        <f t="shared" si="139"/>
        <v/>
      </c>
      <c r="O699" s="371" t="str">
        <f t="shared" si="140"/>
        <v/>
      </c>
      <c r="P699" s="371" t="str">
        <f t="shared" si="147"/>
        <v/>
      </c>
      <c r="Q699" s="372" t="str">
        <f t="shared" si="141"/>
        <v/>
      </c>
      <c r="R699" s="373" t="str">
        <f t="shared" si="148"/>
        <v/>
      </c>
      <c r="S699" s="372" t="str">
        <f t="shared" si="149"/>
        <v/>
      </c>
      <c r="T699" s="372" t="str">
        <f t="shared" si="142"/>
        <v/>
      </c>
      <c r="U699" s="374" t="str">
        <f t="shared" si="143"/>
        <v/>
      </c>
      <c r="V699" s="375" t="str">
        <f t="shared" si="150"/>
        <v/>
      </c>
      <c r="Y699" s="133"/>
    </row>
    <row r="700" spans="1:25" s="127" customFormat="1" ht="12" customHeight="1">
      <c r="A700" s="121">
        <v>628</v>
      </c>
      <c r="B700" s="122"/>
      <c r="C700" s="403"/>
      <c r="D700" s="123"/>
      <c r="E700" s="124"/>
      <c r="F700" s="124"/>
      <c r="G700" s="363" t="str">
        <f t="shared" si="136"/>
        <v/>
      </c>
      <c r="H700" s="376" t="str">
        <f t="shared" si="137"/>
        <v/>
      </c>
      <c r="I700" s="365" t="str">
        <f t="shared" si="138"/>
        <v/>
      </c>
      <c r="J700" s="366" t="str">
        <f t="shared" si="144"/>
        <v/>
      </c>
      <c r="K700" s="367" t="str">
        <f t="shared" si="145"/>
        <v/>
      </c>
      <c r="L700" s="368" t="str">
        <f t="shared" si="146"/>
        <v/>
      </c>
      <c r="M700" s="369"/>
      <c r="N700" s="370" t="str">
        <f t="shared" si="139"/>
        <v/>
      </c>
      <c r="O700" s="371" t="str">
        <f t="shared" si="140"/>
        <v/>
      </c>
      <c r="P700" s="371" t="str">
        <f t="shared" si="147"/>
        <v/>
      </c>
      <c r="Q700" s="372" t="str">
        <f t="shared" si="141"/>
        <v/>
      </c>
      <c r="R700" s="373" t="str">
        <f t="shared" si="148"/>
        <v/>
      </c>
      <c r="S700" s="372" t="str">
        <f t="shared" si="149"/>
        <v/>
      </c>
      <c r="T700" s="372" t="str">
        <f t="shared" si="142"/>
        <v/>
      </c>
      <c r="U700" s="374" t="str">
        <f t="shared" si="143"/>
        <v/>
      </c>
      <c r="V700" s="375" t="str">
        <f t="shared" si="150"/>
        <v/>
      </c>
      <c r="Y700" s="133"/>
    </row>
    <row r="701" spans="1:25" s="127" customFormat="1" ht="12" customHeight="1">
      <c r="A701" s="121">
        <v>629</v>
      </c>
      <c r="B701" s="122"/>
      <c r="C701" s="403"/>
      <c r="D701" s="123"/>
      <c r="E701" s="124"/>
      <c r="F701" s="124"/>
      <c r="G701" s="363" t="str">
        <f t="shared" si="136"/>
        <v/>
      </c>
      <c r="H701" s="376" t="str">
        <f t="shared" si="137"/>
        <v/>
      </c>
      <c r="I701" s="365" t="str">
        <f t="shared" si="138"/>
        <v/>
      </c>
      <c r="J701" s="366" t="str">
        <f t="shared" si="144"/>
        <v/>
      </c>
      <c r="K701" s="367" t="str">
        <f t="shared" si="145"/>
        <v/>
      </c>
      <c r="L701" s="368" t="str">
        <f t="shared" si="146"/>
        <v/>
      </c>
      <c r="M701" s="369"/>
      <c r="N701" s="370" t="str">
        <f t="shared" si="139"/>
        <v/>
      </c>
      <c r="O701" s="371" t="str">
        <f t="shared" si="140"/>
        <v/>
      </c>
      <c r="P701" s="371" t="str">
        <f t="shared" si="147"/>
        <v/>
      </c>
      <c r="Q701" s="372" t="str">
        <f t="shared" si="141"/>
        <v/>
      </c>
      <c r="R701" s="373" t="str">
        <f t="shared" si="148"/>
        <v/>
      </c>
      <c r="S701" s="372" t="str">
        <f t="shared" si="149"/>
        <v/>
      </c>
      <c r="T701" s="372" t="str">
        <f t="shared" si="142"/>
        <v/>
      </c>
      <c r="U701" s="374" t="str">
        <f t="shared" si="143"/>
        <v/>
      </c>
      <c r="V701" s="375" t="str">
        <f t="shared" si="150"/>
        <v/>
      </c>
      <c r="Y701" s="133"/>
    </row>
    <row r="702" spans="1:25" s="127" customFormat="1" ht="12" customHeight="1">
      <c r="A702" s="121">
        <v>630</v>
      </c>
      <c r="B702" s="122"/>
      <c r="C702" s="403"/>
      <c r="D702" s="123"/>
      <c r="E702" s="124"/>
      <c r="F702" s="124"/>
      <c r="G702" s="363" t="str">
        <f t="shared" si="136"/>
        <v/>
      </c>
      <c r="H702" s="376" t="str">
        <f t="shared" si="137"/>
        <v/>
      </c>
      <c r="I702" s="365" t="str">
        <f t="shared" si="138"/>
        <v/>
      </c>
      <c r="J702" s="366" t="str">
        <f t="shared" si="144"/>
        <v/>
      </c>
      <c r="K702" s="367" t="str">
        <f t="shared" si="145"/>
        <v/>
      </c>
      <c r="L702" s="368" t="str">
        <f t="shared" si="146"/>
        <v/>
      </c>
      <c r="M702" s="369"/>
      <c r="N702" s="370" t="str">
        <f t="shared" si="139"/>
        <v/>
      </c>
      <c r="O702" s="371" t="str">
        <f t="shared" si="140"/>
        <v/>
      </c>
      <c r="P702" s="371" t="str">
        <f t="shared" si="147"/>
        <v/>
      </c>
      <c r="Q702" s="372" t="str">
        <f t="shared" si="141"/>
        <v/>
      </c>
      <c r="R702" s="373" t="str">
        <f t="shared" si="148"/>
        <v/>
      </c>
      <c r="S702" s="372" t="str">
        <f t="shared" si="149"/>
        <v/>
      </c>
      <c r="T702" s="372" t="str">
        <f t="shared" si="142"/>
        <v/>
      </c>
      <c r="U702" s="374" t="str">
        <f t="shared" si="143"/>
        <v/>
      </c>
      <c r="V702" s="375" t="str">
        <f t="shared" si="150"/>
        <v/>
      </c>
      <c r="Y702" s="133"/>
    </row>
    <row r="703" spans="1:25" s="127" customFormat="1" ht="12" customHeight="1">
      <c r="A703" s="121">
        <v>631</v>
      </c>
      <c r="B703" s="122"/>
      <c r="C703" s="403"/>
      <c r="D703" s="123"/>
      <c r="E703" s="124"/>
      <c r="F703" s="124"/>
      <c r="G703" s="363" t="str">
        <f t="shared" si="136"/>
        <v/>
      </c>
      <c r="H703" s="376" t="str">
        <f t="shared" si="137"/>
        <v/>
      </c>
      <c r="I703" s="365" t="str">
        <f t="shared" si="138"/>
        <v/>
      </c>
      <c r="J703" s="366" t="str">
        <f t="shared" si="144"/>
        <v/>
      </c>
      <c r="K703" s="367" t="str">
        <f t="shared" si="145"/>
        <v/>
      </c>
      <c r="L703" s="368" t="str">
        <f t="shared" si="146"/>
        <v/>
      </c>
      <c r="M703" s="369"/>
      <c r="N703" s="370" t="str">
        <f t="shared" si="139"/>
        <v/>
      </c>
      <c r="O703" s="371" t="str">
        <f t="shared" si="140"/>
        <v/>
      </c>
      <c r="P703" s="371" t="str">
        <f t="shared" si="147"/>
        <v/>
      </c>
      <c r="Q703" s="372" t="str">
        <f t="shared" si="141"/>
        <v/>
      </c>
      <c r="R703" s="373" t="str">
        <f t="shared" si="148"/>
        <v/>
      </c>
      <c r="S703" s="372" t="str">
        <f t="shared" si="149"/>
        <v/>
      </c>
      <c r="T703" s="372" t="str">
        <f t="shared" si="142"/>
        <v/>
      </c>
      <c r="U703" s="374" t="str">
        <f t="shared" si="143"/>
        <v/>
      </c>
      <c r="V703" s="375" t="str">
        <f t="shared" si="150"/>
        <v/>
      </c>
      <c r="Y703" s="133"/>
    </row>
    <row r="704" spans="1:25" s="127" customFormat="1" ht="12" customHeight="1">
      <c r="A704" s="121">
        <v>632</v>
      </c>
      <c r="B704" s="122"/>
      <c r="C704" s="403"/>
      <c r="D704" s="123"/>
      <c r="E704" s="124"/>
      <c r="F704" s="124"/>
      <c r="G704" s="363" t="str">
        <f t="shared" si="136"/>
        <v/>
      </c>
      <c r="H704" s="376" t="str">
        <f t="shared" si="137"/>
        <v/>
      </c>
      <c r="I704" s="365" t="str">
        <f t="shared" si="138"/>
        <v/>
      </c>
      <c r="J704" s="366" t="str">
        <f t="shared" si="144"/>
        <v/>
      </c>
      <c r="K704" s="367" t="str">
        <f t="shared" si="145"/>
        <v/>
      </c>
      <c r="L704" s="368" t="str">
        <f t="shared" si="146"/>
        <v/>
      </c>
      <c r="M704" s="369"/>
      <c r="N704" s="370" t="str">
        <f t="shared" si="139"/>
        <v/>
      </c>
      <c r="O704" s="371" t="str">
        <f t="shared" si="140"/>
        <v/>
      </c>
      <c r="P704" s="371" t="str">
        <f t="shared" si="147"/>
        <v/>
      </c>
      <c r="Q704" s="372" t="str">
        <f t="shared" si="141"/>
        <v/>
      </c>
      <c r="R704" s="373" t="str">
        <f t="shared" si="148"/>
        <v/>
      </c>
      <c r="S704" s="372" t="str">
        <f t="shared" si="149"/>
        <v/>
      </c>
      <c r="T704" s="372" t="str">
        <f t="shared" si="142"/>
        <v/>
      </c>
      <c r="U704" s="374" t="str">
        <f t="shared" si="143"/>
        <v/>
      </c>
      <c r="V704" s="375" t="str">
        <f t="shared" si="150"/>
        <v/>
      </c>
      <c r="Y704" s="133"/>
    </row>
    <row r="705" spans="1:25" s="127" customFormat="1" ht="12" customHeight="1">
      <c r="A705" s="121">
        <v>633</v>
      </c>
      <c r="B705" s="122"/>
      <c r="C705" s="403"/>
      <c r="D705" s="123"/>
      <c r="E705" s="124"/>
      <c r="F705" s="124"/>
      <c r="G705" s="363" t="str">
        <f t="shared" si="136"/>
        <v/>
      </c>
      <c r="H705" s="376" t="str">
        <f t="shared" si="137"/>
        <v/>
      </c>
      <c r="I705" s="365" t="str">
        <f t="shared" si="138"/>
        <v/>
      </c>
      <c r="J705" s="366" t="str">
        <f t="shared" si="144"/>
        <v/>
      </c>
      <c r="K705" s="367" t="str">
        <f t="shared" si="145"/>
        <v/>
      </c>
      <c r="L705" s="368" t="str">
        <f t="shared" si="146"/>
        <v/>
      </c>
      <c r="M705" s="369"/>
      <c r="N705" s="370" t="str">
        <f t="shared" si="139"/>
        <v/>
      </c>
      <c r="O705" s="371" t="str">
        <f t="shared" si="140"/>
        <v/>
      </c>
      <c r="P705" s="371" t="str">
        <f t="shared" si="147"/>
        <v/>
      </c>
      <c r="Q705" s="372" t="str">
        <f t="shared" si="141"/>
        <v/>
      </c>
      <c r="R705" s="373" t="str">
        <f t="shared" si="148"/>
        <v/>
      </c>
      <c r="S705" s="372" t="str">
        <f t="shared" si="149"/>
        <v/>
      </c>
      <c r="T705" s="372" t="str">
        <f t="shared" si="142"/>
        <v/>
      </c>
      <c r="U705" s="374" t="str">
        <f t="shared" si="143"/>
        <v/>
      </c>
      <c r="V705" s="375" t="str">
        <f t="shared" si="150"/>
        <v/>
      </c>
      <c r="Y705" s="133"/>
    </row>
    <row r="706" spans="1:25" s="127" customFormat="1" ht="12" customHeight="1">
      <c r="A706" s="121">
        <v>634</v>
      </c>
      <c r="B706" s="122"/>
      <c r="C706" s="403"/>
      <c r="D706" s="123"/>
      <c r="E706" s="124"/>
      <c r="F706" s="124"/>
      <c r="G706" s="363" t="str">
        <f t="shared" si="136"/>
        <v/>
      </c>
      <c r="H706" s="376" t="str">
        <f t="shared" si="137"/>
        <v/>
      </c>
      <c r="I706" s="365" t="str">
        <f t="shared" si="138"/>
        <v/>
      </c>
      <c r="J706" s="366" t="str">
        <f t="shared" si="144"/>
        <v/>
      </c>
      <c r="K706" s="367" t="str">
        <f t="shared" si="145"/>
        <v/>
      </c>
      <c r="L706" s="368" t="str">
        <f t="shared" si="146"/>
        <v/>
      </c>
      <c r="M706" s="369"/>
      <c r="N706" s="370" t="str">
        <f t="shared" si="139"/>
        <v/>
      </c>
      <c r="O706" s="371" t="str">
        <f t="shared" si="140"/>
        <v/>
      </c>
      <c r="P706" s="371" t="str">
        <f t="shared" si="147"/>
        <v/>
      </c>
      <c r="Q706" s="372" t="str">
        <f t="shared" si="141"/>
        <v/>
      </c>
      <c r="R706" s="373" t="str">
        <f t="shared" si="148"/>
        <v/>
      </c>
      <c r="S706" s="372" t="str">
        <f t="shared" si="149"/>
        <v/>
      </c>
      <c r="T706" s="372" t="str">
        <f t="shared" si="142"/>
        <v/>
      </c>
      <c r="U706" s="374" t="str">
        <f t="shared" si="143"/>
        <v/>
      </c>
      <c r="V706" s="375" t="str">
        <f t="shared" si="150"/>
        <v/>
      </c>
      <c r="Y706" s="133"/>
    </row>
    <row r="707" spans="1:25" s="127" customFormat="1" ht="12" customHeight="1">
      <c r="A707" s="121">
        <v>635</v>
      </c>
      <c r="B707" s="122"/>
      <c r="C707" s="403"/>
      <c r="D707" s="123"/>
      <c r="E707" s="124"/>
      <c r="F707" s="124"/>
      <c r="G707" s="363" t="str">
        <f t="shared" si="136"/>
        <v/>
      </c>
      <c r="H707" s="376" t="str">
        <f t="shared" si="137"/>
        <v/>
      </c>
      <c r="I707" s="365" t="str">
        <f t="shared" si="138"/>
        <v/>
      </c>
      <c r="J707" s="366" t="str">
        <f t="shared" si="144"/>
        <v/>
      </c>
      <c r="K707" s="367" t="str">
        <f t="shared" si="145"/>
        <v/>
      </c>
      <c r="L707" s="368" t="str">
        <f t="shared" si="146"/>
        <v/>
      </c>
      <c r="M707" s="369"/>
      <c r="N707" s="370" t="str">
        <f t="shared" si="139"/>
        <v/>
      </c>
      <c r="O707" s="371" t="str">
        <f t="shared" si="140"/>
        <v/>
      </c>
      <c r="P707" s="371" t="str">
        <f t="shared" si="147"/>
        <v/>
      </c>
      <c r="Q707" s="372" t="str">
        <f t="shared" si="141"/>
        <v/>
      </c>
      <c r="R707" s="373" t="str">
        <f t="shared" si="148"/>
        <v/>
      </c>
      <c r="S707" s="372" t="str">
        <f t="shared" si="149"/>
        <v/>
      </c>
      <c r="T707" s="372" t="str">
        <f t="shared" si="142"/>
        <v/>
      </c>
      <c r="U707" s="374" t="str">
        <f t="shared" si="143"/>
        <v/>
      </c>
      <c r="V707" s="375" t="str">
        <f t="shared" si="150"/>
        <v/>
      </c>
      <c r="Y707" s="133"/>
    </row>
    <row r="708" spans="1:25" s="127" customFormat="1" ht="12" customHeight="1">
      <c r="A708" s="121">
        <v>636</v>
      </c>
      <c r="B708" s="122"/>
      <c r="C708" s="403"/>
      <c r="D708" s="123"/>
      <c r="E708" s="124"/>
      <c r="F708" s="124"/>
      <c r="G708" s="363" t="str">
        <f t="shared" si="136"/>
        <v/>
      </c>
      <c r="H708" s="376" t="str">
        <f t="shared" si="137"/>
        <v/>
      </c>
      <c r="I708" s="365" t="str">
        <f t="shared" si="138"/>
        <v/>
      </c>
      <c r="J708" s="366" t="str">
        <f t="shared" si="144"/>
        <v/>
      </c>
      <c r="K708" s="367" t="str">
        <f t="shared" si="145"/>
        <v/>
      </c>
      <c r="L708" s="368" t="str">
        <f t="shared" si="146"/>
        <v/>
      </c>
      <c r="M708" s="369"/>
      <c r="N708" s="370" t="str">
        <f t="shared" si="139"/>
        <v/>
      </c>
      <c r="O708" s="371" t="str">
        <f t="shared" si="140"/>
        <v/>
      </c>
      <c r="P708" s="371" t="str">
        <f t="shared" si="147"/>
        <v/>
      </c>
      <c r="Q708" s="372" t="str">
        <f t="shared" si="141"/>
        <v/>
      </c>
      <c r="R708" s="373" t="str">
        <f t="shared" si="148"/>
        <v/>
      </c>
      <c r="S708" s="372" t="str">
        <f t="shared" si="149"/>
        <v/>
      </c>
      <c r="T708" s="372" t="str">
        <f t="shared" si="142"/>
        <v/>
      </c>
      <c r="U708" s="374" t="str">
        <f t="shared" si="143"/>
        <v/>
      </c>
      <c r="V708" s="375" t="str">
        <f t="shared" si="150"/>
        <v/>
      </c>
      <c r="Y708" s="133"/>
    </row>
    <row r="709" spans="1:25" s="127" customFormat="1" ht="12" customHeight="1">
      <c r="A709" s="121">
        <v>637</v>
      </c>
      <c r="B709" s="122"/>
      <c r="C709" s="403"/>
      <c r="D709" s="123"/>
      <c r="E709" s="124"/>
      <c r="F709" s="124"/>
      <c r="G709" s="363" t="str">
        <f t="shared" si="136"/>
        <v/>
      </c>
      <c r="H709" s="376" t="str">
        <f t="shared" si="137"/>
        <v/>
      </c>
      <c r="I709" s="365" t="str">
        <f t="shared" si="138"/>
        <v/>
      </c>
      <c r="J709" s="366" t="str">
        <f t="shared" si="144"/>
        <v/>
      </c>
      <c r="K709" s="367" t="str">
        <f t="shared" si="145"/>
        <v/>
      </c>
      <c r="L709" s="368" t="str">
        <f t="shared" si="146"/>
        <v/>
      </c>
      <c r="M709" s="369"/>
      <c r="N709" s="370" t="str">
        <f t="shared" si="139"/>
        <v/>
      </c>
      <c r="O709" s="371" t="str">
        <f t="shared" si="140"/>
        <v/>
      </c>
      <c r="P709" s="371" t="str">
        <f t="shared" si="147"/>
        <v/>
      </c>
      <c r="Q709" s="372" t="str">
        <f t="shared" si="141"/>
        <v/>
      </c>
      <c r="R709" s="373" t="str">
        <f t="shared" si="148"/>
        <v/>
      </c>
      <c r="S709" s="372" t="str">
        <f t="shared" si="149"/>
        <v/>
      </c>
      <c r="T709" s="372" t="str">
        <f t="shared" si="142"/>
        <v/>
      </c>
      <c r="U709" s="374" t="str">
        <f t="shared" si="143"/>
        <v/>
      </c>
      <c r="V709" s="375" t="str">
        <f t="shared" si="150"/>
        <v/>
      </c>
      <c r="Y709" s="133"/>
    </row>
    <row r="710" spans="1:25" s="127" customFormat="1" ht="12" customHeight="1">
      <c r="A710" s="121">
        <v>638</v>
      </c>
      <c r="B710" s="122"/>
      <c r="C710" s="403"/>
      <c r="D710" s="123"/>
      <c r="E710" s="124"/>
      <c r="F710" s="124"/>
      <c r="G710" s="363" t="str">
        <f t="shared" si="136"/>
        <v/>
      </c>
      <c r="H710" s="376" t="str">
        <f t="shared" si="137"/>
        <v/>
      </c>
      <c r="I710" s="365" t="str">
        <f t="shared" si="138"/>
        <v/>
      </c>
      <c r="J710" s="366" t="str">
        <f t="shared" si="144"/>
        <v/>
      </c>
      <c r="K710" s="367" t="str">
        <f t="shared" si="145"/>
        <v/>
      </c>
      <c r="L710" s="368" t="str">
        <f t="shared" si="146"/>
        <v/>
      </c>
      <c r="M710" s="369"/>
      <c r="N710" s="370" t="str">
        <f t="shared" si="139"/>
        <v/>
      </c>
      <c r="O710" s="371" t="str">
        <f t="shared" si="140"/>
        <v/>
      </c>
      <c r="P710" s="371" t="str">
        <f t="shared" si="147"/>
        <v/>
      </c>
      <c r="Q710" s="372" t="str">
        <f t="shared" si="141"/>
        <v/>
      </c>
      <c r="R710" s="373" t="str">
        <f t="shared" si="148"/>
        <v/>
      </c>
      <c r="S710" s="372" t="str">
        <f t="shared" si="149"/>
        <v/>
      </c>
      <c r="T710" s="372" t="str">
        <f t="shared" si="142"/>
        <v/>
      </c>
      <c r="U710" s="374" t="str">
        <f t="shared" si="143"/>
        <v/>
      </c>
      <c r="V710" s="375" t="str">
        <f t="shared" si="150"/>
        <v/>
      </c>
      <c r="Y710" s="133"/>
    </row>
    <row r="711" spans="1:25" s="127" customFormat="1" ht="12" customHeight="1">
      <c r="A711" s="121">
        <v>639</v>
      </c>
      <c r="B711" s="122"/>
      <c r="C711" s="403"/>
      <c r="D711" s="123"/>
      <c r="E711" s="124"/>
      <c r="F711" s="124"/>
      <c r="G711" s="363" t="str">
        <f t="shared" si="136"/>
        <v/>
      </c>
      <c r="H711" s="376" t="str">
        <f t="shared" si="137"/>
        <v/>
      </c>
      <c r="I711" s="365" t="str">
        <f t="shared" si="138"/>
        <v/>
      </c>
      <c r="J711" s="366" t="str">
        <f t="shared" si="144"/>
        <v/>
      </c>
      <c r="K711" s="367" t="str">
        <f t="shared" si="145"/>
        <v/>
      </c>
      <c r="L711" s="368" t="str">
        <f t="shared" si="146"/>
        <v/>
      </c>
      <c r="M711" s="369"/>
      <c r="N711" s="370" t="str">
        <f t="shared" si="139"/>
        <v/>
      </c>
      <c r="O711" s="371" t="str">
        <f t="shared" si="140"/>
        <v/>
      </c>
      <c r="P711" s="371" t="str">
        <f t="shared" si="147"/>
        <v/>
      </c>
      <c r="Q711" s="372" t="str">
        <f t="shared" si="141"/>
        <v/>
      </c>
      <c r="R711" s="373" t="str">
        <f t="shared" si="148"/>
        <v/>
      </c>
      <c r="S711" s="372" t="str">
        <f t="shared" si="149"/>
        <v/>
      </c>
      <c r="T711" s="372" t="str">
        <f t="shared" si="142"/>
        <v/>
      </c>
      <c r="U711" s="374" t="str">
        <f t="shared" si="143"/>
        <v/>
      </c>
      <c r="V711" s="375" t="str">
        <f t="shared" si="150"/>
        <v/>
      </c>
      <c r="Y711" s="133"/>
    </row>
    <row r="712" spans="1:25" s="127" customFormat="1" ht="12" customHeight="1">
      <c r="A712" s="121">
        <v>640</v>
      </c>
      <c r="B712" s="122"/>
      <c r="C712" s="403"/>
      <c r="D712" s="123"/>
      <c r="E712" s="124"/>
      <c r="F712" s="124"/>
      <c r="G712" s="363" t="str">
        <f t="shared" si="136"/>
        <v/>
      </c>
      <c r="H712" s="376" t="str">
        <f t="shared" si="137"/>
        <v/>
      </c>
      <c r="I712" s="365" t="str">
        <f t="shared" si="138"/>
        <v/>
      </c>
      <c r="J712" s="366" t="str">
        <f t="shared" si="144"/>
        <v/>
      </c>
      <c r="K712" s="367" t="str">
        <f t="shared" si="145"/>
        <v/>
      </c>
      <c r="L712" s="368" t="str">
        <f t="shared" si="146"/>
        <v/>
      </c>
      <c r="M712" s="369"/>
      <c r="N712" s="370" t="str">
        <f t="shared" si="139"/>
        <v/>
      </c>
      <c r="O712" s="371" t="str">
        <f t="shared" si="140"/>
        <v/>
      </c>
      <c r="P712" s="371" t="str">
        <f t="shared" si="147"/>
        <v/>
      </c>
      <c r="Q712" s="372" t="str">
        <f t="shared" si="141"/>
        <v/>
      </c>
      <c r="R712" s="373" t="str">
        <f t="shared" si="148"/>
        <v/>
      </c>
      <c r="S712" s="372" t="str">
        <f t="shared" si="149"/>
        <v/>
      </c>
      <c r="T712" s="372" t="str">
        <f t="shared" si="142"/>
        <v/>
      </c>
      <c r="U712" s="374" t="str">
        <f t="shared" si="143"/>
        <v/>
      </c>
      <c r="V712" s="375" t="str">
        <f t="shared" si="150"/>
        <v/>
      </c>
      <c r="Y712" s="133"/>
    </row>
    <row r="713" spans="1:25" s="127" customFormat="1" ht="12" customHeight="1">
      <c r="A713" s="121">
        <v>641</v>
      </c>
      <c r="B713" s="122"/>
      <c r="C713" s="403"/>
      <c r="D713" s="123"/>
      <c r="E713" s="124"/>
      <c r="F713" s="124"/>
      <c r="G713" s="363" t="str">
        <f t="shared" ref="G713:G776" si="151">IF(OR(ISBLANK($C713),ISBLANK($C$68)),"",IF($C713&gt;$C$68,"",DATEDIF($C713,$C$68,"Y")))</f>
        <v/>
      </c>
      <c r="H713" s="376" t="str">
        <f t="shared" ref="H713:H776" si="152">IF(D713=1,"男",IF(D713=2,"女",""))</f>
        <v/>
      </c>
      <c r="I713" s="365" t="str">
        <f t="shared" ref="I713:I776" si="153">G713&amp;H713</f>
        <v/>
      </c>
      <c r="J713" s="366" t="str">
        <f t="shared" si="144"/>
        <v/>
      </c>
      <c r="K713" s="367" t="str">
        <f t="shared" si="145"/>
        <v/>
      </c>
      <c r="L713" s="368" t="str">
        <f t="shared" si="146"/>
        <v/>
      </c>
      <c r="M713" s="369"/>
      <c r="N713" s="370" t="str">
        <f t="shared" ref="N713:N776" si="154">IF(F713="","",(F713-O713)/O713*100)</f>
        <v/>
      </c>
      <c r="O713" s="371" t="str">
        <f t="shared" ref="O713:O776" si="155">IF(E713="","",(J713*E713-K713))</f>
        <v/>
      </c>
      <c r="P713" s="371" t="str">
        <f t="shared" si="147"/>
        <v/>
      </c>
      <c r="Q713" s="372" t="str">
        <f t="shared" ref="Q713:Q776" si="156">IF($E713="","",P713*O713)</f>
        <v/>
      </c>
      <c r="R713" s="373" t="str">
        <f t="shared" si="148"/>
        <v/>
      </c>
      <c r="S713" s="372" t="str">
        <f t="shared" si="149"/>
        <v/>
      </c>
      <c r="T713" s="372" t="str">
        <f t="shared" ref="T713:T776" si="157">IF(E713="","",(Q713*R713+S713))</f>
        <v/>
      </c>
      <c r="U713" s="374" t="str">
        <f t="shared" ref="U713:U776" si="158">IF(E713="","",(T713*33%))</f>
        <v/>
      </c>
      <c r="V713" s="375" t="str">
        <f t="shared" si="150"/>
        <v/>
      </c>
      <c r="Y713" s="133"/>
    </row>
    <row r="714" spans="1:25" s="127" customFormat="1" ht="12" customHeight="1">
      <c r="A714" s="121">
        <v>642</v>
      </c>
      <c r="B714" s="122"/>
      <c r="C714" s="403"/>
      <c r="D714" s="123"/>
      <c r="E714" s="124"/>
      <c r="F714" s="124"/>
      <c r="G714" s="363" t="str">
        <f t="shared" si="151"/>
        <v/>
      </c>
      <c r="H714" s="376" t="str">
        <f t="shared" si="152"/>
        <v/>
      </c>
      <c r="I714" s="365" t="str">
        <f t="shared" si="153"/>
        <v/>
      </c>
      <c r="J714" s="366" t="str">
        <f t="shared" ref="J714:J777" si="159">IF(E714="","",VLOOKUP(I714,$W$28:$Y$53,2,FALSE))</f>
        <v/>
      </c>
      <c r="K714" s="367" t="str">
        <f t="shared" ref="K714:K777" si="160">IF(E714="","",VLOOKUP(I714,$W$28:$Y$53,3,FALSE))</f>
        <v/>
      </c>
      <c r="L714" s="368" t="str">
        <f t="shared" ref="L714:L777" si="161">IF(ISNUMBER(N714),VLOOKUP(N714,$M$57:$R$62,4,TRUE),"")</f>
        <v/>
      </c>
      <c r="M714" s="369"/>
      <c r="N714" s="370" t="str">
        <f t="shared" si="154"/>
        <v/>
      </c>
      <c r="O714" s="371" t="str">
        <f t="shared" si="155"/>
        <v/>
      </c>
      <c r="P714" s="371" t="str">
        <f t="shared" ref="P714:P777" si="162">IF($E714="","",VLOOKUP($I714,$N$27:$Q$53,2,FALSE))</f>
        <v/>
      </c>
      <c r="Q714" s="372" t="str">
        <f t="shared" si="156"/>
        <v/>
      </c>
      <c r="R714" s="373" t="str">
        <f t="shared" ref="R714:R777" si="163">IF(E714="","",VLOOKUP(I714,$N$27:$V$53,9,FALSE))</f>
        <v/>
      </c>
      <c r="S714" s="372" t="str">
        <f t="shared" ref="S714:S777" si="164">IF($E714="","",VLOOKUP($I714,$N$27:$R$53,5,FALSE))</f>
        <v/>
      </c>
      <c r="T714" s="372" t="str">
        <f t="shared" si="157"/>
        <v/>
      </c>
      <c r="U714" s="374" t="str">
        <f t="shared" si="158"/>
        <v/>
      </c>
      <c r="V714" s="375" t="str">
        <f t="shared" ref="V714:V777" si="165">IF(E714="","",(IF(AND(U714&lt;=$R$7,U714&gt;=$T$7),U714,IF(U714="","　","個別対応"))))</f>
        <v/>
      </c>
      <c r="Y714" s="133"/>
    </row>
    <row r="715" spans="1:25" s="127" customFormat="1" ht="12" customHeight="1">
      <c r="A715" s="121">
        <v>643</v>
      </c>
      <c r="B715" s="122"/>
      <c r="C715" s="403"/>
      <c r="D715" s="123"/>
      <c r="E715" s="124"/>
      <c r="F715" s="124"/>
      <c r="G715" s="363" t="str">
        <f t="shared" si="151"/>
        <v/>
      </c>
      <c r="H715" s="376" t="str">
        <f t="shared" si="152"/>
        <v/>
      </c>
      <c r="I715" s="365" t="str">
        <f t="shared" si="153"/>
        <v/>
      </c>
      <c r="J715" s="366" t="str">
        <f t="shared" si="159"/>
        <v/>
      </c>
      <c r="K715" s="367" t="str">
        <f t="shared" si="160"/>
        <v/>
      </c>
      <c r="L715" s="368" t="str">
        <f t="shared" si="161"/>
        <v/>
      </c>
      <c r="M715" s="369"/>
      <c r="N715" s="370" t="str">
        <f t="shared" si="154"/>
        <v/>
      </c>
      <c r="O715" s="371" t="str">
        <f t="shared" si="155"/>
        <v/>
      </c>
      <c r="P715" s="371" t="str">
        <f t="shared" si="162"/>
        <v/>
      </c>
      <c r="Q715" s="372" t="str">
        <f t="shared" si="156"/>
        <v/>
      </c>
      <c r="R715" s="373" t="str">
        <f t="shared" si="163"/>
        <v/>
      </c>
      <c r="S715" s="372" t="str">
        <f t="shared" si="164"/>
        <v/>
      </c>
      <c r="T715" s="372" t="str">
        <f t="shared" si="157"/>
        <v/>
      </c>
      <c r="U715" s="374" t="str">
        <f t="shared" si="158"/>
        <v/>
      </c>
      <c r="V715" s="375" t="str">
        <f t="shared" si="165"/>
        <v/>
      </c>
      <c r="Y715" s="133"/>
    </row>
    <row r="716" spans="1:25" s="127" customFormat="1" ht="12" customHeight="1">
      <c r="A716" s="121">
        <v>644</v>
      </c>
      <c r="B716" s="122"/>
      <c r="C716" s="403"/>
      <c r="D716" s="123"/>
      <c r="E716" s="124"/>
      <c r="F716" s="124"/>
      <c r="G716" s="363" t="str">
        <f t="shared" si="151"/>
        <v/>
      </c>
      <c r="H716" s="376" t="str">
        <f t="shared" si="152"/>
        <v/>
      </c>
      <c r="I716" s="365" t="str">
        <f t="shared" si="153"/>
        <v/>
      </c>
      <c r="J716" s="366" t="str">
        <f t="shared" si="159"/>
        <v/>
      </c>
      <c r="K716" s="367" t="str">
        <f t="shared" si="160"/>
        <v/>
      </c>
      <c r="L716" s="368" t="str">
        <f t="shared" si="161"/>
        <v/>
      </c>
      <c r="M716" s="369"/>
      <c r="N716" s="370" t="str">
        <f t="shared" si="154"/>
        <v/>
      </c>
      <c r="O716" s="371" t="str">
        <f t="shared" si="155"/>
        <v/>
      </c>
      <c r="P716" s="371" t="str">
        <f t="shared" si="162"/>
        <v/>
      </c>
      <c r="Q716" s="372" t="str">
        <f t="shared" si="156"/>
        <v/>
      </c>
      <c r="R716" s="373" t="str">
        <f t="shared" si="163"/>
        <v/>
      </c>
      <c r="S716" s="372" t="str">
        <f t="shared" si="164"/>
        <v/>
      </c>
      <c r="T716" s="372" t="str">
        <f t="shared" si="157"/>
        <v/>
      </c>
      <c r="U716" s="374" t="str">
        <f t="shared" si="158"/>
        <v/>
      </c>
      <c r="V716" s="375" t="str">
        <f t="shared" si="165"/>
        <v/>
      </c>
      <c r="Y716" s="133"/>
    </row>
    <row r="717" spans="1:25" s="127" customFormat="1" ht="12" customHeight="1">
      <c r="A717" s="121">
        <v>645</v>
      </c>
      <c r="B717" s="122"/>
      <c r="C717" s="403"/>
      <c r="D717" s="123"/>
      <c r="E717" s="124"/>
      <c r="F717" s="124"/>
      <c r="G717" s="363" t="str">
        <f t="shared" si="151"/>
        <v/>
      </c>
      <c r="H717" s="376" t="str">
        <f t="shared" si="152"/>
        <v/>
      </c>
      <c r="I717" s="365" t="str">
        <f t="shared" si="153"/>
        <v/>
      </c>
      <c r="J717" s="366" t="str">
        <f t="shared" si="159"/>
        <v/>
      </c>
      <c r="K717" s="367" t="str">
        <f t="shared" si="160"/>
        <v/>
      </c>
      <c r="L717" s="368" t="str">
        <f t="shared" si="161"/>
        <v/>
      </c>
      <c r="M717" s="369"/>
      <c r="N717" s="370" t="str">
        <f t="shared" si="154"/>
        <v/>
      </c>
      <c r="O717" s="371" t="str">
        <f t="shared" si="155"/>
        <v/>
      </c>
      <c r="P717" s="371" t="str">
        <f t="shared" si="162"/>
        <v/>
      </c>
      <c r="Q717" s="372" t="str">
        <f t="shared" si="156"/>
        <v/>
      </c>
      <c r="R717" s="373" t="str">
        <f t="shared" si="163"/>
        <v/>
      </c>
      <c r="S717" s="372" t="str">
        <f t="shared" si="164"/>
        <v/>
      </c>
      <c r="T717" s="372" t="str">
        <f t="shared" si="157"/>
        <v/>
      </c>
      <c r="U717" s="374" t="str">
        <f t="shared" si="158"/>
        <v/>
      </c>
      <c r="V717" s="375" t="str">
        <f t="shared" si="165"/>
        <v/>
      </c>
      <c r="Y717" s="133"/>
    </row>
    <row r="718" spans="1:25" s="127" customFormat="1" ht="12" customHeight="1">
      <c r="A718" s="121">
        <v>646</v>
      </c>
      <c r="B718" s="122"/>
      <c r="C718" s="403"/>
      <c r="D718" s="123"/>
      <c r="E718" s="124"/>
      <c r="F718" s="124"/>
      <c r="G718" s="363" t="str">
        <f t="shared" si="151"/>
        <v/>
      </c>
      <c r="H718" s="376" t="str">
        <f t="shared" si="152"/>
        <v/>
      </c>
      <c r="I718" s="365" t="str">
        <f t="shared" si="153"/>
        <v/>
      </c>
      <c r="J718" s="366" t="str">
        <f t="shared" si="159"/>
        <v/>
      </c>
      <c r="K718" s="367" t="str">
        <f t="shared" si="160"/>
        <v/>
      </c>
      <c r="L718" s="368" t="str">
        <f t="shared" si="161"/>
        <v/>
      </c>
      <c r="M718" s="369"/>
      <c r="N718" s="370" t="str">
        <f t="shared" si="154"/>
        <v/>
      </c>
      <c r="O718" s="371" t="str">
        <f t="shared" si="155"/>
        <v/>
      </c>
      <c r="P718" s="371" t="str">
        <f t="shared" si="162"/>
        <v/>
      </c>
      <c r="Q718" s="372" t="str">
        <f t="shared" si="156"/>
        <v/>
      </c>
      <c r="R718" s="373" t="str">
        <f t="shared" si="163"/>
        <v/>
      </c>
      <c r="S718" s="372" t="str">
        <f t="shared" si="164"/>
        <v/>
      </c>
      <c r="T718" s="372" t="str">
        <f t="shared" si="157"/>
        <v/>
      </c>
      <c r="U718" s="374" t="str">
        <f t="shared" si="158"/>
        <v/>
      </c>
      <c r="V718" s="375" t="str">
        <f t="shared" si="165"/>
        <v/>
      </c>
      <c r="Y718" s="133"/>
    </row>
    <row r="719" spans="1:25" s="127" customFormat="1" ht="12" customHeight="1">
      <c r="A719" s="121">
        <v>647</v>
      </c>
      <c r="B719" s="122"/>
      <c r="C719" s="403"/>
      <c r="D719" s="123"/>
      <c r="E719" s="124"/>
      <c r="F719" s="124"/>
      <c r="G719" s="363" t="str">
        <f t="shared" si="151"/>
        <v/>
      </c>
      <c r="H719" s="376" t="str">
        <f t="shared" si="152"/>
        <v/>
      </c>
      <c r="I719" s="365" t="str">
        <f t="shared" si="153"/>
        <v/>
      </c>
      <c r="J719" s="366" t="str">
        <f t="shared" si="159"/>
        <v/>
      </c>
      <c r="K719" s="367" t="str">
        <f t="shared" si="160"/>
        <v/>
      </c>
      <c r="L719" s="368" t="str">
        <f t="shared" si="161"/>
        <v/>
      </c>
      <c r="M719" s="369"/>
      <c r="N719" s="370" t="str">
        <f t="shared" si="154"/>
        <v/>
      </c>
      <c r="O719" s="371" t="str">
        <f t="shared" si="155"/>
        <v/>
      </c>
      <c r="P719" s="371" t="str">
        <f t="shared" si="162"/>
        <v/>
      </c>
      <c r="Q719" s="372" t="str">
        <f t="shared" si="156"/>
        <v/>
      </c>
      <c r="R719" s="373" t="str">
        <f t="shared" si="163"/>
        <v/>
      </c>
      <c r="S719" s="372" t="str">
        <f t="shared" si="164"/>
        <v/>
      </c>
      <c r="T719" s="372" t="str">
        <f t="shared" si="157"/>
        <v/>
      </c>
      <c r="U719" s="374" t="str">
        <f t="shared" si="158"/>
        <v/>
      </c>
      <c r="V719" s="375" t="str">
        <f t="shared" si="165"/>
        <v/>
      </c>
      <c r="Y719" s="133"/>
    </row>
    <row r="720" spans="1:25" s="127" customFormat="1" ht="12" customHeight="1">
      <c r="A720" s="121">
        <v>648</v>
      </c>
      <c r="B720" s="122"/>
      <c r="C720" s="403"/>
      <c r="D720" s="123"/>
      <c r="E720" s="124"/>
      <c r="F720" s="124"/>
      <c r="G720" s="363" t="str">
        <f t="shared" si="151"/>
        <v/>
      </c>
      <c r="H720" s="376" t="str">
        <f t="shared" si="152"/>
        <v/>
      </c>
      <c r="I720" s="365" t="str">
        <f t="shared" si="153"/>
        <v/>
      </c>
      <c r="J720" s="366" t="str">
        <f t="shared" si="159"/>
        <v/>
      </c>
      <c r="K720" s="367" t="str">
        <f t="shared" si="160"/>
        <v/>
      </c>
      <c r="L720" s="368" t="str">
        <f t="shared" si="161"/>
        <v/>
      </c>
      <c r="M720" s="369"/>
      <c r="N720" s="370" t="str">
        <f t="shared" si="154"/>
        <v/>
      </c>
      <c r="O720" s="371" t="str">
        <f t="shared" si="155"/>
        <v/>
      </c>
      <c r="P720" s="371" t="str">
        <f t="shared" si="162"/>
        <v/>
      </c>
      <c r="Q720" s="372" t="str">
        <f t="shared" si="156"/>
        <v/>
      </c>
      <c r="R720" s="373" t="str">
        <f t="shared" si="163"/>
        <v/>
      </c>
      <c r="S720" s="372" t="str">
        <f t="shared" si="164"/>
        <v/>
      </c>
      <c r="T720" s="372" t="str">
        <f t="shared" si="157"/>
        <v/>
      </c>
      <c r="U720" s="374" t="str">
        <f t="shared" si="158"/>
        <v/>
      </c>
      <c r="V720" s="375" t="str">
        <f t="shared" si="165"/>
        <v/>
      </c>
      <c r="Y720" s="133"/>
    </row>
    <row r="721" spans="1:25" s="127" customFormat="1" ht="12" customHeight="1">
      <c r="A721" s="121">
        <v>649</v>
      </c>
      <c r="B721" s="122"/>
      <c r="C721" s="403"/>
      <c r="D721" s="123"/>
      <c r="E721" s="124"/>
      <c r="F721" s="124"/>
      <c r="G721" s="363" t="str">
        <f t="shared" si="151"/>
        <v/>
      </c>
      <c r="H721" s="376" t="str">
        <f t="shared" si="152"/>
        <v/>
      </c>
      <c r="I721" s="365" t="str">
        <f t="shared" si="153"/>
        <v/>
      </c>
      <c r="J721" s="366" t="str">
        <f t="shared" si="159"/>
        <v/>
      </c>
      <c r="K721" s="367" t="str">
        <f t="shared" si="160"/>
        <v/>
      </c>
      <c r="L721" s="368" t="str">
        <f t="shared" si="161"/>
        <v/>
      </c>
      <c r="M721" s="369"/>
      <c r="N721" s="370" t="str">
        <f t="shared" si="154"/>
        <v/>
      </c>
      <c r="O721" s="371" t="str">
        <f t="shared" si="155"/>
        <v/>
      </c>
      <c r="P721" s="371" t="str">
        <f t="shared" si="162"/>
        <v/>
      </c>
      <c r="Q721" s="372" t="str">
        <f t="shared" si="156"/>
        <v/>
      </c>
      <c r="R721" s="373" t="str">
        <f t="shared" si="163"/>
        <v/>
      </c>
      <c r="S721" s="372" t="str">
        <f t="shared" si="164"/>
        <v/>
      </c>
      <c r="T721" s="372" t="str">
        <f t="shared" si="157"/>
        <v/>
      </c>
      <c r="U721" s="374" t="str">
        <f t="shared" si="158"/>
        <v/>
      </c>
      <c r="V721" s="375" t="str">
        <f t="shared" si="165"/>
        <v/>
      </c>
      <c r="Y721" s="133"/>
    </row>
    <row r="722" spans="1:25" s="127" customFormat="1" ht="12" customHeight="1">
      <c r="A722" s="121">
        <v>650</v>
      </c>
      <c r="B722" s="122"/>
      <c r="C722" s="403"/>
      <c r="D722" s="123"/>
      <c r="E722" s="124"/>
      <c r="F722" s="124"/>
      <c r="G722" s="363" t="str">
        <f t="shared" si="151"/>
        <v/>
      </c>
      <c r="H722" s="376" t="str">
        <f t="shared" si="152"/>
        <v/>
      </c>
      <c r="I722" s="365" t="str">
        <f t="shared" si="153"/>
        <v/>
      </c>
      <c r="J722" s="366" t="str">
        <f t="shared" si="159"/>
        <v/>
      </c>
      <c r="K722" s="367" t="str">
        <f t="shared" si="160"/>
        <v/>
      </c>
      <c r="L722" s="368" t="str">
        <f t="shared" si="161"/>
        <v/>
      </c>
      <c r="M722" s="369"/>
      <c r="N722" s="370" t="str">
        <f t="shared" si="154"/>
        <v/>
      </c>
      <c r="O722" s="371" t="str">
        <f t="shared" si="155"/>
        <v/>
      </c>
      <c r="P722" s="371" t="str">
        <f t="shared" si="162"/>
        <v/>
      </c>
      <c r="Q722" s="372" t="str">
        <f t="shared" si="156"/>
        <v/>
      </c>
      <c r="R722" s="373" t="str">
        <f t="shared" si="163"/>
        <v/>
      </c>
      <c r="S722" s="372" t="str">
        <f t="shared" si="164"/>
        <v/>
      </c>
      <c r="T722" s="372" t="str">
        <f t="shared" si="157"/>
        <v/>
      </c>
      <c r="U722" s="374" t="str">
        <f t="shared" si="158"/>
        <v/>
      </c>
      <c r="V722" s="375" t="str">
        <f t="shared" si="165"/>
        <v/>
      </c>
      <c r="Y722" s="133"/>
    </row>
    <row r="723" spans="1:25" s="127" customFormat="1" ht="12" customHeight="1">
      <c r="A723" s="121">
        <v>651</v>
      </c>
      <c r="B723" s="122"/>
      <c r="C723" s="403"/>
      <c r="D723" s="123"/>
      <c r="E723" s="124"/>
      <c r="F723" s="124"/>
      <c r="G723" s="363" t="str">
        <f t="shared" si="151"/>
        <v/>
      </c>
      <c r="H723" s="376" t="str">
        <f t="shared" si="152"/>
        <v/>
      </c>
      <c r="I723" s="365" t="str">
        <f t="shared" si="153"/>
        <v/>
      </c>
      <c r="J723" s="366" t="str">
        <f t="shared" si="159"/>
        <v/>
      </c>
      <c r="K723" s="367" t="str">
        <f t="shared" si="160"/>
        <v/>
      </c>
      <c r="L723" s="368" t="str">
        <f t="shared" si="161"/>
        <v/>
      </c>
      <c r="M723" s="369"/>
      <c r="N723" s="370" t="str">
        <f t="shared" si="154"/>
        <v/>
      </c>
      <c r="O723" s="371" t="str">
        <f t="shared" si="155"/>
        <v/>
      </c>
      <c r="P723" s="371" t="str">
        <f t="shared" si="162"/>
        <v/>
      </c>
      <c r="Q723" s="372" t="str">
        <f t="shared" si="156"/>
        <v/>
      </c>
      <c r="R723" s="373" t="str">
        <f t="shared" si="163"/>
        <v/>
      </c>
      <c r="S723" s="372" t="str">
        <f t="shared" si="164"/>
        <v/>
      </c>
      <c r="T723" s="372" t="str">
        <f t="shared" si="157"/>
        <v/>
      </c>
      <c r="U723" s="374" t="str">
        <f t="shared" si="158"/>
        <v/>
      </c>
      <c r="V723" s="375" t="str">
        <f t="shared" si="165"/>
        <v/>
      </c>
      <c r="Y723" s="133"/>
    </row>
    <row r="724" spans="1:25" s="127" customFormat="1" ht="12" customHeight="1">
      <c r="A724" s="121">
        <v>652</v>
      </c>
      <c r="B724" s="122"/>
      <c r="C724" s="403"/>
      <c r="D724" s="123"/>
      <c r="E724" s="124"/>
      <c r="F724" s="124"/>
      <c r="G724" s="363" t="str">
        <f t="shared" si="151"/>
        <v/>
      </c>
      <c r="H724" s="376" t="str">
        <f t="shared" si="152"/>
        <v/>
      </c>
      <c r="I724" s="365" t="str">
        <f t="shared" si="153"/>
        <v/>
      </c>
      <c r="J724" s="366" t="str">
        <f t="shared" si="159"/>
        <v/>
      </c>
      <c r="K724" s="367" t="str">
        <f t="shared" si="160"/>
        <v/>
      </c>
      <c r="L724" s="368" t="str">
        <f t="shared" si="161"/>
        <v/>
      </c>
      <c r="M724" s="369"/>
      <c r="N724" s="370" t="str">
        <f t="shared" si="154"/>
        <v/>
      </c>
      <c r="O724" s="371" t="str">
        <f t="shared" si="155"/>
        <v/>
      </c>
      <c r="P724" s="371" t="str">
        <f t="shared" si="162"/>
        <v/>
      </c>
      <c r="Q724" s="372" t="str">
        <f t="shared" si="156"/>
        <v/>
      </c>
      <c r="R724" s="373" t="str">
        <f t="shared" si="163"/>
        <v/>
      </c>
      <c r="S724" s="372" t="str">
        <f t="shared" si="164"/>
        <v/>
      </c>
      <c r="T724" s="372" t="str">
        <f t="shared" si="157"/>
        <v/>
      </c>
      <c r="U724" s="374" t="str">
        <f t="shared" si="158"/>
        <v/>
      </c>
      <c r="V724" s="375" t="str">
        <f t="shared" si="165"/>
        <v/>
      </c>
      <c r="Y724" s="133"/>
    </row>
    <row r="725" spans="1:25" s="127" customFormat="1" ht="12" customHeight="1">
      <c r="A725" s="121">
        <v>653</v>
      </c>
      <c r="B725" s="122"/>
      <c r="C725" s="403"/>
      <c r="D725" s="123"/>
      <c r="E725" s="124"/>
      <c r="F725" s="124"/>
      <c r="G725" s="363" t="str">
        <f t="shared" si="151"/>
        <v/>
      </c>
      <c r="H725" s="376" t="str">
        <f t="shared" si="152"/>
        <v/>
      </c>
      <c r="I725" s="365" t="str">
        <f t="shared" si="153"/>
        <v/>
      </c>
      <c r="J725" s="366" t="str">
        <f t="shared" si="159"/>
        <v/>
      </c>
      <c r="K725" s="367" t="str">
        <f t="shared" si="160"/>
        <v/>
      </c>
      <c r="L725" s="368" t="str">
        <f t="shared" si="161"/>
        <v/>
      </c>
      <c r="M725" s="369"/>
      <c r="N725" s="370" t="str">
        <f t="shared" si="154"/>
        <v/>
      </c>
      <c r="O725" s="371" t="str">
        <f t="shared" si="155"/>
        <v/>
      </c>
      <c r="P725" s="371" t="str">
        <f t="shared" si="162"/>
        <v/>
      </c>
      <c r="Q725" s="372" t="str">
        <f t="shared" si="156"/>
        <v/>
      </c>
      <c r="R725" s="373" t="str">
        <f t="shared" si="163"/>
        <v/>
      </c>
      <c r="S725" s="372" t="str">
        <f t="shared" si="164"/>
        <v/>
      </c>
      <c r="T725" s="372" t="str">
        <f t="shared" si="157"/>
        <v/>
      </c>
      <c r="U725" s="374" t="str">
        <f t="shared" si="158"/>
        <v/>
      </c>
      <c r="V725" s="375" t="str">
        <f t="shared" si="165"/>
        <v/>
      </c>
      <c r="Y725" s="133"/>
    </row>
    <row r="726" spans="1:25" s="127" customFormat="1" ht="12" customHeight="1">
      <c r="A726" s="121">
        <v>654</v>
      </c>
      <c r="B726" s="122"/>
      <c r="C726" s="403"/>
      <c r="D726" s="123"/>
      <c r="E726" s="124"/>
      <c r="F726" s="124"/>
      <c r="G726" s="363" t="str">
        <f t="shared" si="151"/>
        <v/>
      </c>
      <c r="H726" s="376" t="str">
        <f t="shared" si="152"/>
        <v/>
      </c>
      <c r="I726" s="365" t="str">
        <f t="shared" si="153"/>
        <v/>
      </c>
      <c r="J726" s="366" t="str">
        <f t="shared" si="159"/>
        <v/>
      </c>
      <c r="K726" s="367" t="str">
        <f t="shared" si="160"/>
        <v/>
      </c>
      <c r="L726" s="368" t="str">
        <f t="shared" si="161"/>
        <v/>
      </c>
      <c r="M726" s="369"/>
      <c r="N726" s="370" t="str">
        <f t="shared" si="154"/>
        <v/>
      </c>
      <c r="O726" s="371" t="str">
        <f t="shared" si="155"/>
        <v/>
      </c>
      <c r="P726" s="371" t="str">
        <f t="shared" si="162"/>
        <v/>
      </c>
      <c r="Q726" s="372" t="str">
        <f t="shared" si="156"/>
        <v/>
      </c>
      <c r="R726" s="373" t="str">
        <f t="shared" si="163"/>
        <v/>
      </c>
      <c r="S726" s="372" t="str">
        <f t="shared" si="164"/>
        <v/>
      </c>
      <c r="T726" s="372" t="str">
        <f t="shared" si="157"/>
        <v/>
      </c>
      <c r="U726" s="374" t="str">
        <f t="shared" si="158"/>
        <v/>
      </c>
      <c r="V726" s="375" t="str">
        <f t="shared" si="165"/>
        <v/>
      </c>
      <c r="Y726" s="133"/>
    </row>
    <row r="727" spans="1:25" s="127" customFormat="1" ht="12" customHeight="1">
      <c r="A727" s="121">
        <v>655</v>
      </c>
      <c r="B727" s="122"/>
      <c r="C727" s="403"/>
      <c r="D727" s="123"/>
      <c r="E727" s="124"/>
      <c r="F727" s="124"/>
      <c r="G727" s="363" t="str">
        <f t="shared" si="151"/>
        <v/>
      </c>
      <c r="H727" s="376" t="str">
        <f t="shared" si="152"/>
        <v/>
      </c>
      <c r="I727" s="365" t="str">
        <f t="shared" si="153"/>
        <v/>
      </c>
      <c r="J727" s="366" t="str">
        <f t="shared" si="159"/>
        <v/>
      </c>
      <c r="K727" s="367" t="str">
        <f t="shared" si="160"/>
        <v/>
      </c>
      <c r="L727" s="368" t="str">
        <f t="shared" si="161"/>
        <v/>
      </c>
      <c r="M727" s="369"/>
      <c r="N727" s="370" t="str">
        <f t="shared" si="154"/>
        <v/>
      </c>
      <c r="O727" s="371" t="str">
        <f t="shared" si="155"/>
        <v/>
      </c>
      <c r="P727" s="371" t="str">
        <f t="shared" si="162"/>
        <v/>
      </c>
      <c r="Q727" s="372" t="str">
        <f t="shared" si="156"/>
        <v/>
      </c>
      <c r="R727" s="373" t="str">
        <f t="shared" si="163"/>
        <v/>
      </c>
      <c r="S727" s="372" t="str">
        <f t="shared" si="164"/>
        <v/>
      </c>
      <c r="T727" s="372" t="str">
        <f t="shared" si="157"/>
        <v/>
      </c>
      <c r="U727" s="374" t="str">
        <f t="shared" si="158"/>
        <v/>
      </c>
      <c r="V727" s="375" t="str">
        <f t="shared" si="165"/>
        <v/>
      </c>
      <c r="Y727" s="133"/>
    </row>
    <row r="728" spans="1:25" s="127" customFormat="1" ht="12" customHeight="1">
      <c r="A728" s="121">
        <v>656</v>
      </c>
      <c r="B728" s="122"/>
      <c r="C728" s="403"/>
      <c r="D728" s="123"/>
      <c r="E728" s="124"/>
      <c r="F728" s="124"/>
      <c r="G728" s="363" t="str">
        <f t="shared" si="151"/>
        <v/>
      </c>
      <c r="H728" s="376" t="str">
        <f t="shared" si="152"/>
        <v/>
      </c>
      <c r="I728" s="365" t="str">
        <f t="shared" si="153"/>
        <v/>
      </c>
      <c r="J728" s="366" t="str">
        <f t="shared" si="159"/>
        <v/>
      </c>
      <c r="K728" s="367" t="str">
        <f t="shared" si="160"/>
        <v/>
      </c>
      <c r="L728" s="368" t="str">
        <f t="shared" si="161"/>
        <v/>
      </c>
      <c r="M728" s="369"/>
      <c r="N728" s="370" t="str">
        <f t="shared" si="154"/>
        <v/>
      </c>
      <c r="O728" s="371" t="str">
        <f t="shared" si="155"/>
        <v/>
      </c>
      <c r="P728" s="371" t="str">
        <f t="shared" si="162"/>
        <v/>
      </c>
      <c r="Q728" s="372" t="str">
        <f t="shared" si="156"/>
        <v/>
      </c>
      <c r="R728" s="373" t="str">
        <f t="shared" si="163"/>
        <v/>
      </c>
      <c r="S728" s="372" t="str">
        <f t="shared" si="164"/>
        <v/>
      </c>
      <c r="T728" s="372" t="str">
        <f t="shared" si="157"/>
        <v/>
      </c>
      <c r="U728" s="374" t="str">
        <f t="shared" si="158"/>
        <v/>
      </c>
      <c r="V728" s="375" t="str">
        <f t="shared" si="165"/>
        <v/>
      </c>
      <c r="Y728" s="133"/>
    </row>
    <row r="729" spans="1:25" s="127" customFormat="1" ht="12" customHeight="1">
      <c r="A729" s="121">
        <v>657</v>
      </c>
      <c r="B729" s="122"/>
      <c r="C729" s="403"/>
      <c r="D729" s="123"/>
      <c r="E729" s="124"/>
      <c r="F729" s="124"/>
      <c r="G729" s="363" t="str">
        <f t="shared" si="151"/>
        <v/>
      </c>
      <c r="H729" s="376" t="str">
        <f t="shared" si="152"/>
        <v/>
      </c>
      <c r="I729" s="365" t="str">
        <f t="shared" si="153"/>
        <v/>
      </c>
      <c r="J729" s="366" t="str">
        <f t="shared" si="159"/>
        <v/>
      </c>
      <c r="K729" s="367" t="str">
        <f t="shared" si="160"/>
        <v/>
      </c>
      <c r="L729" s="368" t="str">
        <f t="shared" si="161"/>
        <v/>
      </c>
      <c r="M729" s="369"/>
      <c r="N729" s="370" t="str">
        <f t="shared" si="154"/>
        <v/>
      </c>
      <c r="O729" s="371" t="str">
        <f t="shared" si="155"/>
        <v/>
      </c>
      <c r="P729" s="371" t="str">
        <f t="shared" si="162"/>
        <v/>
      </c>
      <c r="Q729" s="372" t="str">
        <f t="shared" si="156"/>
        <v/>
      </c>
      <c r="R729" s="373" t="str">
        <f t="shared" si="163"/>
        <v/>
      </c>
      <c r="S729" s="372" t="str">
        <f t="shared" si="164"/>
        <v/>
      </c>
      <c r="T729" s="372" t="str">
        <f t="shared" si="157"/>
        <v/>
      </c>
      <c r="U729" s="374" t="str">
        <f t="shared" si="158"/>
        <v/>
      </c>
      <c r="V729" s="375" t="str">
        <f t="shared" si="165"/>
        <v/>
      </c>
      <c r="Y729" s="133"/>
    </row>
    <row r="730" spans="1:25" s="127" customFormat="1" ht="12" customHeight="1">
      <c r="A730" s="121">
        <v>658</v>
      </c>
      <c r="B730" s="122"/>
      <c r="C730" s="403"/>
      <c r="D730" s="123"/>
      <c r="E730" s="124"/>
      <c r="F730" s="124"/>
      <c r="G730" s="363" t="str">
        <f t="shared" si="151"/>
        <v/>
      </c>
      <c r="H730" s="376" t="str">
        <f t="shared" si="152"/>
        <v/>
      </c>
      <c r="I730" s="365" t="str">
        <f t="shared" si="153"/>
        <v/>
      </c>
      <c r="J730" s="366" t="str">
        <f t="shared" si="159"/>
        <v/>
      </c>
      <c r="K730" s="367" t="str">
        <f t="shared" si="160"/>
        <v/>
      </c>
      <c r="L730" s="368" t="str">
        <f t="shared" si="161"/>
        <v/>
      </c>
      <c r="M730" s="369"/>
      <c r="N730" s="370" t="str">
        <f t="shared" si="154"/>
        <v/>
      </c>
      <c r="O730" s="371" t="str">
        <f t="shared" si="155"/>
        <v/>
      </c>
      <c r="P730" s="371" t="str">
        <f t="shared" si="162"/>
        <v/>
      </c>
      <c r="Q730" s="372" t="str">
        <f t="shared" si="156"/>
        <v/>
      </c>
      <c r="R730" s="373" t="str">
        <f t="shared" si="163"/>
        <v/>
      </c>
      <c r="S730" s="372" t="str">
        <f t="shared" si="164"/>
        <v/>
      </c>
      <c r="T730" s="372" t="str">
        <f t="shared" si="157"/>
        <v/>
      </c>
      <c r="U730" s="374" t="str">
        <f t="shared" si="158"/>
        <v/>
      </c>
      <c r="V730" s="375" t="str">
        <f t="shared" si="165"/>
        <v/>
      </c>
      <c r="Y730" s="133"/>
    </row>
    <row r="731" spans="1:25" s="127" customFormat="1" ht="12" customHeight="1">
      <c r="A731" s="121">
        <v>659</v>
      </c>
      <c r="B731" s="122"/>
      <c r="C731" s="403"/>
      <c r="D731" s="123"/>
      <c r="E731" s="124"/>
      <c r="F731" s="124"/>
      <c r="G731" s="363" t="str">
        <f t="shared" si="151"/>
        <v/>
      </c>
      <c r="H731" s="376" t="str">
        <f t="shared" si="152"/>
        <v/>
      </c>
      <c r="I731" s="365" t="str">
        <f t="shared" si="153"/>
        <v/>
      </c>
      <c r="J731" s="366" t="str">
        <f t="shared" si="159"/>
        <v/>
      </c>
      <c r="K731" s="367" t="str">
        <f t="shared" si="160"/>
        <v/>
      </c>
      <c r="L731" s="368" t="str">
        <f t="shared" si="161"/>
        <v/>
      </c>
      <c r="M731" s="369"/>
      <c r="N731" s="370" t="str">
        <f t="shared" si="154"/>
        <v/>
      </c>
      <c r="O731" s="371" t="str">
        <f t="shared" si="155"/>
        <v/>
      </c>
      <c r="P731" s="371" t="str">
        <f t="shared" si="162"/>
        <v/>
      </c>
      <c r="Q731" s="372" t="str">
        <f t="shared" si="156"/>
        <v/>
      </c>
      <c r="R731" s="373" t="str">
        <f t="shared" si="163"/>
        <v/>
      </c>
      <c r="S731" s="372" t="str">
        <f t="shared" si="164"/>
        <v/>
      </c>
      <c r="T731" s="372" t="str">
        <f t="shared" si="157"/>
        <v/>
      </c>
      <c r="U731" s="374" t="str">
        <f t="shared" si="158"/>
        <v/>
      </c>
      <c r="V731" s="375" t="str">
        <f t="shared" si="165"/>
        <v/>
      </c>
      <c r="Y731" s="133"/>
    </row>
    <row r="732" spans="1:25" s="127" customFormat="1" ht="12" customHeight="1">
      <c r="A732" s="121">
        <v>660</v>
      </c>
      <c r="B732" s="122"/>
      <c r="C732" s="403"/>
      <c r="D732" s="123"/>
      <c r="E732" s="124"/>
      <c r="F732" s="124"/>
      <c r="G732" s="363" t="str">
        <f t="shared" si="151"/>
        <v/>
      </c>
      <c r="H732" s="376" t="str">
        <f t="shared" si="152"/>
        <v/>
      </c>
      <c r="I732" s="365" t="str">
        <f t="shared" si="153"/>
        <v/>
      </c>
      <c r="J732" s="366" t="str">
        <f t="shared" si="159"/>
        <v/>
      </c>
      <c r="K732" s="367" t="str">
        <f t="shared" si="160"/>
        <v/>
      </c>
      <c r="L732" s="368" t="str">
        <f t="shared" si="161"/>
        <v/>
      </c>
      <c r="M732" s="369"/>
      <c r="N732" s="370" t="str">
        <f t="shared" si="154"/>
        <v/>
      </c>
      <c r="O732" s="371" t="str">
        <f t="shared" si="155"/>
        <v/>
      </c>
      <c r="P732" s="371" t="str">
        <f t="shared" si="162"/>
        <v/>
      </c>
      <c r="Q732" s="372" t="str">
        <f t="shared" si="156"/>
        <v/>
      </c>
      <c r="R732" s="373" t="str">
        <f t="shared" si="163"/>
        <v/>
      </c>
      <c r="S732" s="372" t="str">
        <f t="shared" si="164"/>
        <v/>
      </c>
      <c r="T732" s="372" t="str">
        <f t="shared" si="157"/>
        <v/>
      </c>
      <c r="U732" s="374" t="str">
        <f t="shared" si="158"/>
        <v/>
      </c>
      <c r="V732" s="375" t="str">
        <f t="shared" si="165"/>
        <v/>
      </c>
      <c r="Y732" s="133"/>
    </row>
    <row r="733" spans="1:25" s="127" customFormat="1" ht="12" customHeight="1">
      <c r="A733" s="121">
        <v>661</v>
      </c>
      <c r="B733" s="122"/>
      <c r="C733" s="403"/>
      <c r="D733" s="123"/>
      <c r="E733" s="124"/>
      <c r="F733" s="124"/>
      <c r="G733" s="363" t="str">
        <f t="shared" si="151"/>
        <v/>
      </c>
      <c r="H733" s="376" t="str">
        <f t="shared" si="152"/>
        <v/>
      </c>
      <c r="I733" s="365" t="str">
        <f t="shared" si="153"/>
        <v/>
      </c>
      <c r="J733" s="366" t="str">
        <f t="shared" si="159"/>
        <v/>
      </c>
      <c r="K733" s="367" t="str">
        <f t="shared" si="160"/>
        <v/>
      </c>
      <c r="L733" s="368" t="str">
        <f t="shared" si="161"/>
        <v/>
      </c>
      <c r="M733" s="369"/>
      <c r="N733" s="370" t="str">
        <f t="shared" si="154"/>
        <v/>
      </c>
      <c r="O733" s="371" t="str">
        <f t="shared" si="155"/>
        <v/>
      </c>
      <c r="P733" s="371" t="str">
        <f t="shared" si="162"/>
        <v/>
      </c>
      <c r="Q733" s="372" t="str">
        <f t="shared" si="156"/>
        <v/>
      </c>
      <c r="R733" s="373" t="str">
        <f t="shared" si="163"/>
        <v/>
      </c>
      <c r="S733" s="372" t="str">
        <f t="shared" si="164"/>
        <v/>
      </c>
      <c r="T733" s="372" t="str">
        <f t="shared" si="157"/>
        <v/>
      </c>
      <c r="U733" s="374" t="str">
        <f t="shared" si="158"/>
        <v/>
      </c>
      <c r="V733" s="375" t="str">
        <f t="shared" si="165"/>
        <v/>
      </c>
      <c r="Y733" s="133"/>
    </row>
    <row r="734" spans="1:25" s="127" customFormat="1" ht="12" customHeight="1">
      <c r="A734" s="121">
        <v>662</v>
      </c>
      <c r="B734" s="122"/>
      <c r="C734" s="403"/>
      <c r="D734" s="123"/>
      <c r="E734" s="124"/>
      <c r="F734" s="124"/>
      <c r="G734" s="363" t="str">
        <f t="shared" si="151"/>
        <v/>
      </c>
      <c r="H734" s="376" t="str">
        <f t="shared" si="152"/>
        <v/>
      </c>
      <c r="I734" s="365" t="str">
        <f t="shared" si="153"/>
        <v/>
      </c>
      <c r="J734" s="366" t="str">
        <f t="shared" si="159"/>
        <v/>
      </c>
      <c r="K734" s="367" t="str">
        <f t="shared" si="160"/>
        <v/>
      </c>
      <c r="L734" s="368" t="str">
        <f t="shared" si="161"/>
        <v/>
      </c>
      <c r="M734" s="369"/>
      <c r="N734" s="370" t="str">
        <f t="shared" si="154"/>
        <v/>
      </c>
      <c r="O734" s="371" t="str">
        <f t="shared" si="155"/>
        <v/>
      </c>
      <c r="P734" s="371" t="str">
        <f t="shared" si="162"/>
        <v/>
      </c>
      <c r="Q734" s="372" t="str">
        <f t="shared" si="156"/>
        <v/>
      </c>
      <c r="R734" s="373" t="str">
        <f t="shared" si="163"/>
        <v/>
      </c>
      <c r="S734" s="372" t="str">
        <f t="shared" si="164"/>
        <v/>
      </c>
      <c r="T734" s="372" t="str">
        <f t="shared" si="157"/>
        <v/>
      </c>
      <c r="U734" s="374" t="str">
        <f t="shared" si="158"/>
        <v/>
      </c>
      <c r="V734" s="375" t="str">
        <f t="shared" si="165"/>
        <v/>
      </c>
      <c r="Y734" s="133"/>
    </row>
    <row r="735" spans="1:25" s="127" customFormat="1" ht="12" customHeight="1">
      <c r="A735" s="121">
        <v>663</v>
      </c>
      <c r="B735" s="122"/>
      <c r="C735" s="403"/>
      <c r="D735" s="123"/>
      <c r="E735" s="124"/>
      <c r="F735" s="124"/>
      <c r="G735" s="363" t="str">
        <f t="shared" si="151"/>
        <v/>
      </c>
      <c r="H735" s="376" t="str">
        <f t="shared" si="152"/>
        <v/>
      </c>
      <c r="I735" s="365" t="str">
        <f t="shared" si="153"/>
        <v/>
      </c>
      <c r="J735" s="366" t="str">
        <f t="shared" si="159"/>
        <v/>
      </c>
      <c r="K735" s="367" t="str">
        <f t="shared" si="160"/>
        <v/>
      </c>
      <c r="L735" s="368" t="str">
        <f t="shared" si="161"/>
        <v/>
      </c>
      <c r="M735" s="369"/>
      <c r="N735" s="370" t="str">
        <f t="shared" si="154"/>
        <v/>
      </c>
      <c r="O735" s="371" t="str">
        <f t="shared" si="155"/>
        <v/>
      </c>
      <c r="P735" s="371" t="str">
        <f t="shared" si="162"/>
        <v/>
      </c>
      <c r="Q735" s="372" t="str">
        <f t="shared" si="156"/>
        <v/>
      </c>
      <c r="R735" s="373" t="str">
        <f t="shared" si="163"/>
        <v/>
      </c>
      <c r="S735" s="372" t="str">
        <f t="shared" si="164"/>
        <v/>
      </c>
      <c r="T735" s="372" t="str">
        <f t="shared" si="157"/>
        <v/>
      </c>
      <c r="U735" s="374" t="str">
        <f t="shared" si="158"/>
        <v/>
      </c>
      <c r="V735" s="375" t="str">
        <f t="shared" si="165"/>
        <v/>
      </c>
      <c r="Y735" s="133"/>
    </row>
    <row r="736" spans="1:25" s="127" customFormat="1" ht="12" customHeight="1">
      <c r="A736" s="121">
        <v>664</v>
      </c>
      <c r="B736" s="122"/>
      <c r="C736" s="403"/>
      <c r="D736" s="123"/>
      <c r="E736" s="124"/>
      <c r="F736" s="124"/>
      <c r="G736" s="363" t="str">
        <f t="shared" si="151"/>
        <v/>
      </c>
      <c r="H736" s="376" t="str">
        <f t="shared" si="152"/>
        <v/>
      </c>
      <c r="I736" s="365" t="str">
        <f t="shared" si="153"/>
        <v/>
      </c>
      <c r="J736" s="366" t="str">
        <f t="shared" si="159"/>
        <v/>
      </c>
      <c r="K736" s="367" t="str">
        <f t="shared" si="160"/>
        <v/>
      </c>
      <c r="L736" s="368" t="str">
        <f t="shared" si="161"/>
        <v/>
      </c>
      <c r="M736" s="369"/>
      <c r="N736" s="370" t="str">
        <f t="shared" si="154"/>
        <v/>
      </c>
      <c r="O736" s="371" t="str">
        <f t="shared" si="155"/>
        <v/>
      </c>
      <c r="P736" s="371" t="str">
        <f t="shared" si="162"/>
        <v/>
      </c>
      <c r="Q736" s="372" t="str">
        <f t="shared" si="156"/>
        <v/>
      </c>
      <c r="R736" s="373" t="str">
        <f t="shared" si="163"/>
        <v/>
      </c>
      <c r="S736" s="372" t="str">
        <f t="shared" si="164"/>
        <v/>
      </c>
      <c r="T736" s="372" t="str">
        <f t="shared" si="157"/>
        <v/>
      </c>
      <c r="U736" s="374" t="str">
        <f t="shared" si="158"/>
        <v/>
      </c>
      <c r="V736" s="375" t="str">
        <f t="shared" si="165"/>
        <v/>
      </c>
      <c r="Y736" s="133"/>
    </row>
    <row r="737" spans="1:25" s="127" customFormat="1" ht="12" customHeight="1">
      <c r="A737" s="121">
        <v>665</v>
      </c>
      <c r="B737" s="122"/>
      <c r="C737" s="403"/>
      <c r="D737" s="123"/>
      <c r="E737" s="124"/>
      <c r="F737" s="124"/>
      <c r="G737" s="363" t="str">
        <f t="shared" si="151"/>
        <v/>
      </c>
      <c r="H737" s="376" t="str">
        <f t="shared" si="152"/>
        <v/>
      </c>
      <c r="I737" s="365" t="str">
        <f t="shared" si="153"/>
        <v/>
      </c>
      <c r="J737" s="366" t="str">
        <f t="shared" si="159"/>
        <v/>
      </c>
      <c r="K737" s="367" t="str">
        <f t="shared" si="160"/>
        <v/>
      </c>
      <c r="L737" s="368" t="str">
        <f t="shared" si="161"/>
        <v/>
      </c>
      <c r="M737" s="369"/>
      <c r="N737" s="370" t="str">
        <f t="shared" si="154"/>
        <v/>
      </c>
      <c r="O737" s="371" t="str">
        <f t="shared" si="155"/>
        <v/>
      </c>
      <c r="P737" s="371" t="str">
        <f t="shared" si="162"/>
        <v/>
      </c>
      <c r="Q737" s="372" t="str">
        <f t="shared" si="156"/>
        <v/>
      </c>
      <c r="R737" s="373" t="str">
        <f t="shared" si="163"/>
        <v/>
      </c>
      <c r="S737" s="372" t="str">
        <f t="shared" si="164"/>
        <v/>
      </c>
      <c r="T737" s="372" t="str">
        <f t="shared" si="157"/>
        <v/>
      </c>
      <c r="U737" s="374" t="str">
        <f t="shared" si="158"/>
        <v/>
      </c>
      <c r="V737" s="375" t="str">
        <f t="shared" si="165"/>
        <v/>
      </c>
      <c r="Y737" s="133"/>
    </row>
    <row r="738" spans="1:25" s="127" customFormat="1" ht="12" customHeight="1">
      <c r="A738" s="121">
        <v>666</v>
      </c>
      <c r="B738" s="122"/>
      <c r="C738" s="403"/>
      <c r="D738" s="123"/>
      <c r="E738" s="124"/>
      <c r="F738" s="124"/>
      <c r="G738" s="363" t="str">
        <f t="shared" si="151"/>
        <v/>
      </c>
      <c r="H738" s="376" t="str">
        <f t="shared" si="152"/>
        <v/>
      </c>
      <c r="I738" s="365" t="str">
        <f t="shared" si="153"/>
        <v/>
      </c>
      <c r="J738" s="366" t="str">
        <f t="shared" si="159"/>
        <v/>
      </c>
      <c r="K738" s="367" t="str">
        <f t="shared" si="160"/>
        <v/>
      </c>
      <c r="L738" s="368" t="str">
        <f t="shared" si="161"/>
        <v/>
      </c>
      <c r="M738" s="369"/>
      <c r="N738" s="370" t="str">
        <f t="shared" si="154"/>
        <v/>
      </c>
      <c r="O738" s="371" t="str">
        <f t="shared" si="155"/>
        <v/>
      </c>
      <c r="P738" s="371" t="str">
        <f t="shared" si="162"/>
        <v/>
      </c>
      <c r="Q738" s="372" t="str">
        <f t="shared" si="156"/>
        <v/>
      </c>
      <c r="R738" s="373" t="str">
        <f t="shared" si="163"/>
        <v/>
      </c>
      <c r="S738" s="372" t="str">
        <f t="shared" si="164"/>
        <v/>
      </c>
      <c r="T738" s="372" t="str">
        <f t="shared" si="157"/>
        <v/>
      </c>
      <c r="U738" s="374" t="str">
        <f t="shared" si="158"/>
        <v/>
      </c>
      <c r="V738" s="375" t="str">
        <f t="shared" si="165"/>
        <v/>
      </c>
      <c r="Y738" s="133"/>
    </row>
    <row r="739" spans="1:25" s="127" customFormat="1" ht="12" customHeight="1">
      <c r="A739" s="121">
        <v>667</v>
      </c>
      <c r="B739" s="122"/>
      <c r="C739" s="403"/>
      <c r="D739" s="123"/>
      <c r="E739" s="124"/>
      <c r="F739" s="124"/>
      <c r="G739" s="363" t="str">
        <f t="shared" si="151"/>
        <v/>
      </c>
      <c r="H739" s="376" t="str">
        <f t="shared" si="152"/>
        <v/>
      </c>
      <c r="I739" s="365" t="str">
        <f t="shared" si="153"/>
        <v/>
      </c>
      <c r="J739" s="366" t="str">
        <f t="shared" si="159"/>
        <v/>
      </c>
      <c r="K739" s="367" t="str">
        <f t="shared" si="160"/>
        <v/>
      </c>
      <c r="L739" s="368" t="str">
        <f t="shared" si="161"/>
        <v/>
      </c>
      <c r="M739" s="369"/>
      <c r="N739" s="370" t="str">
        <f t="shared" si="154"/>
        <v/>
      </c>
      <c r="O739" s="371" t="str">
        <f t="shared" si="155"/>
        <v/>
      </c>
      <c r="P739" s="371" t="str">
        <f t="shared" si="162"/>
        <v/>
      </c>
      <c r="Q739" s="372" t="str">
        <f t="shared" si="156"/>
        <v/>
      </c>
      <c r="R739" s="373" t="str">
        <f t="shared" si="163"/>
        <v/>
      </c>
      <c r="S739" s="372" t="str">
        <f t="shared" si="164"/>
        <v/>
      </c>
      <c r="T739" s="372" t="str">
        <f t="shared" si="157"/>
        <v/>
      </c>
      <c r="U739" s="374" t="str">
        <f t="shared" si="158"/>
        <v/>
      </c>
      <c r="V739" s="375" t="str">
        <f t="shared" si="165"/>
        <v/>
      </c>
      <c r="Y739" s="133"/>
    </row>
    <row r="740" spans="1:25" s="127" customFormat="1" ht="12" customHeight="1">
      <c r="A740" s="121">
        <v>668</v>
      </c>
      <c r="B740" s="122"/>
      <c r="C740" s="403"/>
      <c r="D740" s="123"/>
      <c r="E740" s="124"/>
      <c r="F740" s="124"/>
      <c r="G740" s="363" t="str">
        <f t="shared" si="151"/>
        <v/>
      </c>
      <c r="H740" s="376" t="str">
        <f t="shared" si="152"/>
        <v/>
      </c>
      <c r="I740" s="365" t="str">
        <f t="shared" si="153"/>
        <v/>
      </c>
      <c r="J740" s="366" t="str">
        <f t="shared" si="159"/>
        <v/>
      </c>
      <c r="K740" s="367" t="str">
        <f t="shared" si="160"/>
        <v/>
      </c>
      <c r="L740" s="368" t="str">
        <f t="shared" si="161"/>
        <v/>
      </c>
      <c r="M740" s="369"/>
      <c r="N740" s="370" t="str">
        <f t="shared" si="154"/>
        <v/>
      </c>
      <c r="O740" s="371" t="str">
        <f t="shared" si="155"/>
        <v/>
      </c>
      <c r="P740" s="371" t="str">
        <f t="shared" si="162"/>
        <v/>
      </c>
      <c r="Q740" s="372" t="str">
        <f t="shared" si="156"/>
        <v/>
      </c>
      <c r="R740" s="373" t="str">
        <f t="shared" si="163"/>
        <v/>
      </c>
      <c r="S740" s="372" t="str">
        <f t="shared" si="164"/>
        <v/>
      </c>
      <c r="T740" s="372" t="str">
        <f t="shared" si="157"/>
        <v/>
      </c>
      <c r="U740" s="374" t="str">
        <f t="shared" si="158"/>
        <v/>
      </c>
      <c r="V740" s="375" t="str">
        <f t="shared" si="165"/>
        <v/>
      </c>
      <c r="Y740" s="133"/>
    </row>
    <row r="741" spans="1:25" s="127" customFormat="1" ht="12" customHeight="1">
      <c r="A741" s="121">
        <v>669</v>
      </c>
      <c r="B741" s="122"/>
      <c r="C741" s="403"/>
      <c r="D741" s="123"/>
      <c r="E741" s="124"/>
      <c r="F741" s="124"/>
      <c r="G741" s="363" t="str">
        <f t="shared" si="151"/>
        <v/>
      </c>
      <c r="H741" s="376" t="str">
        <f t="shared" si="152"/>
        <v/>
      </c>
      <c r="I741" s="365" t="str">
        <f t="shared" si="153"/>
        <v/>
      </c>
      <c r="J741" s="366" t="str">
        <f t="shared" si="159"/>
        <v/>
      </c>
      <c r="K741" s="367" t="str">
        <f t="shared" si="160"/>
        <v/>
      </c>
      <c r="L741" s="368" t="str">
        <f t="shared" si="161"/>
        <v/>
      </c>
      <c r="M741" s="369"/>
      <c r="N741" s="370" t="str">
        <f t="shared" si="154"/>
        <v/>
      </c>
      <c r="O741" s="371" t="str">
        <f t="shared" si="155"/>
        <v/>
      </c>
      <c r="P741" s="371" t="str">
        <f t="shared" si="162"/>
        <v/>
      </c>
      <c r="Q741" s="372" t="str">
        <f t="shared" si="156"/>
        <v/>
      </c>
      <c r="R741" s="373" t="str">
        <f t="shared" si="163"/>
        <v/>
      </c>
      <c r="S741" s="372" t="str">
        <f t="shared" si="164"/>
        <v/>
      </c>
      <c r="T741" s="372" t="str">
        <f t="shared" si="157"/>
        <v/>
      </c>
      <c r="U741" s="374" t="str">
        <f t="shared" si="158"/>
        <v/>
      </c>
      <c r="V741" s="375" t="str">
        <f t="shared" si="165"/>
        <v/>
      </c>
      <c r="Y741" s="133"/>
    </row>
    <row r="742" spans="1:25" s="127" customFormat="1" ht="12" customHeight="1">
      <c r="A742" s="121">
        <v>670</v>
      </c>
      <c r="B742" s="122"/>
      <c r="C742" s="403"/>
      <c r="D742" s="123"/>
      <c r="E742" s="124"/>
      <c r="F742" s="124"/>
      <c r="G742" s="363" t="str">
        <f t="shared" si="151"/>
        <v/>
      </c>
      <c r="H742" s="376" t="str">
        <f t="shared" si="152"/>
        <v/>
      </c>
      <c r="I742" s="365" t="str">
        <f t="shared" si="153"/>
        <v/>
      </c>
      <c r="J742" s="366" t="str">
        <f t="shared" si="159"/>
        <v/>
      </c>
      <c r="K742" s="367" t="str">
        <f t="shared" si="160"/>
        <v/>
      </c>
      <c r="L742" s="368" t="str">
        <f t="shared" si="161"/>
        <v/>
      </c>
      <c r="M742" s="369"/>
      <c r="N742" s="370" t="str">
        <f t="shared" si="154"/>
        <v/>
      </c>
      <c r="O742" s="371" t="str">
        <f t="shared" si="155"/>
        <v/>
      </c>
      <c r="P742" s="371" t="str">
        <f t="shared" si="162"/>
        <v/>
      </c>
      <c r="Q742" s="372" t="str">
        <f t="shared" si="156"/>
        <v/>
      </c>
      <c r="R742" s="373" t="str">
        <f t="shared" si="163"/>
        <v/>
      </c>
      <c r="S742" s="372" t="str">
        <f t="shared" si="164"/>
        <v/>
      </c>
      <c r="T742" s="372" t="str">
        <f t="shared" si="157"/>
        <v/>
      </c>
      <c r="U742" s="374" t="str">
        <f t="shared" si="158"/>
        <v/>
      </c>
      <c r="V742" s="375" t="str">
        <f t="shared" si="165"/>
        <v/>
      </c>
      <c r="Y742" s="133"/>
    </row>
    <row r="743" spans="1:25" s="127" customFormat="1" ht="12" customHeight="1">
      <c r="A743" s="121">
        <v>671</v>
      </c>
      <c r="B743" s="122"/>
      <c r="C743" s="403"/>
      <c r="D743" s="123"/>
      <c r="E743" s="124"/>
      <c r="F743" s="124"/>
      <c r="G743" s="363" t="str">
        <f t="shared" si="151"/>
        <v/>
      </c>
      <c r="H743" s="376" t="str">
        <f t="shared" si="152"/>
        <v/>
      </c>
      <c r="I743" s="365" t="str">
        <f t="shared" si="153"/>
        <v/>
      </c>
      <c r="J743" s="366" t="str">
        <f t="shared" si="159"/>
        <v/>
      </c>
      <c r="K743" s="367" t="str">
        <f t="shared" si="160"/>
        <v/>
      </c>
      <c r="L743" s="368" t="str">
        <f t="shared" si="161"/>
        <v/>
      </c>
      <c r="M743" s="369"/>
      <c r="N743" s="370" t="str">
        <f t="shared" si="154"/>
        <v/>
      </c>
      <c r="O743" s="371" t="str">
        <f t="shared" si="155"/>
        <v/>
      </c>
      <c r="P743" s="371" t="str">
        <f t="shared" si="162"/>
        <v/>
      </c>
      <c r="Q743" s="372" t="str">
        <f t="shared" si="156"/>
        <v/>
      </c>
      <c r="R743" s="373" t="str">
        <f t="shared" si="163"/>
        <v/>
      </c>
      <c r="S743" s="372" t="str">
        <f t="shared" si="164"/>
        <v/>
      </c>
      <c r="T743" s="372" t="str">
        <f t="shared" si="157"/>
        <v/>
      </c>
      <c r="U743" s="374" t="str">
        <f t="shared" si="158"/>
        <v/>
      </c>
      <c r="V743" s="375" t="str">
        <f t="shared" si="165"/>
        <v/>
      </c>
      <c r="Y743" s="133"/>
    </row>
    <row r="744" spans="1:25" s="127" customFormat="1" ht="12" customHeight="1">
      <c r="A744" s="121">
        <v>672</v>
      </c>
      <c r="B744" s="122"/>
      <c r="C744" s="403"/>
      <c r="D744" s="123"/>
      <c r="E744" s="124"/>
      <c r="F744" s="124"/>
      <c r="G744" s="363" t="str">
        <f t="shared" si="151"/>
        <v/>
      </c>
      <c r="H744" s="376" t="str">
        <f t="shared" si="152"/>
        <v/>
      </c>
      <c r="I744" s="365" t="str">
        <f t="shared" si="153"/>
        <v/>
      </c>
      <c r="J744" s="366" t="str">
        <f t="shared" si="159"/>
        <v/>
      </c>
      <c r="K744" s="367" t="str">
        <f t="shared" si="160"/>
        <v/>
      </c>
      <c r="L744" s="368" t="str">
        <f t="shared" si="161"/>
        <v/>
      </c>
      <c r="M744" s="369"/>
      <c r="N744" s="370" t="str">
        <f t="shared" si="154"/>
        <v/>
      </c>
      <c r="O744" s="371" t="str">
        <f t="shared" si="155"/>
        <v/>
      </c>
      <c r="P744" s="371" t="str">
        <f t="shared" si="162"/>
        <v/>
      </c>
      <c r="Q744" s="372" t="str">
        <f t="shared" si="156"/>
        <v/>
      </c>
      <c r="R744" s="373" t="str">
        <f t="shared" si="163"/>
        <v/>
      </c>
      <c r="S744" s="372" t="str">
        <f t="shared" si="164"/>
        <v/>
      </c>
      <c r="T744" s="372" t="str">
        <f t="shared" si="157"/>
        <v/>
      </c>
      <c r="U744" s="374" t="str">
        <f t="shared" si="158"/>
        <v/>
      </c>
      <c r="V744" s="375" t="str">
        <f t="shared" si="165"/>
        <v/>
      </c>
      <c r="Y744" s="133"/>
    </row>
    <row r="745" spans="1:25" s="127" customFormat="1" ht="12" customHeight="1">
      <c r="A745" s="121">
        <v>673</v>
      </c>
      <c r="B745" s="122"/>
      <c r="C745" s="403"/>
      <c r="D745" s="123"/>
      <c r="E745" s="124"/>
      <c r="F745" s="124"/>
      <c r="G745" s="363" t="str">
        <f t="shared" si="151"/>
        <v/>
      </c>
      <c r="H745" s="376" t="str">
        <f t="shared" si="152"/>
        <v/>
      </c>
      <c r="I745" s="365" t="str">
        <f t="shared" si="153"/>
        <v/>
      </c>
      <c r="J745" s="366" t="str">
        <f t="shared" si="159"/>
        <v/>
      </c>
      <c r="K745" s="367" t="str">
        <f t="shared" si="160"/>
        <v/>
      </c>
      <c r="L745" s="368" t="str">
        <f t="shared" si="161"/>
        <v/>
      </c>
      <c r="M745" s="369"/>
      <c r="N745" s="370" t="str">
        <f t="shared" si="154"/>
        <v/>
      </c>
      <c r="O745" s="371" t="str">
        <f t="shared" si="155"/>
        <v/>
      </c>
      <c r="P745" s="371" t="str">
        <f t="shared" si="162"/>
        <v/>
      </c>
      <c r="Q745" s="372" t="str">
        <f t="shared" si="156"/>
        <v/>
      </c>
      <c r="R745" s="373" t="str">
        <f t="shared" si="163"/>
        <v/>
      </c>
      <c r="S745" s="372" t="str">
        <f t="shared" si="164"/>
        <v/>
      </c>
      <c r="T745" s="372" t="str">
        <f t="shared" si="157"/>
        <v/>
      </c>
      <c r="U745" s="374" t="str">
        <f t="shared" si="158"/>
        <v/>
      </c>
      <c r="V745" s="375" t="str">
        <f t="shared" si="165"/>
        <v/>
      </c>
      <c r="Y745" s="133"/>
    </row>
    <row r="746" spans="1:25" s="127" customFormat="1" ht="12" customHeight="1">
      <c r="A746" s="121">
        <v>674</v>
      </c>
      <c r="B746" s="122"/>
      <c r="C746" s="403"/>
      <c r="D746" s="123"/>
      <c r="E746" s="124"/>
      <c r="F746" s="124"/>
      <c r="G746" s="363" t="str">
        <f t="shared" si="151"/>
        <v/>
      </c>
      <c r="H746" s="376" t="str">
        <f t="shared" si="152"/>
        <v/>
      </c>
      <c r="I746" s="365" t="str">
        <f t="shared" si="153"/>
        <v/>
      </c>
      <c r="J746" s="366" t="str">
        <f t="shared" si="159"/>
        <v/>
      </c>
      <c r="K746" s="367" t="str">
        <f t="shared" si="160"/>
        <v/>
      </c>
      <c r="L746" s="368" t="str">
        <f t="shared" si="161"/>
        <v/>
      </c>
      <c r="M746" s="369"/>
      <c r="N746" s="370" t="str">
        <f t="shared" si="154"/>
        <v/>
      </c>
      <c r="O746" s="371" t="str">
        <f t="shared" si="155"/>
        <v/>
      </c>
      <c r="P746" s="371" t="str">
        <f t="shared" si="162"/>
        <v/>
      </c>
      <c r="Q746" s="372" t="str">
        <f t="shared" si="156"/>
        <v/>
      </c>
      <c r="R746" s="373" t="str">
        <f t="shared" si="163"/>
        <v/>
      </c>
      <c r="S746" s="372" t="str">
        <f t="shared" si="164"/>
        <v/>
      </c>
      <c r="T746" s="372" t="str">
        <f t="shared" si="157"/>
        <v/>
      </c>
      <c r="U746" s="374" t="str">
        <f t="shared" si="158"/>
        <v/>
      </c>
      <c r="V746" s="375" t="str">
        <f t="shared" si="165"/>
        <v/>
      </c>
      <c r="Y746" s="133"/>
    </row>
    <row r="747" spans="1:25" s="127" customFormat="1" ht="12" customHeight="1">
      <c r="A747" s="121">
        <v>675</v>
      </c>
      <c r="B747" s="122"/>
      <c r="C747" s="403"/>
      <c r="D747" s="123"/>
      <c r="E747" s="124"/>
      <c r="F747" s="124"/>
      <c r="G747" s="363" t="str">
        <f t="shared" si="151"/>
        <v/>
      </c>
      <c r="H747" s="376" t="str">
        <f t="shared" si="152"/>
        <v/>
      </c>
      <c r="I747" s="365" t="str">
        <f t="shared" si="153"/>
        <v/>
      </c>
      <c r="J747" s="366" t="str">
        <f t="shared" si="159"/>
        <v/>
      </c>
      <c r="K747" s="367" t="str">
        <f t="shared" si="160"/>
        <v/>
      </c>
      <c r="L747" s="368" t="str">
        <f t="shared" si="161"/>
        <v/>
      </c>
      <c r="M747" s="369"/>
      <c r="N747" s="370" t="str">
        <f t="shared" si="154"/>
        <v/>
      </c>
      <c r="O747" s="371" t="str">
        <f t="shared" si="155"/>
        <v/>
      </c>
      <c r="P747" s="371" t="str">
        <f t="shared" si="162"/>
        <v/>
      </c>
      <c r="Q747" s="372" t="str">
        <f t="shared" si="156"/>
        <v/>
      </c>
      <c r="R747" s="373" t="str">
        <f t="shared" si="163"/>
        <v/>
      </c>
      <c r="S747" s="372" t="str">
        <f t="shared" si="164"/>
        <v/>
      </c>
      <c r="T747" s="372" t="str">
        <f t="shared" si="157"/>
        <v/>
      </c>
      <c r="U747" s="374" t="str">
        <f t="shared" si="158"/>
        <v/>
      </c>
      <c r="V747" s="375" t="str">
        <f t="shared" si="165"/>
        <v/>
      </c>
      <c r="Y747" s="133"/>
    </row>
    <row r="748" spans="1:25" s="127" customFormat="1" ht="12" customHeight="1">
      <c r="A748" s="121">
        <v>676</v>
      </c>
      <c r="B748" s="122"/>
      <c r="C748" s="403"/>
      <c r="D748" s="123"/>
      <c r="E748" s="124"/>
      <c r="F748" s="124"/>
      <c r="G748" s="363" t="str">
        <f t="shared" si="151"/>
        <v/>
      </c>
      <c r="H748" s="376" t="str">
        <f t="shared" si="152"/>
        <v/>
      </c>
      <c r="I748" s="365" t="str">
        <f t="shared" si="153"/>
        <v/>
      </c>
      <c r="J748" s="366" t="str">
        <f t="shared" si="159"/>
        <v/>
      </c>
      <c r="K748" s="367" t="str">
        <f t="shared" si="160"/>
        <v/>
      </c>
      <c r="L748" s="368" t="str">
        <f t="shared" si="161"/>
        <v/>
      </c>
      <c r="M748" s="369"/>
      <c r="N748" s="370" t="str">
        <f t="shared" si="154"/>
        <v/>
      </c>
      <c r="O748" s="371" t="str">
        <f t="shared" si="155"/>
        <v/>
      </c>
      <c r="P748" s="371" t="str">
        <f t="shared" si="162"/>
        <v/>
      </c>
      <c r="Q748" s="372" t="str">
        <f t="shared" si="156"/>
        <v/>
      </c>
      <c r="R748" s="373" t="str">
        <f t="shared" si="163"/>
        <v/>
      </c>
      <c r="S748" s="372" t="str">
        <f t="shared" si="164"/>
        <v/>
      </c>
      <c r="T748" s="372" t="str">
        <f t="shared" si="157"/>
        <v/>
      </c>
      <c r="U748" s="374" t="str">
        <f t="shared" si="158"/>
        <v/>
      </c>
      <c r="V748" s="375" t="str">
        <f t="shared" si="165"/>
        <v/>
      </c>
      <c r="Y748" s="133"/>
    </row>
    <row r="749" spans="1:25" s="127" customFormat="1" ht="12" customHeight="1">
      <c r="A749" s="121">
        <v>677</v>
      </c>
      <c r="B749" s="122"/>
      <c r="C749" s="403"/>
      <c r="D749" s="123"/>
      <c r="E749" s="124"/>
      <c r="F749" s="124"/>
      <c r="G749" s="363" t="str">
        <f t="shared" si="151"/>
        <v/>
      </c>
      <c r="H749" s="376" t="str">
        <f t="shared" si="152"/>
        <v/>
      </c>
      <c r="I749" s="365" t="str">
        <f t="shared" si="153"/>
        <v/>
      </c>
      <c r="J749" s="366" t="str">
        <f t="shared" si="159"/>
        <v/>
      </c>
      <c r="K749" s="367" t="str">
        <f t="shared" si="160"/>
        <v/>
      </c>
      <c r="L749" s="368" t="str">
        <f t="shared" si="161"/>
        <v/>
      </c>
      <c r="M749" s="369"/>
      <c r="N749" s="370" t="str">
        <f t="shared" si="154"/>
        <v/>
      </c>
      <c r="O749" s="371" t="str">
        <f t="shared" si="155"/>
        <v/>
      </c>
      <c r="P749" s="371" t="str">
        <f t="shared" si="162"/>
        <v/>
      </c>
      <c r="Q749" s="372" t="str">
        <f t="shared" si="156"/>
        <v/>
      </c>
      <c r="R749" s="373" t="str">
        <f t="shared" si="163"/>
        <v/>
      </c>
      <c r="S749" s="372" t="str">
        <f t="shared" si="164"/>
        <v/>
      </c>
      <c r="T749" s="372" t="str">
        <f t="shared" si="157"/>
        <v/>
      </c>
      <c r="U749" s="374" t="str">
        <f t="shared" si="158"/>
        <v/>
      </c>
      <c r="V749" s="375" t="str">
        <f t="shared" si="165"/>
        <v/>
      </c>
      <c r="Y749" s="133"/>
    </row>
    <row r="750" spans="1:25" s="127" customFormat="1" ht="12" customHeight="1">
      <c r="A750" s="121">
        <v>678</v>
      </c>
      <c r="B750" s="122"/>
      <c r="C750" s="403"/>
      <c r="D750" s="123"/>
      <c r="E750" s="124"/>
      <c r="F750" s="124"/>
      <c r="G750" s="363" t="str">
        <f t="shared" si="151"/>
        <v/>
      </c>
      <c r="H750" s="376" t="str">
        <f t="shared" si="152"/>
        <v/>
      </c>
      <c r="I750" s="365" t="str">
        <f t="shared" si="153"/>
        <v/>
      </c>
      <c r="J750" s="366" t="str">
        <f t="shared" si="159"/>
        <v/>
      </c>
      <c r="K750" s="367" t="str">
        <f t="shared" si="160"/>
        <v/>
      </c>
      <c r="L750" s="368" t="str">
        <f t="shared" si="161"/>
        <v/>
      </c>
      <c r="M750" s="369"/>
      <c r="N750" s="370" t="str">
        <f t="shared" si="154"/>
        <v/>
      </c>
      <c r="O750" s="371" t="str">
        <f t="shared" si="155"/>
        <v/>
      </c>
      <c r="P750" s="371" t="str">
        <f t="shared" si="162"/>
        <v/>
      </c>
      <c r="Q750" s="372" t="str">
        <f t="shared" si="156"/>
        <v/>
      </c>
      <c r="R750" s="373" t="str">
        <f t="shared" si="163"/>
        <v/>
      </c>
      <c r="S750" s="372" t="str">
        <f t="shared" si="164"/>
        <v/>
      </c>
      <c r="T750" s="372" t="str">
        <f t="shared" si="157"/>
        <v/>
      </c>
      <c r="U750" s="374" t="str">
        <f t="shared" si="158"/>
        <v/>
      </c>
      <c r="V750" s="375" t="str">
        <f t="shared" si="165"/>
        <v/>
      </c>
      <c r="Y750" s="133"/>
    </row>
    <row r="751" spans="1:25" s="127" customFormat="1" ht="12" customHeight="1">
      <c r="A751" s="121">
        <v>679</v>
      </c>
      <c r="B751" s="122"/>
      <c r="C751" s="403"/>
      <c r="D751" s="123"/>
      <c r="E751" s="124"/>
      <c r="F751" s="124"/>
      <c r="G751" s="363" t="str">
        <f t="shared" si="151"/>
        <v/>
      </c>
      <c r="H751" s="376" t="str">
        <f t="shared" si="152"/>
        <v/>
      </c>
      <c r="I751" s="365" t="str">
        <f t="shared" si="153"/>
        <v/>
      </c>
      <c r="J751" s="366" t="str">
        <f t="shared" si="159"/>
        <v/>
      </c>
      <c r="K751" s="367" t="str">
        <f t="shared" si="160"/>
        <v/>
      </c>
      <c r="L751" s="368" t="str">
        <f t="shared" si="161"/>
        <v/>
      </c>
      <c r="M751" s="369"/>
      <c r="N751" s="370" t="str">
        <f t="shared" si="154"/>
        <v/>
      </c>
      <c r="O751" s="371" t="str">
        <f t="shared" si="155"/>
        <v/>
      </c>
      <c r="P751" s="371" t="str">
        <f t="shared" si="162"/>
        <v/>
      </c>
      <c r="Q751" s="372" t="str">
        <f t="shared" si="156"/>
        <v/>
      </c>
      <c r="R751" s="373" t="str">
        <f t="shared" si="163"/>
        <v/>
      </c>
      <c r="S751" s="372" t="str">
        <f t="shared" si="164"/>
        <v/>
      </c>
      <c r="T751" s="372" t="str">
        <f t="shared" si="157"/>
        <v/>
      </c>
      <c r="U751" s="374" t="str">
        <f t="shared" si="158"/>
        <v/>
      </c>
      <c r="V751" s="375" t="str">
        <f t="shared" si="165"/>
        <v/>
      </c>
      <c r="Y751" s="133"/>
    </row>
    <row r="752" spans="1:25" s="127" customFormat="1" ht="12" customHeight="1">
      <c r="A752" s="121">
        <v>680</v>
      </c>
      <c r="B752" s="122"/>
      <c r="C752" s="403"/>
      <c r="D752" s="123"/>
      <c r="E752" s="124"/>
      <c r="F752" s="124"/>
      <c r="G752" s="363" t="str">
        <f t="shared" si="151"/>
        <v/>
      </c>
      <c r="H752" s="376" t="str">
        <f t="shared" si="152"/>
        <v/>
      </c>
      <c r="I752" s="365" t="str">
        <f t="shared" si="153"/>
        <v/>
      </c>
      <c r="J752" s="366" t="str">
        <f t="shared" si="159"/>
        <v/>
      </c>
      <c r="K752" s="367" t="str">
        <f t="shared" si="160"/>
        <v/>
      </c>
      <c r="L752" s="368" t="str">
        <f t="shared" si="161"/>
        <v/>
      </c>
      <c r="M752" s="369"/>
      <c r="N752" s="370" t="str">
        <f t="shared" si="154"/>
        <v/>
      </c>
      <c r="O752" s="371" t="str">
        <f t="shared" si="155"/>
        <v/>
      </c>
      <c r="P752" s="371" t="str">
        <f t="shared" si="162"/>
        <v/>
      </c>
      <c r="Q752" s="372" t="str">
        <f t="shared" si="156"/>
        <v/>
      </c>
      <c r="R752" s="373" t="str">
        <f t="shared" si="163"/>
        <v/>
      </c>
      <c r="S752" s="372" t="str">
        <f t="shared" si="164"/>
        <v/>
      </c>
      <c r="T752" s="372" t="str">
        <f t="shared" si="157"/>
        <v/>
      </c>
      <c r="U752" s="374" t="str">
        <f t="shared" si="158"/>
        <v/>
      </c>
      <c r="V752" s="375" t="str">
        <f t="shared" si="165"/>
        <v/>
      </c>
      <c r="Y752" s="133"/>
    </row>
    <row r="753" spans="1:25" s="127" customFormat="1" ht="12" customHeight="1">
      <c r="A753" s="121">
        <v>681</v>
      </c>
      <c r="B753" s="122"/>
      <c r="C753" s="403"/>
      <c r="D753" s="123"/>
      <c r="E753" s="124"/>
      <c r="F753" s="124"/>
      <c r="G753" s="363" t="str">
        <f t="shared" si="151"/>
        <v/>
      </c>
      <c r="H753" s="376" t="str">
        <f t="shared" si="152"/>
        <v/>
      </c>
      <c r="I753" s="365" t="str">
        <f t="shared" si="153"/>
        <v/>
      </c>
      <c r="J753" s="366" t="str">
        <f t="shared" si="159"/>
        <v/>
      </c>
      <c r="K753" s="367" t="str">
        <f t="shared" si="160"/>
        <v/>
      </c>
      <c r="L753" s="368" t="str">
        <f t="shared" si="161"/>
        <v/>
      </c>
      <c r="M753" s="369"/>
      <c r="N753" s="370" t="str">
        <f t="shared" si="154"/>
        <v/>
      </c>
      <c r="O753" s="371" t="str">
        <f t="shared" si="155"/>
        <v/>
      </c>
      <c r="P753" s="371" t="str">
        <f t="shared" si="162"/>
        <v/>
      </c>
      <c r="Q753" s="372" t="str">
        <f t="shared" si="156"/>
        <v/>
      </c>
      <c r="R753" s="373" t="str">
        <f t="shared" si="163"/>
        <v/>
      </c>
      <c r="S753" s="372" t="str">
        <f t="shared" si="164"/>
        <v/>
      </c>
      <c r="T753" s="372" t="str">
        <f t="shared" si="157"/>
        <v/>
      </c>
      <c r="U753" s="374" t="str">
        <f t="shared" si="158"/>
        <v/>
      </c>
      <c r="V753" s="375" t="str">
        <f t="shared" si="165"/>
        <v/>
      </c>
      <c r="Y753" s="133"/>
    </row>
    <row r="754" spans="1:25" s="127" customFormat="1" ht="12" customHeight="1">
      <c r="A754" s="121">
        <v>682</v>
      </c>
      <c r="B754" s="122"/>
      <c r="C754" s="403"/>
      <c r="D754" s="123"/>
      <c r="E754" s="124"/>
      <c r="F754" s="124"/>
      <c r="G754" s="363" t="str">
        <f t="shared" si="151"/>
        <v/>
      </c>
      <c r="H754" s="376" t="str">
        <f t="shared" si="152"/>
        <v/>
      </c>
      <c r="I754" s="365" t="str">
        <f t="shared" si="153"/>
        <v/>
      </c>
      <c r="J754" s="366" t="str">
        <f t="shared" si="159"/>
        <v/>
      </c>
      <c r="K754" s="367" t="str">
        <f t="shared" si="160"/>
        <v/>
      </c>
      <c r="L754" s="368" t="str">
        <f t="shared" si="161"/>
        <v/>
      </c>
      <c r="M754" s="369"/>
      <c r="N754" s="370" t="str">
        <f t="shared" si="154"/>
        <v/>
      </c>
      <c r="O754" s="371" t="str">
        <f t="shared" si="155"/>
        <v/>
      </c>
      <c r="P754" s="371" t="str">
        <f t="shared" si="162"/>
        <v/>
      </c>
      <c r="Q754" s="372" t="str">
        <f t="shared" si="156"/>
        <v/>
      </c>
      <c r="R754" s="373" t="str">
        <f t="shared" si="163"/>
        <v/>
      </c>
      <c r="S754" s="372" t="str">
        <f t="shared" si="164"/>
        <v/>
      </c>
      <c r="T754" s="372" t="str">
        <f t="shared" si="157"/>
        <v/>
      </c>
      <c r="U754" s="374" t="str">
        <f t="shared" si="158"/>
        <v/>
      </c>
      <c r="V754" s="375" t="str">
        <f t="shared" si="165"/>
        <v/>
      </c>
      <c r="Y754" s="133"/>
    </row>
    <row r="755" spans="1:25" s="127" customFormat="1" ht="12" customHeight="1">
      <c r="A755" s="121">
        <v>683</v>
      </c>
      <c r="B755" s="122"/>
      <c r="C755" s="403"/>
      <c r="D755" s="123"/>
      <c r="E755" s="124"/>
      <c r="F755" s="124"/>
      <c r="G755" s="363" t="str">
        <f t="shared" si="151"/>
        <v/>
      </c>
      <c r="H755" s="376" t="str">
        <f t="shared" si="152"/>
        <v/>
      </c>
      <c r="I755" s="365" t="str">
        <f t="shared" si="153"/>
        <v/>
      </c>
      <c r="J755" s="366" t="str">
        <f t="shared" si="159"/>
        <v/>
      </c>
      <c r="K755" s="367" t="str">
        <f t="shared" si="160"/>
        <v/>
      </c>
      <c r="L755" s="368" t="str">
        <f t="shared" si="161"/>
        <v/>
      </c>
      <c r="M755" s="369"/>
      <c r="N755" s="370" t="str">
        <f t="shared" si="154"/>
        <v/>
      </c>
      <c r="O755" s="371" t="str">
        <f t="shared" si="155"/>
        <v/>
      </c>
      <c r="P755" s="371" t="str">
        <f t="shared" si="162"/>
        <v/>
      </c>
      <c r="Q755" s="372" t="str">
        <f t="shared" si="156"/>
        <v/>
      </c>
      <c r="R755" s="373" t="str">
        <f t="shared" si="163"/>
        <v/>
      </c>
      <c r="S755" s="372" t="str">
        <f t="shared" si="164"/>
        <v/>
      </c>
      <c r="T755" s="372" t="str">
        <f t="shared" si="157"/>
        <v/>
      </c>
      <c r="U755" s="374" t="str">
        <f t="shared" si="158"/>
        <v/>
      </c>
      <c r="V755" s="375" t="str">
        <f t="shared" si="165"/>
        <v/>
      </c>
      <c r="Y755" s="133"/>
    </row>
    <row r="756" spans="1:25" s="127" customFormat="1" ht="12" customHeight="1">
      <c r="A756" s="121">
        <v>684</v>
      </c>
      <c r="B756" s="122"/>
      <c r="C756" s="403"/>
      <c r="D756" s="123"/>
      <c r="E756" s="124"/>
      <c r="F756" s="124"/>
      <c r="G756" s="363" t="str">
        <f t="shared" si="151"/>
        <v/>
      </c>
      <c r="H756" s="376" t="str">
        <f t="shared" si="152"/>
        <v/>
      </c>
      <c r="I756" s="365" t="str">
        <f t="shared" si="153"/>
        <v/>
      </c>
      <c r="J756" s="366" t="str">
        <f t="shared" si="159"/>
        <v/>
      </c>
      <c r="K756" s="367" t="str">
        <f t="shared" si="160"/>
        <v/>
      </c>
      <c r="L756" s="368" t="str">
        <f t="shared" si="161"/>
        <v/>
      </c>
      <c r="M756" s="369"/>
      <c r="N756" s="370" t="str">
        <f t="shared" si="154"/>
        <v/>
      </c>
      <c r="O756" s="371" t="str">
        <f t="shared" si="155"/>
        <v/>
      </c>
      <c r="P756" s="371" t="str">
        <f t="shared" si="162"/>
        <v/>
      </c>
      <c r="Q756" s="372" t="str">
        <f t="shared" si="156"/>
        <v/>
      </c>
      <c r="R756" s="373" t="str">
        <f t="shared" si="163"/>
        <v/>
      </c>
      <c r="S756" s="372" t="str">
        <f t="shared" si="164"/>
        <v/>
      </c>
      <c r="T756" s="372" t="str">
        <f t="shared" si="157"/>
        <v/>
      </c>
      <c r="U756" s="374" t="str">
        <f t="shared" si="158"/>
        <v/>
      </c>
      <c r="V756" s="375" t="str">
        <f t="shared" si="165"/>
        <v/>
      </c>
      <c r="Y756" s="133"/>
    </row>
    <row r="757" spans="1:25" s="127" customFormat="1" ht="12" customHeight="1">
      <c r="A757" s="121">
        <v>685</v>
      </c>
      <c r="B757" s="122"/>
      <c r="C757" s="403"/>
      <c r="D757" s="123"/>
      <c r="E757" s="124"/>
      <c r="F757" s="124"/>
      <c r="G757" s="363" t="str">
        <f t="shared" si="151"/>
        <v/>
      </c>
      <c r="H757" s="376" t="str">
        <f t="shared" si="152"/>
        <v/>
      </c>
      <c r="I757" s="365" t="str">
        <f t="shared" si="153"/>
        <v/>
      </c>
      <c r="J757" s="366" t="str">
        <f t="shared" si="159"/>
        <v/>
      </c>
      <c r="K757" s="367" t="str">
        <f t="shared" si="160"/>
        <v/>
      </c>
      <c r="L757" s="368" t="str">
        <f t="shared" si="161"/>
        <v/>
      </c>
      <c r="M757" s="369"/>
      <c r="N757" s="370" t="str">
        <f t="shared" si="154"/>
        <v/>
      </c>
      <c r="O757" s="371" t="str">
        <f t="shared" si="155"/>
        <v/>
      </c>
      <c r="P757" s="371" t="str">
        <f t="shared" si="162"/>
        <v/>
      </c>
      <c r="Q757" s="372" t="str">
        <f t="shared" si="156"/>
        <v/>
      </c>
      <c r="R757" s="373" t="str">
        <f t="shared" si="163"/>
        <v/>
      </c>
      <c r="S757" s="372" t="str">
        <f t="shared" si="164"/>
        <v/>
      </c>
      <c r="T757" s="372" t="str">
        <f t="shared" si="157"/>
        <v/>
      </c>
      <c r="U757" s="374" t="str">
        <f t="shared" si="158"/>
        <v/>
      </c>
      <c r="V757" s="375" t="str">
        <f t="shared" si="165"/>
        <v/>
      </c>
      <c r="Y757" s="133"/>
    </row>
    <row r="758" spans="1:25" s="127" customFormat="1" ht="12" customHeight="1">
      <c r="A758" s="121">
        <v>686</v>
      </c>
      <c r="B758" s="122"/>
      <c r="C758" s="403"/>
      <c r="D758" s="123"/>
      <c r="E758" s="124"/>
      <c r="F758" s="124"/>
      <c r="G758" s="363" t="str">
        <f t="shared" si="151"/>
        <v/>
      </c>
      <c r="H758" s="376" t="str">
        <f t="shared" si="152"/>
        <v/>
      </c>
      <c r="I758" s="365" t="str">
        <f t="shared" si="153"/>
        <v/>
      </c>
      <c r="J758" s="366" t="str">
        <f t="shared" si="159"/>
        <v/>
      </c>
      <c r="K758" s="367" t="str">
        <f t="shared" si="160"/>
        <v/>
      </c>
      <c r="L758" s="368" t="str">
        <f t="shared" si="161"/>
        <v/>
      </c>
      <c r="M758" s="369"/>
      <c r="N758" s="370" t="str">
        <f t="shared" si="154"/>
        <v/>
      </c>
      <c r="O758" s="371" t="str">
        <f t="shared" si="155"/>
        <v/>
      </c>
      <c r="P758" s="371" t="str">
        <f t="shared" si="162"/>
        <v/>
      </c>
      <c r="Q758" s="372" t="str">
        <f t="shared" si="156"/>
        <v/>
      </c>
      <c r="R758" s="373" t="str">
        <f t="shared" si="163"/>
        <v/>
      </c>
      <c r="S758" s="372" t="str">
        <f t="shared" si="164"/>
        <v/>
      </c>
      <c r="T758" s="372" t="str">
        <f t="shared" si="157"/>
        <v/>
      </c>
      <c r="U758" s="374" t="str">
        <f t="shared" si="158"/>
        <v/>
      </c>
      <c r="V758" s="375" t="str">
        <f t="shared" si="165"/>
        <v/>
      </c>
      <c r="Y758" s="133"/>
    </row>
    <row r="759" spans="1:25" s="127" customFormat="1" ht="12" customHeight="1">
      <c r="A759" s="121">
        <v>687</v>
      </c>
      <c r="B759" s="122"/>
      <c r="C759" s="403"/>
      <c r="D759" s="123"/>
      <c r="E759" s="124"/>
      <c r="F759" s="124"/>
      <c r="G759" s="363" t="str">
        <f t="shared" si="151"/>
        <v/>
      </c>
      <c r="H759" s="376" t="str">
        <f t="shared" si="152"/>
        <v/>
      </c>
      <c r="I759" s="365" t="str">
        <f t="shared" si="153"/>
        <v/>
      </c>
      <c r="J759" s="366" t="str">
        <f t="shared" si="159"/>
        <v/>
      </c>
      <c r="K759" s="367" t="str">
        <f t="shared" si="160"/>
        <v/>
      </c>
      <c r="L759" s="368" t="str">
        <f t="shared" si="161"/>
        <v/>
      </c>
      <c r="M759" s="369"/>
      <c r="N759" s="370" t="str">
        <f t="shared" si="154"/>
        <v/>
      </c>
      <c r="O759" s="371" t="str">
        <f t="shared" si="155"/>
        <v/>
      </c>
      <c r="P759" s="371" t="str">
        <f t="shared" si="162"/>
        <v/>
      </c>
      <c r="Q759" s="372" t="str">
        <f t="shared" si="156"/>
        <v/>
      </c>
      <c r="R759" s="373" t="str">
        <f t="shared" si="163"/>
        <v/>
      </c>
      <c r="S759" s="372" t="str">
        <f t="shared" si="164"/>
        <v/>
      </c>
      <c r="T759" s="372" t="str">
        <f t="shared" si="157"/>
        <v/>
      </c>
      <c r="U759" s="374" t="str">
        <f t="shared" si="158"/>
        <v/>
      </c>
      <c r="V759" s="375" t="str">
        <f t="shared" si="165"/>
        <v/>
      </c>
      <c r="Y759" s="133"/>
    </row>
    <row r="760" spans="1:25" s="127" customFormat="1" ht="12" customHeight="1">
      <c r="A760" s="121">
        <v>688</v>
      </c>
      <c r="B760" s="122"/>
      <c r="C760" s="403"/>
      <c r="D760" s="123"/>
      <c r="E760" s="124"/>
      <c r="F760" s="124"/>
      <c r="G760" s="363" t="str">
        <f t="shared" si="151"/>
        <v/>
      </c>
      <c r="H760" s="376" t="str">
        <f t="shared" si="152"/>
        <v/>
      </c>
      <c r="I760" s="365" t="str">
        <f t="shared" si="153"/>
        <v/>
      </c>
      <c r="J760" s="366" t="str">
        <f t="shared" si="159"/>
        <v/>
      </c>
      <c r="K760" s="367" t="str">
        <f t="shared" si="160"/>
        <v/>
      </c>
      <c r="L760" s="368" t="str">
        <f t="shared" si="161"/>
        <v/>
      </c>
      <c r="M760" s="369"/>
      <c r="N760" s="370" t="str">
        <f t="shared" si="154"/>
        <v/>
      </c>
      <c r="O760" s="371" t="str">
        <f t="shared" si="155"/>
        <v/>
      </c>
      <c r="P760" s="371" t="str">
        <f t="shared" si="162"/>
        <v/>
      </c>
      <c r="Q760" s="372" t="str">
        <f t="shared" si="156"/>
        <v/>
      </c>
      <c r="R760" s="373" t="str">
        <f t="shared" si="163"/>
        <v/>
      </c>
      <c r="S760" s="372" t="str">
        <f t="shared" si="164"/>
        <v/>
      </c>
      <c r="T760" s="372" t="str">
        <f t="shared" si="157"/>
        <v/>
      </c>
      <c r="U760" s="374" t="str">
        <f t="shared" si="158"/>
        <v/>
      </c>
      <c r="V760" s="375" t="str">
        <f t="shared" si="165"/>
        <v/>
      </c>
      <c r="Y760" s="133"/>
    </row>
    <row r="761" spans="1:25" s="127" customFormat="1" ht="12" customHeight="1">
      <c r="A761" s="121">
        <v>689</v>
      </c>
      <c r="B761" s="122"/>
      <c r="C761" s="403"/>
      <c r="D761" s="123"/>
      <c r="E761" s="124"/>
      <c r="F761" s="124"/>
      <c r="G761" s="363" t="str">
        <f t="shared" si="151"/>
        <v/>
      </c>
      <c r="H761" s="376" t="str">
        <f t="shared" si="152"/>
        <v/>
      </c>
      <c r="I761" s="365" t="str">
        <f t="shared" si="153"/>
        <v/>
      </c>
      <c r="J761" s="366" t="str">
        <f t="shared" si="159"/>
        <v/>
      </c>
      <c r="K761" s="367" t="str">
        <f t="shared" si="160"/>
        <v/>
      </c>
      <c r="L761" s="368" t="str">
        <f t="shared" si="161"/>
        <v/>
      </c>
      <c r="M761" s="369"/>
      <c r="N761" s="370" t="str">
        <f t="shared" si="154"/>
        <v/>
      </c>
      <c r="O761" s="371" t="str">
        <f t="shared" si="155"/>
        <v/>
      </c>
      <c r="P761" s="371" t="str">
        <f t="shared" si="162"/>
        <v/>
      </c>
      <c r="Q761" s="372" t="str">
        <f t="shared" si="156"/>
        <v/>
      </c>
      <c r="R761" s="373" t="str">
        <f t="shared" si="163"/>
        <v/>
      </c>
      <c r="S761" s="372" t="str">
        <f t="shared" si="164"/>
        <v/>
      </c>
      <c r="T761" s="372" t="str">
        <f t="shared" si="157"/>
        <v/>
      </c>
      <c r="U761" s="374" t="str">
        <f t="shared" si="158"/>
        <v/>
      </c>
      <c r="V761" s="375" t="str">
        <f t="shared" si="165"/>
        <v/>
      </c>
      <c r="Y761" s="133"/>
    </row>
    <row r="762" spans="1:25" s="127" customFormat="1" ht="12" customHeight="1">
      <c r="A762" s="121">
        <v>690</v>
      </c>
      <c r="B762" s="122"/>
      <c r="C762" s="403"/>
      <c r="D762" s="123"/>
      <c r="E762" s="124"/>
      <c r="F762" s="124"/>
      <c r="G762" s="363" t="str">
        <f t="shared" si="151"/>
        <v/>
      </c>
      <c r="H762" s="376" t="str">
        <f t="shared" si="152"/>
        <v/>
      </c>
      <c r="I762" s="365" t="str">
        <f t="shared" si="153"/>
        <v/>
      </c>
      <c r="J762" s="366" t="str">
        <f t="shared" si="159"/>
        <v/>
      </c>
      <c r="K762" s="367" t="str">
        <f t="shared" si="160"/>
        <v/>
      </c>
      <c r="L762" s="368" t="str">
        <f t="shared" si="161"/>
        <v/>
      </c>
      <c r="M762" s="369"/>
      <c r="N762" s="370" t="str">
        <f t="shared" si="154"/>
        <v/>
      </c>
      <c r="O762" s="371" t="str">
        <f t="shared" si="155"/>
        <v/>
      </c>
      <c r="P762" s="371" t="str">
        <f t="shared" si="162"/>
        <v/>
      </c>
      <c r="Q762" s="372" t="str">
        <f t="shared" si="156"/>
        <v/>
      </c>
      <c r="R762" s="373" t="str">
        <f t="shared" si="163"/>
        <v/>
      </c>
      <c r="S762" s="372" t="str">
        <f t="shared" si="164"/>
        <v/>
      </c>
      <c r="T762" s="372" t="str">
        <f t="shared" si="157"/>
        <v/>
      </c>
      <c r="U762" s="374" t="str">
        <f t="shared" si="158"/>
        <v/>
      </c>
      <c r="V762" s="375" t="str">
        <f t="shared" si="165"/>
        <v/>
      </c>
      <c r="Y762" s="133"/>
    </row>
    <row r="763" spans="1:25" s="127" customFormat="1" ht="12" customHeight="1">
      <c r="A763" s="121">
        <v>691</v>
      </c>
      <c r="B763" s="122"/>
      <c r="C763" s="403"/>
      <c r="D763" s="123"/>
      <c r="E763" s="124"/>
      <c r="F763" s="124"/>
      <c r="G763" s="363" t="str">
        <f t="shared" si="151"/>
        <v/>
      </c>
      <c r="H763" s="376" t="str">
        <f t="shared" si="152"/>
        <v/>
      </c>
      <c r="I763" s="365" t="str">
        <f t="shared" si="153"/>
        <v/>
      </c>
      <c r="J763" s="366" t="str">
        <f t="shared" si="159"/>
        <v/>
      </c>
      <c r="K763" s="367" t="str">
        <f t="shared" si="160"/>
        <v/>
      </c>
      <c r="L763" s="368" t="str">
        <f t="shared" si="161"/>
        <v/>
      </c>
      <c r="M763" s="369"/>
      <c r="N763" s="370" t="str">
        <f t="shared" si="154"/>
        <v/>
      </c>
      <c r="O763" s="371" t="str">
        <f t="shared" si="155"/>
        <v/>
      </c>
      <c r="P763" s="371" t="str">
        <f t="shared" si="162"/>
        <v/>
      </c>
      <c r="Q763" s="372" t="str">
        <f t="shared" si="156"/>
        <v/>
      </c>
      <c r="R763" s="373" t="str">
        <f t="shared" si="163"/>
        <v/>
      </c>
      <c r="S763" s="372" t="str">
        <f t="shared" si="164"/>
        <v/>
      </c>
      <c r="T763" s="372" t="str">
        <f t="shared" si="157"/>
        <v/>
      </c>
      <c r="U763" s="374" t="str">
        <f t="shared" si="158"/>
        <v/>
      </c>
      <c r="V763" s="375" t="str">
        <f t="shared" si="165"/>
        <v/>
      </c>
      <c r="Y763" s="133"/>
    </row>
    <row r="764" spans="1:25" s="127" customFormat="1" ht="12" customHeight="1">
      <c r="A764" s="121">
        <v>692</v>
      </c>
      <c r="B764" s="122"/>
      <c r="C764" s="403"/>
      <c r="D764" s="123"/>
      <c r="E764" s="124"/>
      <c r="F764" s="124"/>
      <c r="G764" s="363" t="str">
        <f t="shared" si="151"/>
        <v/>
      </c>
      <c r="H764" s="376" t="str">
        <f t="shared" si="152"/>
        <v/>
      </c>
      <c r="I764" s="365" t="str">
        <f t="shared" si="153"/>
        <v/>
      </c>
      <c r="J764" s="366" t="str">
        <f t="shared" si="159"/>
        <v/>
      </c>
      <c r="K764" s="367" t="str">
        <f t="shared" si="160"/>
        <v/>
      </c>
      <c r="L764" s="368" t="str">
        <f t="shared" si="161"/>
        <v/>
      </c>
      <c r="M764" s="369"/>
      <c r="N764" s="370" t="str">
        <f t="shared" si="154"/>
        <v/>
      </c>
      <c r="O764" s="371" t="str">
        <f t="shared" si="155"/>
        <v/>
      </c>
      <c r="P764" s="371" t="str">
        <f t="shared" si="162"/>
        <v/>
      </c>
      <c r="Q764" s="372" t="str">
        <f t="shared" si="156"/>
        <v/>
      </c>
      <c r="R764" s="373" t="str">
        <f t="shared" si="163"/>
        <v/>
      </c>
      <c r="S764" s="372" t="str">
        <f t="shared" si="164"/>
        <v/>
      </c>
      <c r="T764" s="372" t="str">
        <f t="shared" si="157"/>
        <v/>
      </c>
      <c r="U764" s="374" t="str">
        <f t="shared" si="158"/>
        <v/>
      </c>
      <c r="V764" s="375" t="str">
        <f t="shared" si="165"/>
        <v/>
      </c>
      <c r="Y764" s="133"/>
    </row>
    <row r="765" spans="1:25" s="127" customFormat="1" ht="12" customHeight="1">
      <c r="A765" s="121">
        <v>693</v>
      </c>
      <c r="B765" s="122"/>
      <c r="C765" s="403"/>
      <c r="D765" s="123"/>
      <c r="E765" s="124"/>
      <c r="F765" s="124"/>
      <c r="G765" s="363" t="str">
        <f t="shared" si="151"/>
        <v/>
      </c>
      <c r="H765" s="376" t="str">
        <f t="shared" si="152"/>
        <v/>
      </c>
      <c r="I765" s="365" t="str">
        <f t="shared" si="153"/>
        <v/>
      </c>
      <c r="J765" s="366" t="str">
        <f t="shared" si="159"/>
        <v/>
      </c>
      <c r="K765" s="367" t="str">
        <f t="shared" si="160"/>
        <v/>
      </c>
      <c r="L765" s="368" t="str">
        <f t="shared" si="161"/>
        <v/>
      </c>
      <c r="M765" s="369"/>
      <c r="N765" s="370" t="str">
        <f t="shared" si="154"/>
        <v/>
      </c>
      <c r="O765" s="371" t="str">
        <f t="shared" si="155"/>
        <v/>
      </c>
      <c r="P765" s="371" t="str">
        <f t="shared" si="162"/>
        <v/>
      </c>
      <c r="Q765" s="372" t="str">
        <f t="shared" si="156"/>
        <v/>
      </c>
      <c r="R765" s="373" t="str">
        <f t="shared" si="163"/>
        <v/>
      </c>
      <c r="S765" s="372" t="str">
        <f t="shared" si="164"/>
        <v/>
      </c>
      <c r="T765" s="372" t="str">
        <f t="shared" si="157"/>
        <v/>
      </c>
      <c r="U765" s="374" t="str">
        <f t="shared" si="158"/>
        <v/>
      </c>
      <c r="V765" s="375" t="str">
        <f t="shared" si="165"/>
        <v/>
      </c>
      <c r="Y765" s="133"/>
    </row>
    <row r="766" spans="1:25" s="127" customFormat="1" ht="12" customHeight="1">
      <c r="A766" s="121">
        <v>694</v>
      </c>
      <c r="B766" s="122"/>
      <c r="C766" s="403"/>
      <c r="D766" s="123"/>
      <c r="E766" s="124"/>
      <c r="F766" s="124"/>
      <c r="G766" s="363" t="str">
        <f t="shared" si="151"/>
        <v/>
      </c>
      <c r="H766" s="376" t="str">
        <f t="shared" si="152"/>
        <v/>
      </c>
      <c r="I766" s="365" t="str">
        <f t="shared" si="153"/>
        <v/>
      </c>
      <c r="J766" s="366" t="str">
        <f t="shared" si="159"/>
        <v/>
      </c>
      <c r="K766" s="367" t="str">
        <f t="shared" si="160"/>
        <v/>
      </c>
      <c r="L766" s="368" t="str">
        <f t="shared" si="161"/>
        <v/>
      </c>
      <c r="M766" s="369"/>
      <c r="N766" s="370" t="str">
        <f t="shared" si="154"/>
        <v/>
      </c>
      <c r="O766" s="371" t="str">
        <f t="shared" si="155"/>
        <v/>
      </c>
      <c r="P766" s="371" t="str">
        <f t="shared" si="162"/>
        <v/>
      </c>
      <c r="Q766" s="372" t="str">
        <f t="shared" si="156"/>
        <v/>
      </c>
      <c r="R766" s="373" t="str">
        <f t="shared" si="163"/>
        <v/>
      </c>
      <c r="S766" s="372" t="str">
        <f t="shared" si="164"/>
        <v/>
      </c>
      <c r="T766" s="372" t="str">
        <f t="shared" si="157"/>
        <v/>
      </c>
      <c r="U766" s="374" t="str">
        <f t="shared" si="158"/>
        <v/>
      </c>
      <c r="V766" s="375" t="str">
        <f t="shared" si="165"/>
        <v/>
      </c>
      <c r="Y766" s="133"/>
    </row>
    <row r="767" spans="1:25" s="127" customFormat="1" ht="12" customHeight="1">
      <c r="A767" s="121">
        <v>695</v>
      </c>
      <c r="B767" s="122"/>
      <c r="C767" s="403"/>
      <c r="D767" s="123"/>
      <c r="E767" s="124"/>
      <c r="F767" s="124"/>
      <c r="G767" s="363" t="str">
        <f t="shared" si="151"/>
        <v/>
      </c>
      <c r="H767" s="376" t="str">
        <f t="shared" si="152"/>
        <v/>
      </c>
      <c r="I767" s="365" t="str">
        <f t="shared" si="153"/>
        <v/>
      </c>
      <c r="J767" s="366" t="str">
        <f t="shared" si="159"/>
        <v/>
      </c>
      <c r="K767" s="367" t="str">
        <f t="shared" si="160"/>
        <v/>
      </c>
      <c r="L767" s="368" t="str">
        <f t="shared" si="161"/>
        <v/>
      </c>
      <c r="M767" s="369"/>
      <c r="N767" s="370" t="str">
        <f t="shared" si="154"/>
        <v/>
      </c>
      <c r="O767" s="371" t="str">
        <f t="shared" si="155"/>
        <v/>
      </c>
      <c r="P767" s="371" t="str">
        <f t="shared" si="162"/>
        <v/>
      </c>
      <c r="Q767" s="372" t="str">
        <f t="shared" si="156"/>
        <v/>
      </c>
      <c r="R767" s="373" t="str">
        <f t="shared" si="163"/>
        <v/>
      </c>
      <c r="S767" s="372" t="str">
        <f t="shared" si="164"/>
        <v/>
      </c>
      <c r="T767" s="372" t="str">
        <f t="shared" si="157"/>
        <v/>
      </c>
      <c r="U767" s="374" t="str">
        <f t="shared" si="158"/>
        <v/>
      </c>
      <c r="V767" s="375" t="str">
        <f t="shared" si="165"/>
        <v/>
      </c>
      <c r="Y767" s="133"/>
    </row>
    <row r="768" spans="1:25" s="127" customFormat="1" ht="12" customHeight="1">
      <c r="A768" s="121">
        <v>696</v>
      </c>
      <c r="B768" s="122"/>
      <c r="C768" s="403"/>
      <c r="D768" s="123"/>
      <c r="E768" s="124"/>
      <c r="F768" s="124"/>
      <c r="G768" s="363" t="str">
        <f t="shared" si="151"/>
        <v/>
      </c>
      <c r="H768" s="376" t="str">
        <f t="shared" si="152"/>
        <v/>
      </c>
      <c r="I768" s="365" t="str">
        <f t="shared" si="153"/>
        <v/>
      </c>
      <c r="J768" s="366" t="str">
        <f t="shared" si="159"/>
        <v/>
      </c>
      <c r="K768" s="367" t="str">
        <f t="shared" si="160"/>
        <v/>
      </c>
      <c r="L768" s="368" t="str">
        <f t="shared" si="161"/>
        <v/>
      </c>
      <c r="M768" s="369"/>
      <c r="N768" s="370" t="str">
        <f t="shared" si="154"/>
        <v/>
      </c>
      <c r="O768" s="371" t="str">
        <f t="shared" si="155"/>
        <v/>
      </c>
      <c r="P768" s="371" t="str">
        <f t="shared" si="162"/>
        <v/>
      </c>
      <c r="Q768" s="372" t="str">
        <f t="shared" si="156"/>
        <v/>
      </c>
      <c r="R768" s="373" t="str">
        <f t="shared" si="163"/>
        <v/>
      </c>
      <c r="S768" s="372" t="str">
        <f t="shared" si="164"/>
        <v/>
      </c>
      <c r="T768" s="372" t="str">
        <f t="shared" si="157"/>
        <v/>
      </c>
      <c r="U768" s="374" t="str">
        <f t="shared" si="158"/>
        <v/>
      </c>
      <c r="V768" s="375" t="str">
        <f t="shared" si="165"/>
        <v/>
      </c>
      <c r="Y768" s="133"/>
    </row>
    <row r="769" spans="1:25" s="127" customFormat="1" ht="12" customHeight="1">
      <c r="A769" s="121">
        <v>697</v>
      </c>
      <c r="B769" s="122"/>
      <c r="C769" s="403"/>
      <c r="D769" s="123"/>
      <c r="E769" s="124"/>
      <c r="F769" s="124"/>
      <c r="G769" s="363" t="str">
        <f t="shared" si="151"/>
        <v/>
      </c>
      <c r="H769" s="376" t="str">
        <f t="shared" si="152"/>
        <v/>
      </c>
      <c r="I769" s="365" t="str">
        <f t="shared" si="153"/>
        <v/>
      </c>
      <c r="J769" s="366" t="str">
        <f t="shared" si="159"/>
        <v/>
      </c>
      <c r="K769" s="367" t="str">
        <f t="shared" si="160"/>
        <v/>
      </c>
      <c r="L769" s="368" t="str">
        <f t="shared" si="161"/>
        <v/>
      </c>
      <c r="M769" s="369"/>
      <c r="N769" s="370" t="str">
        <f t="shared" si="154"/>
        <v/>
      </c>
      <c r="O769" s="371" t="str">
        <f t="shared" si="155"/>
        <v/>
      </c>
      <c r="P769" s="371" t="str">
        <f t="shared" si="162"/>
        <v/>
      </c>
      <c r="Q769" s="372" t="str">
        <f t="shared" si="156"/>
        <v/>
      </c>
      <c r="R769" s="373" t="str">
        <f t="shared" si="163"/>
        <v/>
      </c>
      <c r="S769" s="372" t="str">
        <f t="shared" si="164"/>
        <v/>
      </c>
      <c r="T769" s="372" t="str">
        <f t="shared" si="157"/>
        <v/>
      </c>
      <c r="U769" s="374" t="str">
        <f t="shared" si="158"/>
        <v/>
      </c>
      <c r="V769" s="375" t="str">
        <f t="shared" si="165"/>
        <v/>
      </c>
      <c r="Y769" s="133"/>
    </row>
    <row r="770" spans="1:25" s="127" customFormat="1" ht="12" customHeight="1">
      <c r="A770" s="121">
        <v>698</v>
      </c>
      <c r="B770" s="122"/>
      <c r="C770" s="403"/>
      <c r="D770" s="123"/>
      <c r="E770" s="124"/>
      <c r="F770" s="124"/>
      <c r="G770" s="363" t="str">
        <f t="shared" si="151"/>
        <v/>
      </c>
      <c r="H770" s="376" t="str">
        <f t="shared" si="152"/>
        <v/>
      </c>
      <c r="I770" s="365" t="str">
        <f t="shared" si="153"/>
        <v/>
      </c>
      <c r="J770" s="366" t="str">
        <f t="shared" si="159"/>
        <v/>
      </c>
      <c r="K770" s="367" t="str">
        <f t="shared" si="160"/>
        <v/>
      </c>
      <c r="L770" s="368" t="str">
        <f t="shared" si="161"/>
        <v/>
      </c>
      <c r="M770" s="369"/>
      <c r="N770" s="370" t="str">
        <f t="shared" si="154"/>
        <v/>
      </c>
      <c r="O770" s="371" t="str">
        <f t="shared" si="155"/>
        <v/>
      </c>
      <c r="P770" s="371" t="str">
        <f t="shared" si="162"/>
        <v/>
      </c>
      <c r="Q770" s="372" t="str">
        <f t="shared" si="156"/>
        <v/>
      </c>
      <c r="R770" s="373" t="str">
        <f t="shared" si="163"/>
        <v/>
      </c>
      <c r="S770" s="372" t="str">
        <f t="shared" si="164"/>
        <v/>
      </c>
      <c r="T770" s="372" t="str">
        <f t="shared" si="157"/>
        <v/>
      </c>
      <c r="U770" s="374" t="str">
        <f t="shared" si="158"/>
        <v/>
      </c>
      <c r="V770" s="375" t="str">
        <f t="shared" si="165"/>
        <v/>
      </c>
      <c r="Y770" s="133"/>
    </row>
    <row r="771" spans="1:25" s="127" customFormat="1" ht="12" customHeight="1">
      <c r="A771" s="121">
        <v>699</v>
      </c>
      <c r="B771" s="122"/>
      <c r="C771" s="403"/>
      <c r="D771" s="123"/>
      <c r="E771" s="124"/>
      <c r="F771" s="124"/>
      <c r="G771" s="363" t="str">
        <f t="shared" si="151"/>
        <v/>
      </c>
      <c r="H771" s="376" t="str">
        <f t="shared" si="152"/>
        <v/>
      </c>
      <c r="I771" s="365" t="str">
        <f t="shared" si="153"/>
        <v/>
      </c>
      <c r="J771" s="366" t="str">
        <f t="shared" si="159"/>
        <v/>
      </c>
      <c r="K771" s="367" t="str">
        <f t="shared" si="160"/>
        <v/>
      </c>
      <c r="L771" s="368" t="str">
        <f t="shared" si="161"/>
        <v/>
      </c>
      <c r="M771" s="369"/>
      <c r="N771" s="370" t="str">
        <f t="shared" si="154"/>
        <v/>
      </c>
      <c r="O771" s="371" t="str">
        <f t="shared" si="155"/>
        <v/>
      </c>
      <c r="P771" s="371" t="str">
        <f t="shared" si="162"/>
        <v/>
      </c>
      <c r="Q771" s="372" t="str">
        <f t="shared" si="156"/>
        <v/>
      </c>
      <c r="R771" s="373" t="str">
        <f t="shared" si="163"/>
        <v/>
      </c>
      <c r="S771" s="372" t="str">
        <f t="shared" si="164"/>
        <v/>
      </c>
      <c r="T771" s="372" t="str">
        <f t="shared" si="157"/>
        <v/>
      </c>
      <c r="U771" s="374" t="str">
        <f t="shared" si="158"/>
        <v/>
      </c>
      <c r="V771" s="375" t="str">
        <f t="shared" si="165"/>
        <v/>
      </c>
      <c r="Y771" s="133"/>
    </row>
    <row r="772" spans="1:25" s="127" customFormat="1" ht="12" customHeight="1">
      <c r="A772" s="121">
        <v>700</v>
      </c>
      <c r="B772" s="122"/>
      <c r="C772" s="403"/>
      <c r="D772" s="123"/>
      <c r="E772" s="124"/>
      <c r="F772" s="124"/>
      <c r="G772" s="363" t="str">
        <f t="shared" si="151"/>
        <v/>
      </c>
      <c r="H772" s="376" t="str">
        <f t="shared" si="152"/>
        <v/>
      </c>
      <c r="I772" s="365" t="str">
        <f t="shared" si="153"/>
        <v/>
      </c>
      <c r="J772" s="366" t="str">
        <f t="shared" si="159"/>
        <v/>
      </c>
      <c r="K772" s="367" t="str">
        <f t="shared" si="160"/>
        <v/>
      </c>
      <c r="L772" s="368" t="str">
        <f t="shared" si="161"/>
        <v/>
      </c>
      <c r="M772" s="369"/>
      <c r="N772" s="370" t="str">
        <f t="shared" si="154"/>
        <v/>
      </c>
      <c r="O772" s="371" t="str">
        <f t="shared" si="155"/>
        <v/>
      </c>
      <c r="P772" s="371" t="str">
        <f t="shared" si="162"/>
        <v/>
      </c>
      <c r="Q772" s="372" t="str">
        <f t="shared" si="156"/>
        <v/>
      </c>
      <c r="R772" s="373" t="str">
        <f t="shared" si="163"/>
        <v/>
      </c>
      <c r="S772" s="372" t="str">
        <f t="shared" si="164"/>
        <v/>
      </c>
      <c r="T772" s="372" t="str">
        <f t="shared" si="157"/>
        <v/>
      </c>
      <c r="U772" s="374" t="str">
        <f t="shared" si="158"/>
        <v/>
      </c>
      <c r="V772" s="375" t="str">
        <f t="shared" si="165"/>
        <v/>
      </c>
      <c r="Y772" s="133"/>
    </row>
    <row r="773" spans="1:25" s="127" customFormat="1" ht="12" customHeight="1">
      <c r="A773" s="121">
        <v>701</v>
      </c>
      <c r="B773" s="122"/>
      <c r="C773" s="403"/>
      <c r="D773" s="123"/>
      <c r="E773" s="124"/>
      <c r="F773" s="124"/>
      <c r="G773" s="363" t="str">
        <f t="shared" si="151"/>
        <v/>
      </c>
      <c r="H773" s="376" t="str">
        <f t="shared" si="152"/>
        <v/>
      </c>
      <c r="I773" s="365" t="str">
        <f t="shared" si="153"/>
        <v/>
      </c>
      <c r="J773" s="366" t="str">
        <f t="shared" si="159"/>
        <v/>
      </c>
      <c r="K773" s="367" t="str">
        <f t="shared" si="160"/>
        <v/>
      </c>
      <c r="L773" s="368" t="str">
        <f t="shared" si="161"/>
        <v/>
      </c>
      <c r="M773" s="369"/>
      <c r="N773" s="370" t="str">
        <f t="shared" si="154"/>
        <v/>
      </c>
      <c r="O773" s="371" t="str">
        <f t="shared" si="155"/>
        <v/>
      </c>
      <c r="P773" s="371" t="str">
        <f t="shared" si="162"/>
        <v/>
      </c>
      <c r="Q773" s="372" t="str">
        <f t="shared" si="156"/>
        <v/>
      </c>
      <c r="R773" s="373" t="str">
        <f t="shared" si="163"/>
        <v/>
      </c>
      <c r="S773" s="372" t="str">
        <f t="shared" si="164"/>
        <v/>
      </c>
      <c r="T773" s="372" t="str">
        <f t="shared" si="157"/>
        <v/>
      </c>
      <c r="U773" s="374" t="str">
        <f t="shared" si="158"/>
        <v/>
      </c>
      <c r="V773" s="375" t="str">
        <f t="shared" si="165"/>
        <v/>
      </c>
      <c r="Y773" s="133"/>
    </row>
    <row r="774" spans="1:25" s="127" customFormat="1" ht="12" customHeight="1">
      <c r="A774" s="121">
        <v>702</v>
      </c>
      <c r="B774" s="122"/>
      <c r="C774" s="403"/>
      <c r="D774" s="123"/>
      <c r="E774" s="124"/>
      <c r="F774" s="124"/>
      <c r="G774" s="363" t="str">
        <f t="shared" si="151"/>
        <v/>
      </c>
      <c r="H774" s="376" t="str">
        <f t="shared" si="152"/>
        <v/>
      </c>
      <c r="I774" s="365" t="str">
        <f t="shared" si="153"/>
        <v/>
      </c>
      <c r="J774" s="366" t="str">
        <f t="shared" si="159"/>
        <v/>
      </c>
      <c r="K774" s="367" t="str">
        <f t="shared" si="160"/>
        <v/>
      </c>
      <c r="L774" s="368" t="str">
        <f t="shared" si="161"/>
        <v/>
      </c>
      <c r="M774" s="369"/>
      <c r="N774" s="370" t="str">
        <f t="shared" si="154"/>
        <v/>
      </c>
      <c r="O774" s="371" t="str">
        <f t="shared" si="155"/>
        <v/>
      </c>
      <c r="P774" s="371" t="str">
        <f t="shared" si="162"/>
        <v/>
      </c>
      <c r="Q774" s="372" t="str">
        <f t="shared" si="156"/>
        <v/>
      </c>
      <c r="R774" s="373" t="str">
        <f t="shared" si="163"/>
        <v/>
      </c>
      <c r="S774" s="372" t="str">
        <f t="shared" si="164"/>
        <v/>
      </c>
      <c r="T774" s="372" t="str">
        <f t="shared" si="157"/>
        <v/>
      </c>
      <c r="U774" s="374" t="str">
        <f t="shared" si="158"/>
        <v/>
      </c>
      <c r="V774" s="375" t="str">
        <f t="shared" si="165"/>
        <v/>
      </c>
      <c r="Y774" s="133"/>
    </row>
    <row r="775" spans="1:25" s="127" customFormat="1" ht="12" customHeight="1">
      <c r="A775" s="121">
        <v>703</v>
      </c>
      <c r="B775" s="122"/>
      <c r="C775" s="403"/>
      <c r="D775" s="123"/>
      <c r="E775" s="124"/>
      <c r="F775" s="124"/>
      <c r="G775" s="363" t="str">
        <f t="shared" si="151"/>
        <v/>
      </c>
      <c r="H775" s="376" t="str">
        <f t="shared" si="152"/>
        <v/>
      </c>
      <c r="I775" s="365" t="str">
        <f t="shared" si="153"/>
        <v/>
      </c>
      <c r="J775" s="366" t="str">
        <f t="shared" si="159"/>
        <v/>
      </c>
      <c r="K775" s="367" t="str">
        <f t="shared" si="160"/>
        <v/>
      </c>
      <c r="L775" s="368" t="str">
        <f t="shared" si="161"/>
        <v/>
      </c>
      <c r="M775" s="369"/>
      <c r="N775" s="370" t="str">
        <f t="shared" si="154"/>
        <v/>
      </c>
      <c r="O775" s="371" t="str">
        <f t="shared" si="155"/>
        <v/>
      </c>
      <c r="P775" s="371" t="str">
        <f t="shared" si="162"/>
        <v/>
      </c>
      <c r="Q775" s="372" t="str">
        <f t="shared" si="156"/>
        <v/>
      </c>
      <c r="R775" s="373" t="str">
        <f t="shared" si="163"/>
        <v/>
      </c>
      <c r="S775" s="372" t="str">
        <f t="shared" si="164"/>
        <v/>
      </c>
      <c r="T775" s="372" t="str">
        <f t="shared" si="157"/>
        <v/>
      </c>
      <c r="U775" s="374" t="str">
        <f t="shared" si="158"/>
        <v/>
      </c>
      <c r="V775" s="375" t="str">
        <f t="shared" si="165"/>
        <v/>
      </c>
      <c r="Y775" s="133"/>
    </row>
    <row r="776" spans="1:25" s="127" customFormat="1" ht="12" customHeight="1">
      <c r="A776" s="121">
        <v>704</v>
      </c>
      <c r="B776" s="122"/>
      <c r="C776" s="403"/>
      <c r="D776" s="123"/>
      <c r="E776" s="124"/>
      <c r="F776" s="124"/>
      <c r="G776" s="363" t="str">
        <f t="shared" si="151"/>
        <v/>
      </c>
      <c r="H776" s="376" t="str">
        <f t="shared" si="152"/>
        <v/>
      </c>
      <c r="I776" s="365" t="str">
        <f t="shared" si="153"/>
        <v/>
      </c>
      <c r="J776" s="366" t="str">
        <f t="shared" si="159"/>
        <v/>
      </c>
      <c r="K776" s="367" t="str">
        <f t="shared" si="160"/>
        <v/>
      </c>
      <c r="L776" s="368" t="str">
        <f t="shared" si="161"/>
        <v/>
      </c>
      <c r="M776" s="369"/>
      <c r="N776" s="370" t="str">
        <f t="shared" si="154"/>
        <v/>
      </c>
      <c r="O776" s="371" t="str">
        <f t="shared" si="155"/>
        <v/>
      </c>
      <c r="P776" s="371" t="str">
        <f t="shared" si="162"/>
        <v/>
      </c>
      <c r="Q776" s="372" t="str">
        <f t="shared" si="156"/>
        <v/>
      </c>
      <c r="R776" s="373" t="str">
        <f t="shared" si="163"/>
        <v/>
      </c>
      <c r="S776" s="372" t="str">
        <f t="shared" si="164"/>
        <v/>
      </c>
      <c r="T776" s="372" t="str">
        <f t="shared" si="157"/>
        <v/>
      </c>
      <c r="U776" s="374" t="str">
        <f t="shared" si="158"/>
        <v/>
      </c>
      <c r="V776" s="375" t="str">
        <f t="shared" si="165"/>
        <v/>
      </c>
      <c r="Y776" s="133"/>
    </row>
    <row r="777" spans="1:25" s="127" customFormat="1" ht="12" customHeight="1">
      <c r="A777" s="121">
        <v>705</v>
      </c>
      <c r="B777" s="122"/>
      <c r="C777" s="403"/>
      <c r="D777" s="123"/>
      <c r="E777" s="124"/>
      <c r="F777" s="124"/>
      <c r="G777" s="363" t="str">
        <f t="shared" ref="G777:G840" si="166">IF(OR(ISBLANK($C777),ISBLANK($C$68)),"",IF($C777&gt;$C$68,"",DATEDIF($C777,$C$68,"Y")))</f>
        <v/>
      </c>
      <c r="H777" s="376" t="str">
        <f t="shared" ref="H777:H840" si="167">IF(D777=1,"男",IF(D777=2,"女",""))</f>
        <v/>
      </c>
      <c r="I777" s="365" t="str">
        <f t="shared" ref="I777:I840" si="168">G777&amp;H777</f>
        <v/>
      </c>
      <c r="J777" s="366" t="str">
        <f t="shared" si="159"/>
        <v/>
      </c>
      <c r="K777" s="367" t="str">
        <f t="shared" si="160"/>
        <v/>
      </c>
      <c r="L777" s="368" t="str">
        <f t="shared" si="161"/>
        <v/>
      </c>
      <c r="M777" s="369"/>
      <c r="N777" s="370" t="str">
        <f t="shared" ref="N777:N840" si="169">IF(F777="","",(F777-O777)/O777*100)</f>
        <v/>
      </c>
      <c r="O777" s="371" t="str">
        <f t="shared" ref="O777:O840" si="170">IF(E777="","",(J777*E777-K777))</f>
        <v/>
      </c>
      <c r="P777" s="371" t="str">
        <f t="shared" si="162"/>
        <v/>
      </c>
      <c r="Q777" s="372" t="str">
        <f t="shared" ref="Q777:Q840" si="171">IF($E777="","",P777*O777)</f>
        <v/>
      </c>
      <c r="R777" s="373" t="str">
        <f t="shared" si="163"/>
        <v/>
      </c>
      <c r="S777" s="372" t="str">
        <f t="shared" si="164"/>
        <v/>
      </c>
      <c r="T777" s="372" t="str">
        <f t="shared" ref="T777:T840" si="172">IF(E777="","",(Q777*R777+S777))</f>
        <v/>
      </c>
      <c r="U777" s="374" t="str">
        <f t="shared" ref="U777:U840" si="173">IF(E777="","",(T777*33%))</f>
        <v/>
      </c>
      <c r="V777" s="375" t="str">
        <f t="shared" si="165"/>
        <v/>
      </c>
      <c r="Y777" s="133"/>
    </row>
    <row r="778" spans="1:25" s="127" customFormat="1" ht="12" customHeight="1">
      <c r="A778" s="121">
        <v>706</v>
      </c>
      <c r="B778" s="122"/>
      <c r="C778" s="403"/>
      <c r="D778" s="123"/>
      <c r="E778" s="124"/>
      <c r="F778" s="124"/>
      <c r="G778" s="363" t="str">
        <f t="shared" si="166"/>
        <v/>
      </c>
      <c r="H778" s="376" t="str">
        <f t="shared" si="167"/>
        <v/>
      </c>
      <c r="I778" s="365" t="str">
        <f t="shared" si="168"/>
        <v/>
      </c>
      <c r="J778" s="366" t="str">
        <f t="shared" ref="J778:J841" si="174">IF(E778="","",VLOOKUP(I778,$W$28:$Y$53,2,FALSE))</f>
        <v/>
      </c>
      <c r="K778" s="367" t="str">
        <f t="shared" ref="K778:K841" si="175">IF(E778="","",VLOOKUP(I778,$W$28:$Y$53,3,FALSE))</f>
        <v/>
      </c>
      <c r="L778" s="368" t="str">
        <f t="shared" ref="L778:L841" si="176">IF(ISNUMBER(N778),VLOOKUP(N778,$M$57:$R$62,4,TRUE),"")</f>
        <v/>
      </c>
      <c r="M778" s="369"/>
      <c r="N778" s="370" t="str">
        <f t="shared" si="169"/>
        <v/>
      </c>
      <c r="O778" s="371" t="str">
        <f t="shared" si="170"/>
        <v/>
      </c>
      <c r="P778" s="371" t="str">
        <f t="shared" ref="P778:P841" si="177">IF($E778="","",VLOOKUP($I778,$N$27:$Q$53,2,FALSE))</f>
        <v/>
      </c>
      <c r="Q778" s="372" t="str">
        <f t="shared" si="171"/>
        <v/>
      </c>
      <c r="R778" s="373" t="str">
        <f t="shared" ref="R778:R841" si="178">IF(E778="","",VLOOKUP(I778,$N$27:$V$53,9,FALSE))</f>
        <v/>
      </c>
      <c r="S778" s="372" t="str">
        <f t="shared" ref="S778:S841" si="179">IF($E778="","",VLOOKUP($I778,$N$27:$R$53,5,FALSE))</f>
        <v/>
      </c>
      <c r="T778" s="372" t="str">
        <f t="shared" si="172"/>
        <v/>
      </c>
      <c r="U778" s="374" t="str">
        <f t="shared" si="173"/>
        <v/>
      </c>
      <c r="V778" s="375" t="str">
        <f t="shared" ref="V778:V841" si="180">IF(E778="","",(IF(AND(U778&lt;=$R$7,U778&gt;=$T$7),U778,IF(U778="","　","個別対応"))))</f>
        <v/>
      </c>
      <c r="Y778" s="133"/>
    </row>
    <row r="779" spans="1:25" s="127" customFormat="1" ht="12" customHeight="1">
      <c r="A779" s="121">
        <v>707</v>
      </c>
      <c r="B779" s="122"/>
      <c r="C779" s="403"/>
      <c r="D779" s="123"/>
      <c r="E779" s="124"/>
      <c r="F779" s="124"/>
      <c r="G779" s="363" t="str">
        <f t="shared" si="166"/>
        <v/>
      </c>
      <c r="H779" s="376" t="str">
        <f t="shared" si="167"/>
        <v/>
      </c>
      <c r="I779" s="365" t="str">
        <f t="shared" si="168"/>
        <v/>
      </c>
      <c r="J779" s="366" t="str">
        <f t="shared" si="174"/>
        <v/>
      </c>
      <c r="K779" s="367" t="str">
        <f t="shared" si="175"/>
        <v/>
      </c>
      <c r="L779" s="368" t="str">
        <f t="shared" si="176"/>
        <v/>
      </c>
      <c r="M779" s="369"/>
      <c r="N779" s="370" t="str">
        <f t="shared" si="169"/>
        <v/>
      </c>
      <c r="O779" s="371" t="str">
        <f t="shared" si="170"/>
        <v/>
      </c>
      <c r="P779" s="371" t="str">
        <f t="shared" si="177"/>
        <v/>
      </c>
      <c r="Q779" s="372" t="str">
        <f t="shared" si="171"/>
        <v/>
      </c>
      <c r="R779" s="373" t="str">
        <f t="shared" si="178"/>
        <v/>
      </c>
      <c r="S779" s="372" t="str">
        <f t="shared" si="179"/>
        <v/>
      </c>
      <c r="T779" s="372" t="str">
        <f t="shared" si="172"/>
        <v/>
      </c>
      <c r="U779" s="374" t="str">
        <f t="shared" si="173"/>
        <v/>
      </c>
      <c r="V779" s="375" t="str">
        <f t="shared" si="180"/>
        <v/>
      </c>
      <c r="Y779" s="133"/>
    </row>
    <row r="780" spans="1:25" s="127" customFormat="1" ht="12" customHeight="1">
      <c r="A780" s="121">
        <v>708</v>
      </c>
      <c r="B780" s="122"/>
      <c r="C780" s="403"/>
      <c r="D780" s="123"/>
      <c r="E780" s="124"/>
      <c r="F780" s="124"/>
      <c r="G780" s="363" t="str">
        <f t="shared" si="166"/>
        <v/>
      </c>
      <c r="H780" s="376" t="str">
        <f t="shared" si="167"/>
        <v/>
      </c>
      <c r="I780" s="365" t="str">
        <f t="shared" si="168"/>
        <v/>
      </c>
      <c r="J780" s="366" t="str">
        <f t="shared" si="174"/>
        <v/>
      </c>
      <c r="K780" s="367" t="str">
        <f t="shared" si="175"/>
        <v/>
      </c>
      <c r="L780" s="368" t="str">
        <f t="shared" si="176"/>
        <v/>
      </c>
      <c r="M780" s="369"/>
      <c r="N780" s="370" t="str">
        <f t="shared" si="169"/>
        <v/>
      </c>
      <c r="O780" s="371" t="str">
        <f t="shared" si="170"/>
        <v/>
      </c>
      <c r="P780" s="371" t="str">
        <f t="shared" si="177"/>
        <v/>
      </c>
      <c r="Q780" s="372" t="str">
        <f t="shared" si="171"/>
        <v/>
      </c>
      <c r="R780" s="373" t="str">
        <f t="shared" si="178"/>
        <v/>
      </c>
      <c r="S780" s="372" t="str">
        <f t="shared" si="179"/>
        <v/>
      </c>
      <c r="T780" s="372" t="str">
        <f t="shared" si="172"/>
        <v/>
      </c>
      <c r="U780" s="374" t="str">
        <f t="shared" si="173"/>
        <v/>
      </c>
      <c r="V780" s="375" t="str">
        <f t="shared" si="180"/>
        <v/>
      </c>
      <c r="Y780" s="133"/>
    </row>
    <row r="781" spans="1:25" s="127" customFormat="1" ht="12" customHeight="1">
      <c r="A781" s="121">
        <v>709</v>
      </c>
      <c r="B781" s="122"/>
      <c r="C781" s="403"/>
      <c r="D781" s="123"/>
      <c r="E781" s="124"/>
      <c r="F781" s="124"/>
      <c r="G781" s="363" t="str">
        <f t="shared" si="166"/>
        <v/>
      </c>
      <c r="H781" s="376" t="str">
        <f t="shared" si="167"/>
        <v/>
      </c>
      <c r="I781" s="365" t="str">
        <f t="shared" si="168"/>
        <v/>
      </c>
      <c r="J781" s="366" t="str">
        <f t="shared" si="174"/>
        <v/>
      </c>
      <c r="K781" s="367" t="str">
        <f t="shared" si="175"/>
        <v/>
      </c>
      <c r="L781" s="368" t="str">
        <f t="shared" si="176"/>
        <v/>
      </c>
      <c r="M781" s="369"/>
      <c r="N781" s="370" t="str">
        <f t="shared" si="169"/>
        <v/>
      </c>
      <c r="O781" s="371" t="str">
        <f t="shared" si="170"/>
        <v/>
      </c>
      <c r="P781" s="371" t="str">
        <f t="shared" si="177"/>
        <v/>
      </c>
      <c r="Q781" s="372" t="str">
        <f t="shared" si="171"/>
        <v/>
      </c>
      <c r="R781" s="373" t="str">
        <f t="shared" si="178"/>
        <v/>
      </c>
      <c r="S781" s="372" t="str">
        <f t="shared" si="179"/>
        <v/>
      </c>
      <c r="T781" s="372" t="str">
        <f t="shared" si="172"/>
        <v/>
      </c>
      <c r="U781" s="374" t="str">
        <f t="shared" si="173"/>
        <v/>
      </c>
      <c r="V781" s="375" t="str">
        <f t="shared" si="180"/>
        <v/>
      </c>
      <c r="Y781" s="133"/>
    </row>
    <row r="782" spans="1:25" s="127" customFormat="1" ht="12" customHeight="1">
      <c r="A782" s="121">
        <v>710</v>
      </c>
      <c r="B782" s="122"/>
      <c r="C782" s="403"/>
      <c r="D782" s="123"/>
      <c r="E782" s="124"/>
      <c r="F782" s="124"/>
      <c r="G782" s="363" t="str">
        <f t="shared" si="166"/>
        <v/>
      </c>
      <c r="H782" s="376" t="str">
        <f t="shared" si="167"/>
        <v/>
      </c>
      <c r="I782" s="365" t="str">
        <f t="shared" si="168"/>
        <v/>
      </c>
      <c r="J782" s="366" t="str">
        <f t="shared" si="174"/>
        <v/>
      </c>
      <c r="K782" s="367" t="str">
        <f t="shared" si="175"/>
        <v/>
      </c>
      <c r="L782" s="368" t="str">
        <f t="shared" si="176"/>
        <v/>
      </c>
      <c r="M782" s="369"/>
      <c r="N782" s="370" t="str">
        <f t="shared" si="169"/>
        <v/>
      </c>
      <c r="O782" s="371" t="str">
        <f t="shared" si="170"/>
        <v/>
      </c>
      <c r="P782" s="371" t="str">
        <f t="shared" si="177"/>
        <v/>
      </c>
      <c r="Q782" s="372" t="str">
        <f t="shared" si="171"/>
        <v/>
      </c>
      <c r="R782" s="373" t="str">
        <f t="shared" si="178"/>
        <v/>
      </c>
      <c r="S782" s="372" t="str">
        <f t="shared" si="179"/>
        <v/>
      </c>
      <c r="T782" s="372" t="str">
        <f t="shared" si="172"/>
        <v/>
      </c>
      <c r="U782" s="374" t="str">
        <f t="shared" si="173"/>
        <v/>
      </c>
      <c r="V782" s="375" t="str">
        <f t="shared" si="180"/>
        <v/>
      </c>
      <c r="Y782" s="133"/>
    </row>
    <row r="783" spans="1:25" s="127" customFormat="1" ht="12" customHeight="1">
      <c r="A783" s="121">
        <v>711</v>
      </c>
      <c r="B783" s="122"/>
      <c r="C783" s="403"/>
      <c r="D783" s="123"/>
      <c r="E783" s="124"/>
      <c r="F783" s="124"/>
      <c r="G783" s="363" t="str">
        <f t="shared" si="166"/>
        <v/>
      </c>
      <c r="H783" s="376" t="str">
        <f t="shared" si="167"/>
        <v/>
      </c>
      <c r="I783" s="365" t="str">
        <f t="shared" si="168"/>
        <v/>
      </c>
      <c r="J783" s="366" t="str">
        <f t="shared" si="174"/>
        <v/>
      </c>
      <c r="K783" s="367" t="str">
        <f t="shared" si="175"/>
        <v/>
      </c>
      <c r="L783" s="368" t="str">
        <f t="shared" si="176"/>
        <v/>
      </c>
      <c r="M783" s="369"/>
      <c r="N783" s="370" t="str">
        <f t="shared" si="169"/>
        <v/>
      </c>
      <c r="O783" s="371" t="str">
        <f t="shared" si="170"/>
        <v/>
      </c>
      <c r="P783" s="371" t="str">
        <f t="shared" si="177"/>
        <v/>
      </c>
      <c r="Q783" s="372" t="str">
        <f t="shared" si="171"/>
        <v/>
      </c>
      <c r="R783" s="373" t="str">
        <f t="shared" si="178"/>
        <v/>
      </c>
      <c r="S783" s="372" t="str">
        <f t="shared" si="179"/>
        <v/>
      </c>
      <c r="T783" s="372" t="str">
        <f t="shared" si="172"/>
        <v/>
      </c>
      <c r="U783" s="374" t="str">
        <f t="shared" si="173"/>
        <v/>
      </c>
      <c r="V783" s="375" t="str">
        <f t="shared" si="180"/>
        <v/>
      </c>
      <c r="Y783" s="133"/>
    </row>
    <row r="784" spans="1:25" s="127" customFormat="1" ht="12" customHeight="1">
      <c r="A784" s="121">
        <v>712</v>
      </c>
      <c r="B784" s="122"/>
      <c r="C784" s="403"/>
      <c r="D784" s="123"/>
      <c r="E784" s="124"/>
      <c r="F784" s="124"/>
      <c r="G784" s="363" t="str">
        <f t="shared" si="166"/>
        <v/>
      </c>
      <c r="H784" s="376" t="str">
        <f t="shared" si="167"/>
        <v/>
      </c>
      <c r="I784" s="365" t="str">
        <f t="shared" si="168"/>
        <v/>
      </c>
      <c r="J784" s="366" t="str">
        <f t="shared" si="174"/>
        <v/>
      </c>
      <c r="K784" s="367" t="str">
        <f t="shared" si="175"/>
        <v/>
      </c>
      <c r="L784" s="368" t="str">
        <f t="shared" si="176"/>
        <v/>
      </c>
      <c r="M784" s="369"/>
      <c r="N784" s="370" t="str">
        <f t="shared" si="169"/>
        <v/>
      </c>
      <c r="O784" s="371" t="str">
        <f t="shared" si="170"/>
        <v/>
      </c>
      <c r="P784" s="371" t="str">
        <f t="shared" si="177"/>
        <v/>
      </c>
      <c r="Q784" s="372" t="str">
        <f t="shared" si="171"/>
        <v/>
      </c>
      <c r="R784" s="373" t="str">
        <f t="shared" si="178"/>
        <v/>
      </c>
      <c r="S784" s="372" t="str">
        <f t="shared" si="179"/>
        <v/>
      </c>
      <c r="T784" s="372" t="str">
        <f t="shared" si="172"/>
        <v/>
      </c>
      <c r="U784" s="374" t="str">
        <f t="shared" si="173"/>
        <v/>
      </c>
      <c r="V784" s="375" t="str">
        <f t="shared" si="180"/>
        <v/>
      </c>
      <c r="Y784" s="133"/>
    </row>
    <row r="785" spans="1:25" s="127" customFormat="1" ht="12" customHeight="1">
      <c r="A785" s="121">
        <v>713</v>
      </c>
      <c r="B785" s="122"/>
      <c r="C785" s="403"/>
      <c r="D785" s="123"/>
      <c r="E785" s="124"/>
      <c r="F785" s="124"/>
      <c r="G785" s="363" t="str">
        <f t="shared" si="166"/>
        <v/>
      </c>
      <c r="H785" s="376" t="str">
        <f t="shared" si="167"/>
        <v/>
      </c>
      <c r="I785" s="365" t="str">
        <f t="shared" si="168"/>
        <v/>
      </c>
      <c r="J785" s="366" t="str">
        <f t="shared" si="174"/>
        <v/>
      </c>
      <c r="K785" s="367" t="str">
        <f t="shared" si="175"/>
        <v/>
      </c>
      <c r="L785" s="368" t="str">
        <f t="shared" si="176"/>
        <v/>
      </c>
      <c r="M785" s="369"/>
      <c r="N785" s="370" t="str">
        <f t="shared" si="169"/>
        <v/>
      </c>
      <c r="O785" s="371" t="str">
        <f t="shared" si="170"/>
        <v/>
      </c>
      <c r="P785" s="371" t="str">
        <f t="shared" si="177"/>
        <v/>
      </c>
      <c r="Q785" s="372" t="str">
        <f t="shared" si="171"/>
        <v/>
      </c>
      <c r="R785" s="373" t="str">
        <f t="shared" si="178"/>
        <v/>
      </c>
      <c r="S785" s="372" t="str">
        <f t="shared" si="179"/>
        <v/>
      </c>
      <c r="T785" s="372" t="str">
        <f t="shared" si="172"/>
        <v/>
      </c>
      <c r="U785" s="374" t="str">
        <f t="shared" si="173"/>
        <v/>
      </c>
      <c r="V785" s="375" t="str">
        <f t="shared" si="180"/>
        <v/>
      </c>
      <c r="Y785" s="133"/>
    </row>
    <row r="786" spans="1:25" s="127" customFormat="1" ht="12" customHeight="1">
      <c r="A786" s="121">
        <v>714</v>
      </c>
      <c r="B786" s="122"/>
      <c r="C786" s="403"/>
      <c r="D786" s="123"/>
      <c r="E786" s="124"/>
      <c r="F786" s="124"/>
      <c r="G786" s="363" t="str">
        <f t="shared" si="166"/>
        <v/>
      </c>
      <c r="H786" s="376" t="str">
        <f t="shared" si="167"/>
        <v/>
      </c>
      <c r="I786" s="365" t="str">
        <f t="shared" si="168"/>
        <v/>
      </c>
      <c r="J786" s="366" t="str">
        <f t="shared" si="174"/>
        <v/>
      </c>
      <c r="K786" s="367" t="str">
        <f t="shared" si="175"/>
        <v/>
      </c>
      <c r="L786" s="368" t="str">
        <f t="shared" si="176"/>
        <v/>
      </c>
      <c r="M786" s="369"/>
      <c r="N786" s="370" t="str">
        <f t="shared" si="169"/>
        <v/>
      </c>
      <c r="O786" s="371" t="str">
        <f t="shared" si="170"/>
        <v/>
      </c>
      <c r="P786" s="371" t="str">
        <f t="shared" si="177"/>
        <v/>
      </c>
      <c r="Q786" s="372" t="str">
        <f t="shared" si="171"/>
        <v/>
      </c>
      <c r="R786" s="373" t="str">
        <f t="shared" si="178"/>
        <v/>
      </c>
      <c r="S786" s="372" t="str">
        <f t="shared" si="179"/>
        <v/>
      </c>
      <c r="T786" s="372" t="str">
        <f t="shared" si="172"/>
        <v/>
      </c>
      <c r="U786" s="374" t="str">
        <f t="shared" si="173"/>
        <v/>
      </c>
      <c r="V786" s="375" t="str">
        <f t="shared" si="180"/>
        <v/>
      </c>
      <c r="Y786" s="133"/>
    </row>
    <row r="787" spans="1:25" s="127" customFormat="1" ht="12" customHeight="1">
      <c r="A787" s="121">
        <v>715</v>
      </c>
      <c r="B787" s="122"/>
      <c r="C787" s="403"/>
      <c r="D787" s="123"/>
      <c r="E787" s="124"/>
      <c r="F787" s="124"/>
      <c r="G787" s="363" t="str">
        <f t="shared" si="166"/>
        <v/>
      </c>
      <c r="H787" s="376" t="str">
        <f t="shared" si="167"/>
        <v/>
      </c>
      <c r="I787" s="365" t="str">
        <f t="shared" si="168"/>
        <v/>
      </c>
      <c r="J787" s="366" t="str">
        <f t="shared" si="174"/>
        <v/>
      </c>
      <c r="K787" s="367" t="str">
        <f t="shared" si="175"/>
        <v/>
      </c>
      <c r="L787" s="368" t="str">
        <f t="shared" si="176"/>
        <v/>
      </c>
      <c r="M787" s="369"/>
      <c r="N787" s="370" t="str">
        <f t="shared" si="169"/>
        <v/>
      </c>
      <c r="O787" s="371" t="str">
        <f t="shared" si="170"/>
        <v/>
      </c>
      <c r="P787" s="371" t="str">
        <f t="shared" si="177"/>
        <v/>
      </c>
      <c r="Q787" s="372" t="str">
        <f t="shared" si="171"/>
        <v/>
      </c>
      <c r="R787" s="373" t="str">
        <f t="shared" si="178"/>
        <v/>
      </c>
      <c r="S787" s="372" t="str">
        <f t="shared" si="179"/>
        <v/>
      </c>
      <c r="T787" s="372" t="str">
        <f t="shared" si="172"/>
        <v/>
      </c>
      <c r="U787" s="374" t="str">
        <f t="shared" si="173"/>
        <v/>
      </c>
      <c r="V787" s="375" t="str">
        <f t="shared" si="180"/>
        <v/>
      </c>
      <c r="Y787" s="133"/>
    </row>
    <row r="788" spans="1:25" s="127" customFormat="1" ht="12" customHeight="1">
      <c r="A788" s="121">
        <v>716</v>
      </c>
      <c r="B788" s="122"/>
      <c r="C788" s="403"/>
      <c r="D788" s="123"/>
      <c r="E788" s="124"/>
      <c r="F788" s="124"/>
      <c r="G788" s="363" t="str">
        <f t="shared" si="166"/>
        <v/>
      </c>
      <c r="H788" s="376" t="str">
        <f t="shared" si="167"/>
        <v/>
      </c>
      <c r="I788" s="365" t="str">
        <f t="shared" si="168"/>
        <v/>
      </c>
      <c r="J788" s="366" t="str">
        <f t="shared" si="174"/>
        <v/>
      </c>
      <c r="K788" s="367" t="str">
        <f t="shared" si="175"/>
        <v/>
      </c>
      <c r="L788" s="368" t="str">
        <f t="shared" si="176"/>
        <v/>
      </c>
      <c r="M788" s="369"/>
      <c r="N788" s="370" t="str">
        <f t="shared" si="169"/>
        <v/>
      </c>
      <c r="O788" s="371" t="str">
        <f t="shared" si="170"/>
        <v/>
      </c>
      <c r="P788" s="371" t="str">
        <f t="shared" si="177"/>
        <v/>
      </c>
      <c r="Q788" s="372" t="str">
        <f t="shared" si="171"/>
        <v/>
      </c>
      <c r="R788" s="373" t="str">
        <f t="shared" si="178"/>
        <v/>
      </c>
      <c r="S788" s="372" t="str">
        <f t="shared" si="179"/>
        <v/>
      </c>
      <c r="T788" s="372" t="str">
        <f t="shared" si="172"/>
        <v/>
      </c>
      <c r="U788" s="374" t="str">
        <f t="shared" si="173"/>
        <v/>
      </c>
      <c r="V788" s="375" t="str">
        <f t="shared" si="180"/>
        <v/>
      </c>
      <c r="Y788" s="133"/>
    </row>
    <row r="789" spans="1:25" s="127" customFormat="1" ht="12" customHeight="1">
      <c r="A789" s="121">
        <v>717</v>
      </c>
      <c r="B789" s="122"/>
      <c r="C789" s="403"/>
      <c r="D789" s="123"/>
      <c r="E789" s="124"/>
      <c r="F789" s="124"/>
      <c r="G789" s="363" t="str">
        <f t="shared" si="166"/>
        <v/>
      </c>
      <c r="H789" s="376" t="str">
        <f t="shared" si="167"/>
        <v/>
      </c>
      <c r="I789" s="365" t="str">
        <f t="shared" si="168"/>
        <v/>
      </c>
      <c r="J789" s="366" t="str">
        <f t="shared" si="174"/>
        <v/>
      </c>
      <c r="K789" s="367" t="str">
        <f t="shared" si="175"/>
        <v/>
      </c>
      <c r="L789" s="368" t="str">
        <f t="shared" si="176"/>
        <v/>
      </c>
      <c r="M789" s="369"/>
      <c r="N789" s="370" t="str">
        <f t="shared" si="169"/>
        <v/>
      </c>
      <c r="O789" s="371" t="str">
        <f t="shared" si="170"/>
        <v/>
      </c>
      <c r="P789" s="371" t="str">
        <f t="shared" si="177"/>
        <v/>
      </c>
      <c r="Q789" s="372" t="str">
        <f t="shared" si="171"/>
        <v/>
      </c>
      <c r="R789" s="373" t="str">
        <f t="shared" si="178"/>
        <v/>
      </c>
      <c r="S789" s="372" t="str">
        <f t="shared" si="179"/>
        <v/>
      </c>
      <c r="T789" s="372" t="str">
        <f t="shared" si="172"/>
        <v/>
      </c>
      <c r="U789" s="374" t="str">
        <f t="shared" si="173"/>
        <v/>
      </c>
      <c r="V789" s="375" t="str">
        <f t="shared" si="180"/>
        <v/>
      </c>
      <c r="Y789" s="133"/>
    </row>
    <row r="790" spans="1:25" s="127" customFormat="1" ht="12" customHeight="1">
      <c r="A790" s="121">
        <v>718</v>
      </c>
      <c r="B790" s="122"/>
      <c r="C790" s="403"/>
      <c r="D790" s="123"/>
      <c r="E790" s="124"/>
      <c r="F790" s="124"/>
      <c r="G790" s="363" t="str">
        <f t="shared" si="166"/>
        <v/>
      </c>
      <c r="H790" s="376" t="str">
        <f t="shared" si="167"/>
        <v/>
      </c>
      <c r="I790" s="365" t="str">
        <f t="shared" si="168"/>
        <v/>
      </c>
      <c r="J790" s="366" t="str">
        <f t="shared" si="174"/>
        <v/>
      </c>
      <c r="K790" s="367" t="str">
        <f t="shared" si="175"/>
        <v/>
      </c>
      <c r="L790" s="368" t="str">
        <f t="shared" si="176"/>
        <v/>
      </c>
      <c r="M790" s="369"/>
      <c r="N790" s="370" t="str">
        <f t="shared" si="169"/>
        <v/>
      </c>
      <c r="O790" s="371" t="str">
        <f t="shared" si="170"/>
        <v/>
      </c>
      <c r="P790" s="371" t="str">
        <f t="shared" si="177"/>
        <v/>
      </c>
      <c r="Q790" s="372" t="str">
        <f t="shared" si="171"/>
        <v/>
      </c>
      <c r="R790" s="373" t="str">
        <f t="shared" si="178"/>
        <v/>
      </c>
      <c r="S790" s="372" t="str">
        <f t="shared" si="179"/>
        <v/>
      </c>
      <c r="T790" s="372" t="str">
        <f t="shared" si="172"/>
        <v/>
      </c>
      <c r="U790" s="374" t="str">
        <f t="shared" si="173"/>
        <v/>
      </c>
      <c r="V790" s="375" t="str">
        <f t="shared" si="180"/>
        <v/>
      </c>
      <c r="Y790" s="133"/>
    </row>
    <row r="791" spans="1:25" s="127" customFormat="1" ht="12" customHeight="1">
      <c r="A791" s="121">
        <v>719</v>
      </c>
      <c r="B791" s="122"/>
      <c r="C791" s="403"/>
      <c r="D791" s="123"/>
      <c r="E791" s="124"/>
      <c r="F791" s="124"/>
      <c r="G791" s="363" t="str">
        <f t="shared" si="166"/>
        <v/>
      </c>
      <c r="H791" s="376" t="str">
        <f t="shared" si="167"/>
        <v/>
      </c>
      <c r="I791" s="365" t="str">
        <f t="shared" si="168"/>
        <v/>
      </c>
      <c r="J791" s="366" t="str">
        <f t="shared" si="174"/>
        <v/>
      </c>
      <c r="K791" s="367" t="str">
        <f t="shared" si="175"/>
        <v/>
      </c>
      <c r="L791" s="368" t="str">
        <f t="shared" si="176"/>
        <v/>
      </c>
      <c r="M791" s="369"/>
      <c r="N791" s="370" t="str">
        <f t="shared" si="169"/>
        <v/>
      </c>
      <c r="O791" s="371" t="str">
        <f t="shared" si="170"/>
        <v/>
      </c>
      <c r="P791" s="371" t="str">
        <f t="shared" si="177"/>
        <v/>
      </c>
      <c r="Q791" s="372" t="str">
        <f t="shared" si="171"/>
        <v/>
      </c>
      <c r="R791" s="373" t="str">
        <f t="shared" si="178"/>
        <v/>
      </c>
      <c r="S791" s="372" t="str">
        <f t="shared" si="179"/>
        <v/>
      </c>
      <c r="T791" s="372" t="str">
        <f t="shared" si="172"/>
        <v/>
      </c>
      <c r="U791" s="374" t="str">
        <f t="shared" si="173"/>
        <v/>
      </c>
      <c r="V791" s="375" t="str">
        <f t="shared" si="180"/>
        <v/>
      </c>
      <c r="Y791" s="133"/>
    </row>
    <row r="792" spans="1:25" s="127" customFormat="1" ht="12" customHeight="1">
      <c r="A792" s="121">
        <v>720</v>
      </c>
      <c r="B792" s="122"/>
      <c r="C792" s="403"/>
      <c r="D792" s="123"/>
      <c r="E792" s="124"/>
      <c r="F792" s="124"/>
      <c r="G792" s="363" t="str">
        <f t="shared" si="166"/>
        <v/>
      </c>
      <c r="H792" s="376" t="str">
        <f t="shared" si="167"/>
        <v/>
      </c>
      <c r="I792" s="365" t="str">
        <f t="shared" si="168"/>
        <v/>
      </c>
      <c r="J792" s="366" t="str">
        <f t="shared" si="174"/>
        <v/>
      </c>
      <c r="K792" s="367" t="str">
        <f t="shared" si="175"/>
        <v/>
      </c>
      <c r="L792" s="368" t="str">
        <f t="shared" si="176"/>
        <v/>
      </c>
      <c r="M792" s="369"/>
      <c r="N792" s="370" t="str">
        <f t="shared" si="169"/>
        <v/>
      </c>
      <c r="O792" s="371" t="str">
        <f t="shared" si="170"/>
        <v/>
      </c>
      <c r="P792" s="371" t="str">
        <f t="shared" si="177"/>
        <v/>
      </c>
      <c r="Q792" s="372" t="str">
        <f t="shared" si="171"/>
        <v/>
      </c>
      <c r="R792" s="373" t="str">
        <f t="shared" si="178"/>
        <v/>
      </c>
      <c r="S792" s="372" t="str">
        <f t="shared" si="179"/>
        <v/>
      </c>
      <c r="T792" s="372" t="str">
        <f t="shared" si="172"/>
        <v/>
      </c>
      <c r="U792" s="374" t="str">
        <f t="shared" si="173"/>
        <v/>
      </c>
      <c r="V792" s="375" t="str">
        <f t="shared" si="180"/>
        <v/>
      </c>
      <c r="Y792" s="133"/>
    </row>
    <row r="793" spans="1:25" s="127" customFormat="1" ht="12" customHeight="1">
      <c r="A793" s="121">
        <v>721</v>
      </c>
      <c r="B793" s="122"/>
      <c r="C793" s="403"/>
      <c r="D793" s="123"/>
      <c r="E793" s="124"/>
      <c r="F793" s="124"/>
      <c r="G793" s="363" t="str">
        <f t="shared" si="166"/>
        <v/>
      </c>
      <c r="H793" s="376" t="str">
        <f t="shared" si="167"/>
        <v/>
      </c>
      <c r="I793" s="365" t="str">
        <f t="shared" si="168"/>
        <v/>
      </c>
      <c r="J793" s="366" t="str">
        <f t="shared" si="174"/>
        <v/>
      </c>
      <c r="K793" s="367" t="str">
        <f t="shared" si="175"/>
        <v/>
      </c>
      <c r="L793" s="368" t="str">
        <f t="shared" si="176"/>
        <v/>
      </c>
      <c r="M793" s="369"/>
      <c r="N793" s="370" t="str">
        <f t="shared" si="169"/>
        <v/>
      </c>
      <c r="O793" s="371" t="str">
        <f t="shared" si="170"/>
        <v/>
      </c>
      <c r="P793" s="371" t="str">
        <f t="shared" si="177"/>
        <v/>
      </c>
      <c r="Q793" s="372" t="str">
        <f t="shared" si="171"/>
        <v/>
      </c>
      <c r="R793" s="373" t="str">
        <f t="shared" si="178"/>
        <v/>
      </c>
      <c r="S793" s="372" t="str">
        <f t="shared" si="179"/>
        <v/>
      </c>
      <c r="T793" s="372" t="str">
        <f t="shared" si="172"/>
        <v/>
      </c>
      <c r="U793" s="374" t="str">
        <f t="shared" si="173"/>
        <v/>
      </c>
      <c r="V793" s="375" t="str">
        <f t="shared" si="180"/>
        <v/>
      </c>
      <c r="Y793" s="133"/>
    </row>
    <row r="794" spans="1:25" s="127" customFormat="1" ht="12" customHeight="1">
      <c r="A794" s="121">
        <v>722</v>
      </c>
      <c r="B794" s="122"/>
      <c r="C794" s="403"/>
      <c r="D794" s="123"/>
      <c r="E794" s="124"/>
      <c r="F794" s="124"/>
      <c r="G794" s="363" t="str">
        <f t="shared" si="166"/>
        <v/>
      </c>
      <c r="H794" s="376" t="str">
        <f t="shared" si="167"/>
        <v/>
      </c>
      <c r="I794" s="365" t="str">
        <f t="shared" si="168"/>
        <v/>
      </c>
      <c r="J794" s="366" t="str">
        <f t="shared" si="174"/>
        <v/>
      </c>
      <c r="K794" s="367" t="str">
        <f t="shared" si="175"/>
        <v/>
      </c>
      <c r="L794" s="368" t="str">
        <f t="shared" si="176"/>
        <v/>
      </c>
      <c r="M794" s="369"/>
      <c r="N794" s="370" t="str">
        <f t="shared" si="169"/>
        <v/>
      </c>
      <c r="O794" s="371" t="str">
        <f t="shared" si="170"/>
        <v/>
      </c>
      <c r="P794" s="371" t="str">
        <f t="shared" si="177"/>
        <v/>
      </c>
      <c r="Q794" s="372" t="str">
        <f t="shared" si="171"/>
        <v/>
      </c>
      <c r="R794" s="373" t="str">
        <f t="shared" si="178"/>
        <v/>
      </c>
      <c r="S794" s="372" t="str">
        <f t="shared" si="179"/>
        <v/>
      </c>
      <c r="T794" s="372" t="str">
        <f t="shared" si="172"/>
        <v/>
      </c>
      <c r="U794" s="374" t="str">
        <f t="shared" si="173"/>
        <v/>
      </c>
      <c r="V794" s="375" t="str">
        <f t="shared" si="180"/>
        <v/>
      </c>
      <c r="Y794" s="133"/>
    </row>
    <row r="795" spans="1:25" s="127" customFormat="1" ht="12" customHeight="1">
      <c r="A795" s="121">
        <v>723</v>
      </c>
      <c r="B795" s="122"/>
      <c r="C795" s="403"/>
      <c r="D795" s="123"/>
      <c r="E795" s="124"/>
      <c r="F795" s="124"/>
      <c r="G795" s="363" t="str">
        <f t="shared" si="166"/>
        <v/>
      </c>
      <c r="H795" s="376" t="str">
        <f t="shared" si="167"/>
        <v/>
      </c>
      <c r="I795" s="365" t="str">
        <f t="shared" si="168"/>
        <v/>
      </c>
      <c r="J795" s="366" t="str">
        <f t="shared" si="174"/>
        <v/>
      </c>
      <c r="K795" s="367" t="str">
        <f t="shared" si="175"/>
        <v/>
      </c>
      <c r="L795" s="368" t="str">
        <f t="shared" si="176"/>
        <v/>
      </c>
      <c r="M795" s="369"/>
      <c r="N795" s="370" t="str">
        <f t="shared" si="169"/>
        <v/>
      </c>
      <c r="O795" s="371" t="str">
        <f t="shared" si="170"/>
        <v/>
      </c>
      <c r="P795" s="371" t="str">
        <f t="shared" si="177"/>
        <v/>
      </c>
      <c r="Q795" s="372" t="str">
        <f t="shared" si="171"/>
        <v/>
      </c>
      <c r="R795" s="373" t="str">
        <f t="shared" si="178"/>
        <v/>
      </c>
      <c r="S795" s="372" t="str">
        <f t="shared" si="179"/>
        <v/>
      </c>
      <c r="T795" s="372" t="str">
        <f t="shared" si="172"/>
        <v/>
      </c>
      <c r="U795" s="374" t="str">
        <f t="shared" si="173"/>
        <v/>
      </c>
      <c r="V795" s="375" t="str">
        <f t="shared" si="180"/>
        <v/>
      </c>
      <c r="Y795" s="133"/>
    </row>
    <row r="796" spans="1:25" s="127" customFormat="1" ht="12" customHeight="1">
      <c r="A796" s="121">
        <v>724</v>
      </c>
      <c r="B796" s="122"/>
      <c r="C796" s="403"/>
      <c r="D796" s="123"/>
      <c r="E796" s="124"/>
      <c r="F796" s="124"/>
      <c r="G796" s="363" t="str">
        <f t="shared" si="166"/>
        <v/>
      </c>
      <c r="H796" s="376" t="str">
        <f t="shared" si="167"/>
        <v/>
      </c>
      <c r="I796" s="365" t="str">
        <f t="shared" si="168"/>
        <v/>
      </c>
      <c r="J796" s="366" t="str">
        <f t="shared" si="174"/>
        <v/>
      </c>
      <c r="K796" s="367" t="str">
        <f t="shared" si="175"/>
        <v/>
      </c>
      <c r="L796" s="368" t="str">
        <f t="shared" si="176"/>
        <v/>
      </c>
      <c r="M796" s="369"/>
      <c r="N796" s="370" t="str">
        <f t="shared" si="169"/>
        <v/>
      </c>
      <c r="O796" s="371" t="str">
        <f t="shared" si="170"/>
        <v/>
      </c>
      <c r="P796" s="371" t="str">
        <f t="shared" si="177"/>
        <v/>
      </c>
      <c r="Q796" s="372" t="str">
        <f t="shared" si="171"/>
        <v/>
      </c>
      <c r="R796" s="373" t="str">
        <f t="shared" si="178"/>
        <v/>
      </c>
      <c r="S796" s="372" t="str">
        <f t="shared" si="179"/>
        <v/>
      </c>
      <c r="T796" s="372" t="str">
        <f t="shared" si="172"/>
        <v/>
      </c>
      <c r="U796" s="374" t="str">
        <f t="shared" si="173"/>
        <v/>
      </c>
      <c r="V796" s="375" t="str">
        <f t="shared" si="180"/>
        <v/>
      </c>
      <c r="Y796" s="133"/>
    </row>
    <row r="797" spans="1:25" s="127" customFormat="1" ht="12" customHeight="1">
      <c r="A797" s="121">
        <v>725</v>
      </c>
      <c r="B797" s="122"/>
      <c r="C797" s="403"/>
      <c r="D797" s="123"/>
      <c r="E797" s="124"/>
      <c r="F797" s="124"/>
      <c r="G797" s="363" t="str">
        <f t="shared" si="166"/>
        <v/>
      </c>
      <c r="H797" s="376" t="str">
        <f t="shared" si="167"/>
        <v/>
      </c>
      <c r="I797" s="365" t="str">
        <f t="shared" si="168"/>
        <v/>
      </c>
      <c r="J797" s="366" t="str">
        <f t="shared" si="174"/>
        <v/>
      </c>
      <c r="K797" s="367" t="str">
        <f t="shared" si="175"/>
        <v/>
      </c>
      <c r="L797" s="368" t="str">
        <f t="shared" si="176"/>
        <v/>
      </c>
      <c r="M797" s="369"/>
      <c r="N797" s="370" t="str">
        <f t="shared" si="169"/>
        <v/>
      </c>
      <c r="O797" s="371" t="str">
        <f t="shared" si="170"/>
        <v/>
      </c>
      <c r="P797" s="371" t="str">
        <f t="shared" si="177"/>
        <v/>
      </c>
      <c r="Q797" s="372" t="str">
        <f t="shared" si="171"/>
        <v/>
      </c>
      <c r="R797" s="373" t="str">
        <f t="shared" si="178"/>
        <v/>
      </c>
      <c r="S797" s="372" t="str">
        <f t="shared" si="179"/>
        <v/>
      </c>
      <c r="T797" s="372" t="str">
        <f t="shared" si="172"/>
        <v/>
      </c>
      <c r="U797" s="374" t="str">
        <f t="shared" si="173"/>
        <v/>
      </c>
      <c r="V797" s="375" t="str">
        <f t="shared" si="180"/>
        <v/>
      </c>
      <c r="Y797" s="133"/>
    </row>
    <row r="798" spans="1:25" s="127" customFormat="1" ht="12" customHeight="1">
      <c r="A798" s="121">
        <v>726</v>
      </c>
      <c r="B798" s="122"/>
      <c r="C798" s="403"/>
      <c r="D798" s="123"/>
      <c r="E798" s="124"/>
      <c r="F798" s="124"/>
      <c r="G798" s="363" t="str">
        <f t="shared" si="166"/>
        <v/>
      </c>
      <c r="H798" s="376" t="str">
        <f t="shared" si="167"/>
        <v/>
      </c>
      <c r="I798" s="365" t="str">
        <f t="shared" si="168"/>
        <v/>
      </c>
      <c r="J798" s="366" t="str">
        <f t="shared" si="174"/>
        <v/>
      </c>
      <c r="K798" s="367" t="str">
        <f t="shared" si="175"/>
        <v/>
      </c>
      <c r="L798" s="368" t="str">
        <f t="shared" si="176"/>
        <v/>
      </c>
      <c r="M798" s="369"/>
      <c r="N798" s="370" t="str">
        <f t="shared" si="169"/>
        <v/>
      </c>
      <c r="O798" s="371" t="str">
        <f t="shared" si="170"/>
        <v/>
      </c>
      <c r="P798" s="371" t="str">
        <f t="shared" si="177"/>
        <v/>
      </c>
      <c r="Q798" s="372" t="str">
        <f t="shared" si="171"/>
        <v/>
      </c>
      <c r="R798" s="373" t="str">
        <f t="shared" si="178"/>
        <v/>
      </c>
      <c r="S798" s="372" t="str">
        <f t="shared" si="179"/>
        <v/>
      </c>
      <c r="T798" s="372" t="str">
        <f t="shared" si="172"/>
        <v/>
      </c>
      <c r="U798" s="374" t="str">
        <f t="shared" si="173"/>
        <v/>
      </c>
      <c r="V798" s="375" t="str">
        <f t="shared" si="180"/>
        <v/>
      </c>
      <c r="Y798" s="133"/>
    </row>
    <row r="799" spans="1:25" s="127" customFormat="1" ht="12" customHeight="1">
      <c r="A799" s="121">
        <v>727</v>
      </c>
      <c r="B799" s="122"/>
      <c r="C799" s="403"/>
      <c r="D799" s="123"/>
      <c r="E799" s="124"/>
      <c r="F799" s="124"/>
      <c r="G799" s="363" t="str">
        <f t="shared" si="166"/>
        <v/>
      </c>
      <c r="H799" s="376" t="str">
        <f t="shared" si="167"/>
        <v/>
      </c>
      <c r="I799" s="365" t="str">
        <f t="shared" si="168"/>
        <v/>
      </c>
      <c r="J799" s="366" t="str">
        <f t="shared" si="174"/>
        <v/>
      </c>
      <c r="K799" s="367" t="str">
        <f t="shared" si="175"/>
        <v/>
      </c>
      <c r="L799" s="368" t="str">
        <f t="shared" si="176"/>
        <v/>
      </c>
      <c r="M799" s="369"/>
      <c r="N799" s="370" t="str">
        <f t="shared" si="169"/>
        <v/>
      </c>
      <c r="O799" s="371" t="str">
        <f t="shared" si="170"/>
        <v/>
      </c>
      <c r="P799" s="371" t="str">
        <f t="shared" si="177"/>
        <v/>
      </c>
      <c r="Q799" s="372" t="str">
        <f t="shared" si="171"/>
        <v/>
      </c>
      <c r="R799" s="373" t="str">
        <f t="shared" si="178"/>
        <v/>
      </c>
      <c r="S799" s="372" t="str">
        <f t="shared" si="179"/>
        <v/>
      </c>
      <c r="T799" s="372" t="str">
        <f t="shared" si="172"/>
        <v/>
      </c>
      <c r="U799" s="374" t="str">
        <f t="shared" si="173"/>
        <v/>
      </c>
      <c r="V799" s="375" t="str">
        <f t="shared" si="180"/>
        <v/>
      </c>
      <c r="Y799" s="133"/>
    </row>
    <row r="800" spans="1:25" s="127" customFormat="1" ht="12" customHeight="1">
      <c r="A800" s="121">
        <v>728</v>
      </c>
      <c r="B800" s="122"/>
      <c r="C800" s="403"/>
      <c r="D800" s="123"/>
      <c r="E800" s="124"/>
      <c r="F800" s="124"/>
      <c r="G800" s="363" t="str">
        <f t="shared" si="166"/>
        <v/>
      </c>
      <c r="H800" s="376" t="str">
        <f t="shared" si="167"/>
        <v/>
      </c>
      <c r="I800" s="365" t="str">
        <f t="shared" si="168"/>
        <v/>
      </c>
      <c r="J800" s="366" t="str">
        <f t="shared" si="174"/>
        <v/>
      </c>
      <c r="K800" s="367" t="str">
        <f t="shared" si="175"/>
        <v/>
      </c>
      <c r="L800" s="368" t="str">
        <f t="shared" si="176"/>
        <v/>
      </c>
      <c r="M800" s="369"/>
      <c r="N800" s="370" t="str">
        <f t="shared" si="169"/>
        <v/>
      </c>
      <c r="O800" s="371" t="str">
        <f t="shared" si="170"/>
        <v/>
      </c>
      <c r="P800" s="371" t="str">
        <f t="shared" si="177"/>
        <v/>
      </c>
      <c r="Q800" s="372" t="str">
        <f t="shared" si="171"/>
        <v/>
      </c>
      <c r="R800" s="373" t="str">
        <f t="shared" si="178"/>
        <v/>
      </c>
      <c r="S800" s="372" t="str">
        <f t="shared" si="179"/>
        <v/>
      </c>
      <c r="T800" s="372" t="str">
        <f t="shared" si="172"/>
        <v/>
      </c>
      <c r="U800" s="374" t="str">
        <f t="shared" si="173"/>
        <v/>
      </c>
      <c r="V800" s="375" t="str">
        <f t="shared" si="180"/>
        <v/>
      </c>
      <c r="Y800" s="133"/>
    </row>
    <row r="801" spans="1:25" s="127" customFormat="1" ht="12" customHeight="1">
      <c r="A801" s="121">
        <v>729</v>
      </c>
      <c r="B801" s="122"/>
      <c r="C801" s="403"/>
      <c r="D801" s="123"/>
      <c r="E801" s="124"/>
      <c r="F801" s="124"/>
      <c r="G801" s="363" t="str">
        <f t="shared" si="166"/>
        <v/>
      </c>
      <c r="H801" s="376" t="str">
        <f t="shared" si="167"/>
        <v/>
      </c>
      <c r="I801" s="365" t="str">
        <f t="shared" si="168"/>
        <v/>
      </c>
      <c r="J801" s="366" t="str">
        <f t="shared" si="174"/>
        <v/>
      </c>
      <c r="K801" s="367" t="str">
        <f t="shared" si="175"/>
        <v/>
      </c>
      <c r="L801" s="368" t="str">
        <f t="shared" si="176"/>
        <v/>
      </c>
      <c r="M801" s="369"/>
      <c r="N801" s="370" t="str">
        <f t="shared" si="169"/>
        <v/>
      </c>
      <c r="O801" s="371" t="str">
        <f t="shared" si="170"/>
        <v/>
      </c>
      <c r="P801" s="371" t="str">
        <f t="shared" si="177"/>
        <v/>
      </c>
      <c r="Q801" s="372" t="str">
        <f t="shared" si="171"/>
        <v/>
      </c>
      <c r="R801" s="373" t="str">
        <f t="shared" si="178"/>
        <v/>
      </c>
      <c r="S801" s="372" t="str">
        <f t="shared" si="179"/>
        <v/>
      </c>
      <c r="T801" s="372" t="str">
        <f t="shared" si="172"/>
        <v/>
      </c>
      <c r="U801" s="374" t="str">
        <f t="shared" si="173"/>
        <v/>
      </c>
      <c r="V801" s="375" t="str">
        <f t="shared" si="180"/>
        <v/>
      </c>
      <c r="Y801" s="133"/>
    </row>
    <row r="802" spans="1:25" s="127" customFormat="1" ht="12" customHeight="1">
      <c r="A802" s="121">
        <v>730</v>
      </c>
      <c r="B802" s="122"/>
      <c r="C802" s="403"/>
      <c r="D802" s="123"/>
      <c r="E802" s="124"/>
      <c r="F802" s="124"/>
      <c r="G802" s="363" t="str">
        <f t="shared" si="166"/>
        <v/>
      </c>
      <c r="H802" s="376" t="str">
        <f t="shared" si="167"/>
        <v/>
      </c>
      <c r="I802" s="365" t="str">
        <f t="shared" si="168"/>
        <v/>
      </c>
      <c r="J802" s="366" t="str">
        <f t="shared" si="174"/>
        <v/>
      </c>
      <c r="K802" s="367" t="str">
        <f t="shared" si="175"/>
        <v/>
      </c>
      <c r="L802" s="368" t="str">
        <f t="shared" si="176"/>
        <v/>
      </c>
      <c r="M802" s="369"/>
      <c r="N802" s="370" t="str">
        <f t="shared" si="169"/>
        <v/>
      </c>
      <c r="O802" s="371" t="str">
        <f t="shared" si="170"/>
        <v/>
      </c>
      <c r="P802" s="371" t="str">
        <f t="shared" si="177"/>
        <v/>
      </c>
      <c r="Q802" s="372" t="str">
        <f t="shared" si="171"/>
        <v/>
      </c>
      <c r="R802" s="373" t="str">
        <f t="shared" si="178"/>
        <v/>
      </c>
      <c r="S802" s="372" t="str">
        <f t="shared" si="179"/>
        <v/>
      </c>
      <c r="T802" s="372" t="str">
        <f t="shared" si="172"/>
        <v/>
      </c>
      <c r="U802" s="374" t="str">
        <f t="shared" si="173"/>
        <v/>
      </c>
      <c r="V802" s="375" t="str">
        <f t="shared" si="180"/>
        <v/>
      </c>
      <c r="Y802" s="133"/>
    </row>
    <row r="803" spans="1:25" s="127" customFormat="1" ht="12" customHeight="1">
      <c r="A803" s="121">
        <v>731</v>
      </c>
      <c r="B803" s="122"/>
      <c r="C803" s="403"/>
      <c r="D803" s="123"/>
      <c r="E803" s="124"/>
      <c r="F803" s="124"/>
      <c r="G803" s="363" t="str">
        <f t="shared" si="166"/>
        <v/>
      </c>
      <c r="H803" s="376" t="str">
        <f t="shared" si="167"/>
        <v/>
      </c>
      <c r="I803" s="365" t="str">
        <f t="shared" si="168"/>
        <v/>
      </c>
      <c r="J803" s="366" t="str">
        <f t="shared" si="174"/>
        <v/>
      </c>
      <c r="K803" s="367" t="str">
        <f t="shared" si="175"/>
        <v/>
      </c>
      <c r="L803" s="368" t="str">
        <f t="shared" si="176"/>
        <v/>
      </c>
      <c r="M803" s="369"/>
      <c r="N803" s="370" t="str">
        <f t="shared" si="169"/>
        <v/>
      </c>
      <c r="O803" s="371" t="str">
        <f t="shared" si="170"/>
        <v/>
      </c>
      <c r="P803" s="371" t="str">
        <f t="shared" si="177"/>
        <v/>
      </c>
      <c r="Q803" s="372" t="str">
        <f t="shared" si="171"/>
        <v/>
      </c>
      <c r="R803" s="373" t="str">
        <f t="shared" si="178"/>
        <v/>
      </c>
      <c r="S803" s="372" t="str">
        <f t="shared" si="179"/>
        <v/>
      </c>
      <c r="T803" s="372" t="str">
        <f t="shared" si="172"/>
        <v/>
      </c>
      <c r="U803" s="374" t="str">
        <f t="shared" si="173"/>
        <v/>
      </c>
      <c r="V803" s="375" t="str">
        <f t="shared" si="180"/>
        <v/>
      </c>
      <c r="Y803" s="133"/>
    </row>
    <row r="804" spans="1:25" s="127" customFormat="1" ht="12" customHeight="1">
      <c r="A804" s="121">
        <v>732</v>
      </c>
      <c r="B804" s="122"/>
      <c r="C804" s="403"/>
      <c r="D804" s="123"/>
      <c r="E804" s="124"/>
      <c r="F804" s="124"/>
      <c r="G804" s="363" t="str">
        <f t="shared" si="166"/>
        <v/>
      </c>
      <c r="H804" s="376" t="str">
        <f t="shared" si="167"/>
        <v/>
      </c>
      <c r="I804" s="365" t="str">
        <f t="shared" si="168"/>
        <v/>
      </c>
      <c r="J804" s="366" t="str">
        <f t="shared" si="174"/>
        <v/>
      </c>
      <c r="K804" s="367" t="str">
        <f t="shared" si="175"/>
        <v/>
      </c>
      <c r="L804" s="368" t="str">
        <f t="shared" si="176"/>
        <v/>
      </c>
      <c r="M804" s="369"/>
      <c r="N804" s="370" t="str">
        <f t="shared" si="169"/>
        <v/>
      </c>
      <c r="O804" s="371" t="str">
        <f t="shared" si="170"/>
        <v/>
      </c>
      <c r="P804" s="371" t="str">
        <f t="shared" si="177"/>
        <v/>
      </c>
      <c r="Q804" s="372" t="str">
        <f t="shared" si="171"/>
        <v/>
      </c>
      <c r="R804" s="373" t="str">
        <f t="shared" si="178"/>
        <v/>
      </c>
      <c r="S804" s="372" t="str">
        <f t="shared" si="179"/>
        <v/>
      </c>
      <c r="T804" s="372" t="str">
        <f t="shared" si="172"/>
        <v/>
      </c>
      <c r="U804" s="374" t="str">
        <f t="shared" si="173"/>
        <v/>
      </c>
      <c r="V804" s="375" t="str">
        <f t="shared" si="180"/>
        <v/>
      </c>
      <c r="Y804" s="133"/>
    </row>
    <row r="805" spans="1:25" s="127" customFormat="1" ht="12" customHeight="1">
      <c r="A805" s="121">
        <v>733</v>
      </c>
      <c r="B805" s="122"/>
      <c r="C805" s="403"/>
      <c r="D805" s="123"/>
      <c r="E805" s="124"/>
      <c r="F805" s="124"/>
      <c r="G805" s="363" t="str">
        <f t="shared" si="166"/>
        <v/>
      </c>
      <c r="H805" s="376" t="str">
        <f t="shared" si="167"/>
        <v/>
      </c>
      <c r="I805" s="365" t="str">
        <f t="shared" si="168"/>
        <v/>
      </c>
      <c r="J805" s="366" t="str">
        <f t="shared" si="174"/>
        <v/>
      </c>
      <c r="K805" s="367" t="str">
        <f t="shared" si="175"/>
        <v/>
      </c>
      <c r="L805" s="368" t="str">
        <f t="shared" si="176"/>
        <v/>
      </c>
      <c r="M805" s="369"/>
      <c r="N805" s="370" t="str">
        <f t="shared" si="169"/>
        <v/>
      </c>
      <c r="O805" s="371" t="str">
        <f t="shared" si="170"/>
        <v/>
      </c>
      <c r="P805" s="371" t="str">
        <f t="shared" si="177"/>
        <v/>
      </c>
      <c r="Q805" s="372" t="str">
        <f t="shared" si="171"/>
        <v/>
      </c>
      <c r="R805" s="373" t="str">
        <f t="shared" si="178"/>
        <v/>
      </c>
      <c r="S805" s="372" t="str">
        <f t="shared" si="179"/>
        <v/>
      </c>
      <c r="T805" s="372" t="str">
        <f t="shared" si="172"/>
        <v/>
      </c>
      <c r="U805" s="374" t="str">
        <f t="shared" si="173"/>
        <v/>
      </c>
      <c r="V805" s="375" t="str">
        <f t="shared" si="180"/>
        <v/>
      </c>
      <c r="Y805" s="133"/>
    </row>
    <row r="806" spans="1:25" s="127" customFormat="1" ht="12" customHeight="1">
      <c r="A806" s="121">
        <v>734</v>
      </c>
      <c r="B806" s="122"/>
      <c r="C806" s="403"/>
      <c r="D806" s="123"/>
      <c r="E806" s="124"/>
      <c r="F806" s="124"/>
      <c r="G806" s="363" t="str">
        <f t="shared" si="166"/>
        <v/>
      </c>
      <c r="H806" s="376" t="str">
        <f t="shared" si="167"/>
        <v/>
      </c>
      <c r="I806" s="365" t="str">
        <f t="shared" si="168"/>
        <v/>
      </c>
      <c r="J806" s="366" t="str">
        <f t="shared" si="174"/>
        <v/>
      </c>
      <c r="K806" s="367" t="str">
        <f t="shared" si="175"/>
        <v/>
      </c>
      <c r="L806" s="368" t="str">
        <f t="shared" si="176"/>
        <v/>
      </c>
      <c r="M806" s="369"/>
      <c r="N806" s="370" t="str">
        <f t="shared" si="169"/>
        <v/>
      </c>
      <c r="O806" s="371" t="str">
        <f t="shared" si="170"/>
        <v/>
      </c>
      <c r="P806" s="371" t="str">
        <f t="shared" si="177"/>
        <v/>
      </c>
      <c r="Q806" s="372" t="str">
        <f t="shared" si="171"/>
        <v/>
      </c>
      <c r="R806" s="373" t="str">
        <f t="shared" si="178"/>
        <v/>
      </c>
      <c r="S806" s="372" t="str">
        <f t="shared" si="179"/>
        <v/>
      </c>
      <c r="T806" s="372" t="str">
        <f t="shared" si="172"/>
        <v/>
      </c>
      <c r="U806" s="374" t="str">
        <f t="shared" si="173"/>
        <v/>
      </c>
      <c r="V806" s="375" t="str">
        <f t="shared" si="180"/>
        <v/>
      </c>
      <c r="Y806" s="133"/>
    </row>
    <row r="807" spans="1:25" s="127" customFormat="1" ht="12" customHeight="1">
      <c r="A807" s="121">
        <v>735</v>
      </c>
      <c r="B807" s="122"/>
      <c r="C807" s="403"/>
      <c r="D807" s="123"/>
      <c r="E807" s="124"/>
      <c r="F807" s="124"/>
      <c r="G807" s="363" t="str">
        <f t="shared" si="166"/>
        <v/>
      </c>
      <c r="H807" s="376" t="str">
        <f t="shared" si="167"/>
        <v/>
      </c>
      <c r="I807" s="365" t="str">
        <f t="shared" si="168"/>
        <v/>
      </c>
      <c r="J807" s="366" t="str">
        <f t="shared" si="174"/>
        <v/>
      </c>
      <c r="K807" s="367" t="str">
        <f t="shared" si="175"/>
        <v/>
      </c>
      <c r="L807" s="368" t="str">
        <f t="shared" si="176"/>
        <v/>
      </c>
      <c r="M807" s="369"/>
      <c r="N807" s="370" t="str">
        <f t="shared" si="169"/>
        <v/>
      </c>
      <c r="O807" s="371" t="str">
        <f t="shared" si="170"/>
        <v/>
      </c>
      <c r="P807" s="371" t="str">
        <f t="shared" si="177"/>
        <v/>
      </c>
      <c r="Q807" s="372" t="str">
        <f t="shared" si="171"/>
        <v/>
      </c>
      <c r="R807" s="373" t="str">
        <f t="shared" si="178"/>
        <v/>
      </c>
      <c r="S807" s="372" t="str">
        <f t="shared" si="179"/>
        <v/>
      </c>
      <c r="T807" s="372" t="str">
        <f t="shared" si="172"/>
        <v/>
      </c>
      <c r="U807" s="374" t="str">
        <f t="shared" si="173"/>
        <v/>
      </c>
      <c r="V807" s="375" t="str">
        <f t="shared" si="180"/>
        <v/>
      </c>
      <c r="Y807" s="133"/>
    </row>
    <row r="808" spans="1:25" s="127" customFormat="1" ht="12" customHeight="1">
      <c r="A808" s="121">
        <v>736</v>
      </c>
      <c r="B808" s="122"/>
      <c r="C808" s="403"/>
      <c r="D808" s="123"/>
      <c r="E808" s="124"/>
      <c r="F808" s="124"/>
      <c r="G808" s="363" t="str">
        <f t="shared" si="166"/>
        <v/>
      </c>
      <c r="H808" s="376" t="str">
        <f t="shared" si="167"/>
        <v/>
      </c>
      <c r="I808" s="365" t="str">
        <f t="shared" si="168"/>
        <v/>
      </c>
      <c r="J808" s="366" t="str">
        <f t="shared" si="174"/>
        <v/>
      </c>
      <c r="K808" s="367" t="str">
        <f t="shared" si="175"/>
        <v/>
      </c>
      <c r="L808" s="368" t="str">
        <f t="shared" si="176"/>
        <v/>
      </c>
      <c r="M808" s="369"/>
      <c r="N808" s="370" t="str">
        <f t="shared" si="169"/>
        <v/>
      </c>
      <c r="O808" s="371" t="str">
        <f t="shared" si="170"/>
        <v/>
      </c>
      <c r="P808" s="371" t="str">
        <f t="shared" si="177"/>
        <v/>
      </c>
      <c r="Q808" s="372" t="str">
        <f t="shared" si="171"/>
        <v/>
      </c>
      <c r="R808" s="373" t="str">
        <f t="shared" si="178"/>
        <v/>
      </c>
      <c r="S808" s="372" t="str">
        <f t="shared" si="179"/>
        <v/>
      </c>
      <c r="T808" s="372" t="str">
        <f t="shared" si="172"/>
        <v/>
      </c>
      <c r="U808" s="374" t="str">
        <f t="shared" si="173"/>
        <v/>
      </c>
      <c r="V808" s="375" t="str">
        <f t="shared" si="180"/>
        <v/>
      </c>
      <c r="Y808" s="133"/>
    </row>
    <row r="809" spans="1:25" s="127" customFormat="1" ht="12" customHeight="1">
      <c r="A809" s="121">
        <v>737</v>
      </c>
      <c r="B809" s="122"/>
      <c r="C809" s="403"/>
      <c r="D809" s="123"/>
      <c r="E809" s="124"/>
      <c r="F809" s="124"/>
      <c r="G809" s="363" t="str">
        <f t="shared" si="166"/>
        <v/>
      </c>
      <c r="H809" s="376" t="str">
        <f t="shared" si="167"/>
        <v/>
      </c>
      <c r="I809" s="365" t="str">
        <f t="shared" si="168"/>
        <v/>
      </c>
      <c r="J809" s="366" t="str">
        <f t="shared" si="174"/>
        <v/>
      </c>
      <c r="K809" s="367" t="str">
        <f t="shared" si="175"/>
        <v/>
      </c>
      <c r="L809" s="368" t="str">
        <f t="shared" si="176"/>
        <v/>
      </c>
      <c r="M809" s="369"/>
      <c r="N809" s="370" t="str">
        <f t="shared" si="169"/>
        <v/>
      </c>
      <c r="O809" s="371" t="str">
        <f t="shared" si="170"/>
        <v/>
      </c>
      <c r="P809" s="371" t="str">
        <f t="shared" si="177"/>
        <v/>
      </c>
      <c r="Q809" s="372" t="str">
        <f t="shared" si="171"/>
        <v/>
      </c>
      <c r="R809" s="373" t="str">
        <f t="shared" si="178"/>
        <v/>
      </c>
      <c r="S809" s="372" t="str">
        <f t="shared" si="179"/>
        <v/>
      </c>
      <c r="T809" s="372" t="str">
        <f t="shared" si="172"/>
        <v/>
      </c>
      <c r="U809" s="374" t="str">
        <f t="shared" si="173"/>
        <v/>
      </c>
      <c r="V809" s="375" t="str">
        <f t="shared" si="180"/>
        <v/>
      </c>
      <c r="Y809" s="133"/>
    </row>
    <row r="810" spans="1:25" s="127" customFormat="1" ht="12" customHeight="1">
      <c r="A810" s="121">
        <v>738</v>
      </c>
      <c r="B810" s="122"/>
      <c r="C810" s="403"/>
      <c r="D810" s="123"/>
      <c r="E810" s="124"/>
      <c r="F810" s="124"/>
      <c r="G810" s="363" t="str">
        <f t="shared" si="166"/>
        <v/>
      </c>
      <c r="H810" s="376" t="str">
        <f t="shared" si="167"/>
        <v/>
      </c>
      <c r="I810" s="365" t="str">
        <f t="shared" si="168"/>
        <v/>
      </c>
      <c r="J810" s="366" t="str">
        <f t="shared" si="174"/>
        <v/>
      </c>
      <c r="K810" s="367" t="str">
        <f t="shared" si="175"/>
        <v/>
      </c>
      <c r="L810" s="368" t="str">
        <f t="shared" si="176"/>
        <v/>
      </c>
      <c r="M810" s="369"/>
      <c r="N810" s="370" t="str">
        <f t="shared" si="169"/>
        <v/>
      </c>
      <c r="O810" s="371" t="str">
        <f t="shared" si="170"/>
        <v/>
      </c>
      <c r="P810" s="371" t="str">
        <f t="shared" si="177"/>
        <v/>
      </c>
      <c r="Q810" s="372" t="str">
        <f t="shared" si="171"/>
        <v/>
      </c>
      <c r="R810" s="373" t="str">
        <f t="shared" si="178"/>
        <v/>
      </c>
      <c r="S810" s="372" t="str">
        <f t="shared" si="179"/>
        <v/>
      </c>
      <c r="T810" s="372" t="str">
        <f t="shared" si="172"/>
        <v/>
      </c>
      <c r="U810" s="374" t="str">
        <f t="shared" si="173"/>
        <v/>
      </c>
      <c r="V810" s="375" t="str">
        <f t="shared" si="180"/>
        <v/>
      </c>
      <c r="Y810" s="133"/>
    </row>
    <row r="811" spans="1:25" s="127" customFormat="1" ht="12" customHeight="1">
      <c r="A811" s="121">
        <v>739</v>
      </c>
      <c r="B811" s="122"/>
      <c r="C811" s="403"/>
      <c r="D811" s="123"/>
      <c r="E811" s="124"/>
      <c r="F811" s="124"/>
      <c r="G811" s="363" t="str">
        <f t="shared" si="166"/>
        <v/>
      </c>
      <c r="H811" s="376" t="str">
        <f t="shared" si="167"/>
        <v/>
      </c>
      <c r="I811" s="365" t="str">
        <f t="shared" si="168"/>
        <v/>
      </c>
      <c r="J811" s="366" t="str">
        <f t="shared" si="174"/>
        <v/>
      </c>
      <c r="K811" s="367" t="str">
        <f t="shared" si="175"/>
        <v/>
      </c>
      <c r="L811" s="368" t="str">
        <f t="shared" si="176"/>
        <v/>
      </c>
      <c r="M811" s="369"/>
      <c r="N811" s="370" t="str">
        <f t="shared" si="169"/>
        <v/>
      </c>
      <c r="O811" s="371" t="str">
        <f t="shared" si="170"/>
        <v/>
      </c>
      <c r="P811" s="371" t="str">
        <f t="shared" si="177"/>
        <v/>
      </c>
      <c r="Q811" s="372" t="str">
        <f t="shared" si="171"/>
        <v/>
      </c>
      <c r="R811" s="373" t="str">
        <f t="shared" si="178"/>
        <v/>
      </c>
      <c r="S811" s="372" t="str">
        <f t="shared" si="179"/>
        <v/>
      </c>
      <c r="T811" s="372" t="str">
        <f t="shared" si="172"/>
        <v/>
      </c>
      <c r="U811" s="374" t="str">
        <f t="shared" si="173"/>
        <v/>
      </c>
      <c r="V811" s="375" t="str">
        <f t="shared" si="180"/>
        <v/>
      </c>
      <c r="Y811" s="133"/>
    </row>
    <row r="812" spans="1:25" s="127" customFormat="1" ht="12" customHeight="1">
      <c r="A812" s="121">
        <v>740</v>
      </c>
      <c r="B812" s="122"/>
      <c r="C812" s="403"/>
      <c r="D812" s="123"/>
      <c r="E812" s="124"/>
      <c r="F812" s="124"/>
      <c r="G812" s="363" t="str">
        <f t="shared" si="166"/>
        <v/>
      </c>
      <c r="H812" s="376" t="str">
        <f t="shared" si="167"/>
        <v/>
      </c>
      <c r="I812" s="365" t="str">
        <f t="shared" si="168"/>
        <v/>
      </c>
      <c r="J812" s="366" t="str">
        <f t="shared" si="174"/>
        <v/>
      </c>
      <c r="K812" s="367" t="str">
        <f t="shared" si="175"/>
        <v/>
      </c>
      <c r="L812" s="368" t="str">
        <f t="shared" si="176"/>
        <v/>
      </c>
      <c r="M812" s="369"/>
      <c r="N812" s="370" t="str">
        <f t="shared" si="169"/>
        <v/>
      </c>
      <c r="O812" s="371" t="str">
        <f t="shared" si="170"/>
        <v/>
      </c>
      <c r="P812" s="371" t="str">
        <f t="shared" si="177"/>
        <v/>
      </c>
      <c r="Q812" s="372" t="str">
        <f t="shared" si="171"/>
        <v/>
      </c>
      <c r="R812" s="373" t="str">
        <f t="shared" si="178"/>
        <v/>
      </c>
      <c r="S812" s="372" t="str">
        <f t="shared" si="179"/>
        <v/>
      </c>
      <c r="T812" s="372" t="str">
        <f t="shared" si="172"/>
        <v/>
      </c>
      <c r="U812" s="374" t="str">
        <f t="shared" si="173"/>
        <v/>
      </c>
      <c r="V812" s="375" t="str">
        <f t="shared" si="180"/>
        <v/>
      </c>
      <c r="Y812" s="133"/>
    </row>
    <row r="813" spans="1:25" s="127" customFormat="1" ht="12" customHeight="1">
      <c r="A813" s="121">
        <v>741</v>
      </c>
      <c r="B813" s="122"/>
      <c r="C813" s="403"/>
      <c r="D813" s="123"/>
      <c r="E813" s="124"/>
      <c r="F813" s="124"/>
      <c r="G813" s="363" t="str">
        <f t="shared" si="166"/>
        <v/>
      </c>
      <c r="H813" s="376" t="str">
        <f t="shared" si="167"/>
        <v/>
      </c>
      <c r="I813" s="365" t="str">
        <f t="shared" si="168"/>
        <v/>
      </c>
      <c r="J813" s="366" t="str">
        <f t="shared" si="174"/>
        <v/>
      </c>
      <c r="K813" s="367" t="str">
        <f t="shared" si="175"/>
        <v/>
      </c>
      <c r="L813" s="368" t="str">
        <f t="shared" si="176"/>
        <v/>
      </c>
      <c r="M813" s="369"/>
      <c r="N813" s="370" t="str">
        <f t="shared" si="169"/>
        <v/>
      </c>
      <c r="O813" s="371" t="str">
        <f t="shared" si="170"/>
        <v/>
      </c>
      <c r="P813" s="371" t="str">
        <f t="shared" si="177"/>
        <v/>
      </c>
      <c r="Q813" s="372" t="str">
        <f t="shared" si="171"/>
        <v/>
      </c>
      <c r="R813" s="373" t="str">
        <f t="shared" si="178"/>
        <v/>
      </c>
      <c r="S813" s="372" t="str">
        <f t="shared" si="179"/>
        <v/>
      </c>
      <c r="T813" s="372" t="str">
        <f t="shared" si="172"/>
        <v/>
      </c>
      <c r="U813" s="374" t="str">
        <f t="shared" si="173"/>
        <v/>
      </c>
      <c r="V813" s="375" t="str">
        <f t="shared" si="180"/>
        <v/>
      </c>
      <c r="Y813" s="133"/>
    </row>
    <row r="814" spans="1:25" s="127" customFormat="1" ht="12" customHeight="1">
      <c r="A814" s="121">
        <v>742</v>
      </c>
      <c r="B814" s="122"/>
      <c r="C814" s="403"/>
      <c r="D814" s="123"/>
      <c r="E814" s="124"/>
      <c r="F814" s="124"/>
      <c r="G814" s="363" t="str">
        <f t="shared" si="166"/>
        <v/>
      </c>
      <c r="H814" s="376" t="str">
        <f t="shared" si="167"/>
        <v/>
      </c>
      <c r="I814" s="365" t="str">
        <f t="shared" si="168"/>
        <v/>
      </c>
      <c r="J814" s="366" t="str">
        <f t="shared" si="174"/>
        <v/>
      </c>
      <c r="K814" s="367" t="str">
        <f t="shared" si="175"/>
        <v/>
      </c>
      <c r="L814" s="368" t="str">
        <f t="shared" si="176"/>
        <v/>
      </c>
      <c r="M814" s="369"/>
      <c r="N814" s="370" t="str">
        <f t="shared" si="169"/>
        <v/>
      </c>
      <c r="O814" s="371" t="str">
        <f t="shared" si="170"/>
        <v/>
      </c>
      <c r="P814" s="371" t="str">
        <f t="shared" si="177"/>
        <v/>
      </c>
      <c r="Q814" s="372" t="str">
        <f t="shared" si="171"/>
        <v/>
      </c>
      <c r="R814" s="373" t="str">
        <f t="shared" si="178"/>
        <v/>
      </c>
      <c r="S814" s="372" t="str">
        <f t="shared" si="179"/>
        <v/>
      </c>
      <c r="T814" s="372" t="str">
        <f t="shared" si="172"/>
        <v/>
      </c>
      <c r="U814" s="374" t="str">
        <f t="shared" si="173"/>
        <v/>
      </c>
      <c r="V814" s="375" t="str">
        <f t="shared" si="180"/>
        <v/>
      </c>
      <c r="Y814" s="133"/>
    </row>
    <row r="815" spans="1:25" s="127" customFormat="1" ht="12" customHeight="1">
      <c r="A815" s="121">
        <v>743</v>
      </c>
      <c r="B815" s="122"/>
      <c r="C815" s="403"/>
      <c r="D815" s="123"/>
      <c r="E815" s="124"/>
      <c r="F815" s="124"/>
      <c r="G815" s="363" t="str">
        <f t="shared" si="166"/>
        <v/>
      </c>
      <c r="H815" s="376" t="str">
        <f t="shared" si="167"/>
        <v/>
      </c>
      <c r="I815" s="365" t="str">
        <f t="shared" si="168"/>
        <v/>
      </c>
      <c r="J815" s="366" t="str">
        <f t="shared" si="174"/>
        <v/>
      </c>
      <c r="K815" s="367" t="str">
        <f t="shared" si="175"/>
        <v/>
      </c>
      <c r="L815" s="368" t="str">
        <f t="shared" si="176"/>
        <v/>
      </c>
      <c r="M815" s="369"/>
      <c r="N815" s="370" t="str">
        <f t="shared" si="169"/>
        <v/>
      </c>
      <c r="O815" s="371" t="str">
        <f t="shared" si="170"/>
        <v/>
      </c>
      <c r="P815" s="371" t="str">
        <f t="shared" si="177"/>
        <v/>
      </c>
      <c r="Q815" s="372" t="str">
        <f t="shared" si="171"/>
        <v/>
      </c>
      <c r="R815" s="373" t="str">
        <f t="shared" si="178"/>
        <v/>
      </c>
      <c r="S815" s="372" t="str">
        <f t="shared" si="179"/>
        <v/>
      </c>
      <c r="T815" s="372" t="str">
        <f t="shared" si="172"/>
        <v/>
      </c>
      <c r="U815" s="374" t="str">
        <f t="shared" si="173"/>
        <v/>
      </c>
      <c r="V815" s="375" t="str">
        <f t="shared" si="180"/>
        <v/>
      </c>
      <c r="Y815" s="133"/>
    </row>
    <row r="816" spans="1:25" s="127" customFormat="1" ht="12" customHeight="1">
      <c r="A816" s="121">
        <v>744</v>
      </c>
      <c r="B816" s="122"/>
      <c r="C816" s="403"/>
      <c r="D816" s="123"/>
      <c r="E816" s="124"/>
      <c r="F816" s="124"/>
      <c r="G816" s="363" t="str">
        <f t="shared" si="166"/>
        <v/>
      </c>
      <c r="H816" s="376" t="str">
        <f t="shared" si="167"/>
        <v/>
      </c>
      <c r="I816" s="365" t="str">
        <f t="shared" si="168"/>
        <v/>
      </c>
      <c r="J816" s="366" t="str">
        <f t="shared" si="174"/>
        <v/>
      </c>
      <c r="K816" s="367" t="str">
        <f t="shared" si="175"/>
        <v/>
      </c>
      <c r="L816" s="368" t="str">
        <f t="shared" si="176"/>
        <v/>
      </c>
      <c r="M816" s="369"/>
      <c r="N816" s="370" t="str">
        <f t="shared" si="169"/>
        <v/>
      </c>
      <c r="O816" s="371" t="str">
        <f t="shared" si="170"/>
        <v/>
      </c>
      <c r="P816" s="371" t="str">
        <f t="shared" si="177"/>
        <v/>
      </c>
      <c r="Q816" s="372" t="str">
        <f t="shared" si="171"/>
        <v/>
      </c>
      <c r="R816" s="373" t="str">
        <f t="shared" si="178"/>
        <v/>
      </c>
      <c r="S816" s="372" t="str">
        <f t="shared" si="179"/>
        <v/>
      </c>
      <c r="T816" s="372" t="str">
        <f t="shared" si="172"/>
        <v/>
      </c>
      <c r="U816" s="374" t="str">
        <f t="shared" si="173"/>
        <v/>
      </c>
      <c r="V816" s="375" t="str">
        <f t="shared" si="180"/>
        <v/>
      </c>
      <c r="Y816" s="133"/>
    </row>
    <row r="817" spans="1:25" s="127" customFormat="1" ht="12" customHeight="1">
      <c r="A817" s="121">
        <v>745</v>
      </c>
      <c r="B817" s="122"/>
      <c r="C817" s="403"/>
      <c r="D817" s="123"/>
      <c r="E817" s="124"/>
      <c r="F817" s="124"/>
      <c r="G817" s="363" t="str">
        <f t="shared" si="166"/>
        <v/>
      </c>
      <c r="H817" s="376" t="str">
        <f t="shared" si="167"/>
        <v/>
      </c>
      <c r="I817" s="365" t="str">
        <f t="shared" si="168"/>
        <v/>
      </c>
      <c r="J817" s="366" t="str">
        <f t="shared" si="174"/>
        <v/>
      </c>
      <c r="K817" s="367" t="str">
        <f t="shared" si="175"/>
        <v/>
      </c>
      <c r="L817" s="368" t="str">
        <f t="shared" si="176"/>
        <v/>
      </c>
      <c r="M817" s="369"/>
      <c r="N817" s="370" t="str">
        <f t="shared" si="169"/>
        <v/>
      </c>
      <c r="O817" s="371" t="str">
        <f t="shared" si="170"/>
        <v/>
      </c>
      <c r="P817" s="371" t="str">
        <f t="shared" si="177"/>
        <v/>
      </c>
      <c r="Q817" s="372" t="str">
        <f t="shared" si="171"/>
        <v/>
      </c>
      <c r="R817" s="373" t="str">
        <f t="shared" si="178"/>
        <v/>
      </c>
      <c r="S817" s="372" t="str">
        <f t="shared" si="179"/>
        <v/>
      </c>
      <c r="T817" s="372" t="str">
        <f t="shared" si="172"/>
        <v/>
      </c>
      <c r="U817" s="374" t="str">
        <f t="shared" si="173"/>
        <v/>
      </c>
      <c r="V817" s="375" t="str">
        <f t="shared" si="180"/>
        <v/>
      </c>
      <c r="Y817" s="133"/>
    </row>
    <row r="818" spans="1:25" s="127" customFormat="1" ht="12" customHeight="1">
      <c r="A818" s="121">
        <v>746</v>
      </c>
      <c r="B818" s="122"/>
      <c r="C818" s="403"/>
      <c r="D818" s="123"/>
      <c r="E818" s="124"/>
      <c r="F818" s="124"/>
      <c r="G818" s="363" t="str">
        <f t="shared" si="166"/>
        <v/>
      </c>
      <c r="H818" s="376" t="str">
        <f t="shared" si="167"/>
        <v/>
      </c>
      <c r="I818" s="365" t="str">
        <f t="shared" si="168"/>
        <v/>
      </c>
      <c r="J818" s="366" t="str">
        <f t="shared" si="174"/>
        <v/>
      </c>
      <c r="K818" s="367" t="str">
        <f t="shared" si="175"/>
        <v/>
      </c>
      <c r="L818" s="368" t="str">
        <f t="shared" si="176"/>
        <v/>
      </c>
      <c r="M818" s="369"/>
      <c r="N818" s="370" t="str">
        <f t="shared" si="169"/>
        <v/>
      </c>
      <c r="O818" s="371" t="str">
        <f t="shared" si="170"/>
        <v/>
      </c>
      <c r="P818" s="371" t="str">
        <f t="shared" si="177"/>
        <v/>
      </c>
      <c r="Q818" s="372" t="str">
        <f t="shared" si="171"/>
        <v/>
      </c>
      <c r="R818" s="373" t="str">
        <f t="shared" si="178"/>
        <v/>
      </c>
      <c r="S818" s="372" t="str">
        <f t="shared" si="179"/>
        <v/>
      </c>
      <c r="T818" s="372" t="str">
        <f t="shared" si="172"/>
        <v/>
      </c>
      <c r="U818" s="374" t="str">
        <f t="shared" si="173"/>
        <v/>
      </c>
      <c r="V818" s="375" t="str">
        <f t="shared" si="180"/>
        <v/>
      </c>
      <c r="Y818" s="133"/>
    </row>
    <row r="819" spans="1:25" s="127" customFormat="1" ht="12" customHeight="1">
      <c r="A819" s="121">
        <v>747</v>
      </c>
      <c r="B819" s="122"/>
      <c r="C819" s="403"/>
      <c r="D819" s="123"/>
      <c r="E819" s="124"/>
      <c r="F819" s="124"/>
      <c r="G819" s="363" t="str">
        <f t="shared" si="166"/>
        <v/>
      </c>
      <c r="H819" s="376" t="str">
        <f t="shared" si="167"/>
        <v/>
      </c>
      <c r="I819" s="365" t="str">
        <f t="shared" si="168"/>
        <v/>
      </c>
      <c r="J819" s="366" t="str">
        <f t="shared" si="174"/>
        <v/>
      </c>
      <c r="K819" s="367" t="str">
        <f t="shared" si="175"/>
        <v/>
      </c>
      <c r="L819" s="368" t="str">
        <f t="shared" si="176"/>
        <v/>
      </c>
      <c r="M819" s="369"/>
      <c r="N819" s="370" t="str">
        <f t="shared" si="169"/>
        <v/>
      </c>
      <c r="O819" s="371" t="str">
        <f t="shared" si="170"/>
        <v/>
      </c>
      <c r="P819" s="371" t="str">
        <f t="shared" si="177"/>
        <v/>
      </c>
      <c r="Q819" s="372" t="str">
        <f t="shared" si="171"/>
        <v/>
      </c>
      <c r="R819" s="373" t="str">
        <f t="shared" si="178"/>
        <v/>
      </c>
      <c r="S819" s="372" t="str">
        <f t="shared" si="179"/>
        <v/>
      </c>
      <c r="T819" s="372" t="str">
        <f t="shared" si="172"/>
        <v/>
      </c>
      <c r="U819" s="374" t="str">
        <f t="shared" si="173"/>
        <v/>
      </c>
      <c r="V819" s="375" t="str">
        <f t="shared" si="180"/>
        <v/>
      </c>
      <c r="Y819" s="133"/>
    </row>
    <row r="820" spans="1:25" s="127" customFormat="1" ht="12" customHeight="1">
      <c r="A820" s="121">
        <v>748</v>
      </c>
      <c r="B820" s="122"/>
      <c r="C820" s="403"/>
      <c r="D820" s="123"/>
      <c r="E820" s="124"/>
      <c r="F820" s="124"/>
      <c r="G820" s="363" t="str">
        <f t="shared" si="166"/>
        <v/>
      </c>
      <c r="H820" s="376" t="str">
        <f t="shared" si="167"/>
        <v/>
      </c>
      <c r="I820" s="365" t="str">
        <f t="shared" si="168"/>
        <v/>
      </c>
      <c r="J820" s="366" t="str">
        <f t="shared" si="174"/>
        <v/>
      </c>
      <c r="K820" s="367" t="str">
        <f t="shared" si="175"/>
        <v/>
      </c>
      <c r="L820" s="368" t="str">
        <f t="shared" si="176"/>
        <v/>
      </c>
      <c r="M820" s="369"/>
      <c r="N820" s="370" t="str">
        <f t="shared" si="169"/>
        <v/>
      </c>
      <c r="O820" s="371" t="str">
        <f t="shared" si="170"/>
        <v/>
      </c>
      <c r="P820" s="371" t="str">
        <f t="shared" si="177"/>
        <v/>
      </c>
      <c r="Q820" s="372" t="str">
        <f t="shared" si="171"/>
        <v/>
      </c>
      <c r="R820" s="373" t="str">
        <f t="shared" si="178"/>
        <v/>
      </c>
      <c r="S820" s="372" t="str">
        <f t="shared" si="179"/>
        <v/>
      </c>
      <c r="T820" s="372" t="str">
        <f t="shared" si="172"/>
        <v/>
      </c>
      <c r="U820" s="374" t="str">
        <f t="shared" si="173"/>
        <v/>
      </c>
      <c r="V820" s="375" t="str">
        <f t="shared" si="180"/>
        <v/>
      </c>
      <c r="Y820" s="133"/>
    </row>
    <row r="821" spans="1:25" s="127" customFormat="1" ht="12" customHeight="1">
      <c r="A821" s="121">
        <v>749</v>
      </c>
      <c r="B821" s="122"/>
      <c r="C821" s="403"/>
      <c r="D821" s="123"/>
      <c r="E821" s="124"/>
      <c r="F821" s="124"/>
      <c r="G821" s="363" t="str">
        <f t="shared" si="166"/>
        <v/>
      </c>
      <c r="H821" s="376" t="str">
        <f t="shared" si="167"/>
        <v/>
      </c>
      <c r="I821" s="365" t="str">
        <f t="shared" si="168"/>
        <v/>
      </c>
      <c r="J821" s="366" t="str">
        <f t="shared" si="174"/>
        <v/>
      </c>
      <c r="K821" s="367" t="str">
        <f t="shared" si="175"/>
        <v/>
      </c>
      <c r="L821" s="368" t="str">
        <f t="shared" si="176"/>
        <v/>
      </c>
      <c r="M821" s="369"/>
      <c r="N821" s="370" t="str">
        <f t="shared" si="169"/>
        <v/>
      </c>
      <c r="O821" s="371" t="str">
        <f t="shared" si="170"/>
        <v/>
      </c>
      <c r="P821" s="371" t="str">
        <f t="shared" si="177"/>
        <v/>
      </c>
      <c r="Q821" s="372" t="str">
        <f t="shared" si="171"/>
        <v/>
      </c>
      <c r="R821" s="373" t="str">
        <f t="shared" si="178"/>
        <v/>
      </c>
      <c r="S821" s="372" t="str">
        <f t="shared" si="179"/>
        <v/>
      </c>
      <c r="T821" s="372" t="str">
        <f t="shared" si="172"/>
        <v/>
      </c>
      <c r="U821" s="374" t="str">
        <f t="shared" si="173"/>
        <v/>
      </c>
      <c r="V821" s="375" t="str">
        <f t="shared" si="180"/>
        <v/>
      </c>
      <c r="Y821" s="133"/>
    </row>
    <row r="822" spans="1:25" s="127" customFormat="1" ht="12" customHeight="1">
      <c r="A822" s="121">
        <v>750</v>
      </c>
      <c r="B822" s="122"/>
      <c r="C822" s="403"/>
      <c r="D822" s="123"/>
      <c r="E822" s="124"/>
      <c r="F822" s="124"/>
      <c r="G822" s="363" t="str">
        <f t="shared" si="166"/>
        <v/>
      </c>
      <c r="H822" s="376" t="str">
        <f t="shared" si="167"/>
        <v/>
      </c>
      <c r="I822" s="365" t="str">
        <f t="shared" si="168"/>
        <v/>
      </c>
      <c r="J822" s="366" t="str">
        <f t="shared" si="174"/>
        <v/>
      </c>
      <c r="K822" s="367" t="str">
        <f t="shared" si="175"/>
        <v/>
      </c>
      <c r="L822" s="368" t="str">
        <f t="shared" si="176"/>
        <v/>
      </c>
      <c r="M822" s="369"/>
      <c r="N822" s="370" t="str">
        <f t="shared" si="169"/>
        <v/>
      </c>
      <c r="O822" s="371" t="str">
        <f t="shared" si="170"/>
        <v/>
      </c>
      <c r="P822" s="371" t="str">
        <f t="shared" si="177"/>
        <v/>
      </c>
      <c r="Q822" s="372" t="str">
        <f t="shared" si="171"/>
        <v/>
      </c>
      <c r="R822" s="373" t="str">
        <f t="shared" si="178"/>
        <v/>
      </c>
      <c r="S822" s="372" t="str">
        <f t="shared" si="179"/>
        <v/>
      </c>
      <c r="T822" s="372" t="str">
        <f t="shared" si="172"/>
        <v/>
      </c>
      <c r="U822" s="374" t="str">
        <f t="shared" si="173"/>
        <v/>
      </c>
      <c r="V822" s="375" t="str">
        <f t="shared" si="180"/>
        <v/>
      </c>
      <c r="Y822" s="133"/>
    </row>
    <row r="823" spans="1:25" s="127" customFormat="1" ht="12" customHeight="1">
      <c r="A823" s="121">
        <v>751</v>
      </c>
      <c r="B823" s="122"/>
      <c r="C823" s="403"/>
      <c r="D823" s="123"/>
      <c r="E823" s="124"/>
      <c r="F823" s="124"/>
      <c r="G823" s="363" t="str">
        <f t="shared" si="166"/>
        <v/>
      </c>
      <c r="H823" s="376" t="str">
        <f t="shared" si="167"/>
        <v/>
      </c>
      <c r="I823" s="365" t="str">
        <f t="shared" si="168"/>
        <v/>
      </c>
      <c r="J823" s="366" t="str">
        <f t="shared" si="174"/>
        <v/>
      </c>
      <c r="K823" s="367" t="str">
        <f t="shared" si="175"/>
        <v/>
      </c>
      <c r="L823" s="368" t="str">
        <f t="shared" si="176"/>
        <v/>
      </c>
      <c r="M823" s="369"/>
      <c r="N823" s="370" t="str">
        <f t="shared" si="169"/>
        <v/>
      </c>
      <c r="O823" s="371" t="str">
        <f t="shared" si="170"/>
        <v/>
      </c>
      <c r="P823" s="371" t="str">
        <f t="shared" si="177"/>
        <v/>
      </c>
      <c r="Q823" s="372" t="str">
        <f t="shared" si="171"/>
        <v/>
      </c>
      <c r="R823" s="373" t="str">
        <f t="shared" si="178"/>
        <v/>
      </c>
      <c r="S823" s="372" t="str">
        <f t="shared" si="179"/>
        <v/>
      </c>
      <c r="T823" s="372" t="str">
        <f t="shared" si="172"/>
        <v/>
      </c>
      <c r="U823" s="374" t="str">
        <f t="shared" si="173"/>
        <v/>
      </c>
      <c r="V823" s="375" t="str">
        <f t="shared" si="180"/>
        <v/>
      </c>
      <c r="Y823" s="133"/>
    </row>
    <row r="824" spans="1:25" s="127" customFormat="1" ht="12" customHeight="1">
      <c r="A824" s="121">
        <v>752</v>
      </c>
      <c r="B824" s="122"/>
      <c r="C824" s="403"/>
      <c r="D824" s="123"/>
      <c r="E824" s="124"/>
      <c r="F824" s="124"/>
      <c r="G824" s="363" t="str">
        <f t="shared" si="166"/>
        <v/>
      </c>
      <c r="H824" s="376" t="str">
        <f t="shared" si="167"/>
        <v/>
      </c>
      <c r="I824" s="365" t="str">
        <f t="shared" si="168"/>
        <v/>
      </c>
      <c r="J824" s="366" t="str">
        <f t="shared" si="174"/>
        <v/>
      </c>
      <c r="K824" s="367" t="str">
        <f t="shared" si="175"/>
        <v/>
      </c>
      <c r="L824" s="368" t="str">
        <f t="shared" si="176"/>
        <v/>
      </c>
      <c r="M824" s="369"/>
      <c r="N824" s="370" t="str">
        <f t="shared" si="169"/>
        <v/>
      </c>
      <c r="O824" s="371" t="str">
        <f t="shared" si="170"/>
        <v/>
      </c>
      <c r="P824" s="371" t="str">
        <f t="shared" si="177"/>
        <v/>
      </c>
      <c r="Q824" s="372" t="str">
        <f t="shared" si="171"/>
        <v/>
      </c>
      <c r="R824" s="373" t="str">
        <f t="shared" si="178"/>
        <v/>
      </c>
      <c r="S824" s="372" t="str">
        <f t="shared" si="179"/>
        <v/>
      </c>
      <c r="T824" s="372" t="str">
        <f t="shared" si="172"/>
        <v/>
      </c>
      <c r="U824" s="374" t="str">
        <f t="shared" si="173"/>
        <v/>
      </c>
      <c r="V824" s="375" t="str">
        <f t="shared" si="180"/>
        <v/>
      </c>
      <c r="Y824" s="133"/>
    </row>
    <row r="825" spans="1:25" s="127" customFormat="1" ht="12" customHeight="1">
      <c r="A825" s="121">
        <v>753</v>
      </c>
      <c r="B825" s="122"/>
      <c r="C825" s="403"/>
      <c r="D825" s="123"/>
      <c r="E825" s="124"/>
      <c r="F825" s="124"/>
      <c r="G825" s="363" t="str">
        <f t="shared" si="166"/>
        <v/>
      </c>
      <c r="H825" s="376" t="str">
        <f t="shared" si="167"/>
        <v/>
      </c>
      <c r="I825" s="365" t="str">
        <f t="shared" si="168"/>
        <v/>
      </c>
      <c r="J825" s="366" t="str">
        <f t="shared" si="174"/>
        <v/>
      </c>
      <c r="K825" s="367" t="str">
        <f t="shared" si="175"/>
        <v/>
      </c>
      <c r="L825" s="368" t="str">
        <f t="shared" si="176"/>
        <v/>
      </c>
      <c r="M825" s="369"/>
      <c r="N825" s="370" t="str">
        <f t="shared" si="169"/>
        <v/>
      </c>
      <c r="O825" s="371" t="str">
        <f t="shared" si="170"/>
        <v/>
      </c>
      <c r="P825" s="371" t="str">
        <f t="shared" si="177"/>
        <v/>
      </c>
      <c r="Q825" s="372" t="str">
        <f t="shared" si="171"/>
        <v/>
      </c>
      <c r="R825" s="373" t="str">
        <f t="shared" si="178"/>
        <v/>
      </c>
      <c r="S825" s="372" t="str">
        <f t="shared" si="179"/>
        <v/>
      </c>
      <c r="T825" s="372" t="str">
        <f t="shared" si="172"/>
        <v/>
      </c>
      <c r="U825" s="374" t="str">
        <f t="shared" si="173"/>
        <v/>
      </c>
      <c r="V825" s="375" t="str">
        <f t="shared" si="180"/>
        <v/>
      </c>
      <c r="Y825" s="133"/>
    </row>
    <row r="826" spans="1:25" s="127" customFormat="1" ht="12" customHeight="1">
      <c r="A826" s="121">
        <v>754</v>
      </c>
      <c r="B826" s="122"/>
      <c r="C826" s="403"/>
      <c r="D826" s="123"/>
      <c r="E826" s="124"/>
      <c r="F826" s="124"/>
      <c r="G826" s="363" t="str">
        <f t="shared" si="166"/>
        <v/>
      </c>
      <c r="H826" s="376" t="str">
        <f t="shared" si="167"/>
        <v/>
      </c>
      <c r="I826" s="365" t="str">
        <f t="shared" si="168"/>
        <v/>
      </c>
      <c r="J826" s="366" t="str">
        <f t="shared" si="174"/>
        <v/>
      </c>
      <c r="K826" s="367" t="str">
        <f t="shared" si="175"/>
        <v/>
      </c>
      <c r="L826" s="368" t="str">
        <f t="shared" si="176"/>
        <v/>
      </c>
      <c r="M826" s="369"/>
      <c r="N826" s="370" t="str">
        <f t="shared" si="169"/>
        <v/>
      </c>
      <c r="O826" s="371" t="str">
        <f t="shared" si="170"/>
        <v/>
      </c>
      <c r="P826" s="371" t="str">
        <f t="shared" si="177"/>
        <v/>
      </c>
      <c r="Q826" s="372" t="str">
        <f t="shared" si="171"/>
        <v/>
      </c>
      <c r="R826" s="373" t="str">
        <f t="shared" si="178"/>
        <v/>
      </c>
      <c r="S826" s="372" t="str">
        <f t="shared" si="179"/>
        <v/>
      </c>
      <c r="T826" s="372" t="str">
        <f t="shared" si="172"/>
        <v/>
      </c>
      <c r="U826" s="374" t="str">
        <f t="shared" si="173"/>
        <v/>
      </c>
      <c r="V826" s="375" t="str">
        <f t="shared" si="180"/>
        <v/>
      </c>
      <c r="Y826" s="133"/>
    </row>
    <row r="827" spans="1:25" s="127" customFormat="1" ht="12" customHeight="1">
      <c r="A827" s="121">
        <v>755</v>
      </c>
      <c r="B827" s="122"/>
      <c r="C827" s="403"/>
      <c r="D827" s="123"/>
      <c r="E827" s="124"/>
      <c r="F827" s="124"/>
      <c r="G827" s="363" t="str">
        <f t="shared" si="166"/>
        <v/>
      </c>
      <c r="H827" s="376" t="str">
        <f t="shared" si="167"/>
        <v/>
      </c>
      <c r="I827" s="365" t="str">
        <f t="shared" si="168"/>
        <v/>
      </c>
      <c r="J827" s="366" t="str">
        <f t="shared" si="174"/>
        <v/>
      </c>
      <c r="K827" s="367" t="str">
        <f t="shared" si="175"/>
        <v/>
      </c>
      <c r="L827" s="368" t="str">
        <f t="shared" si="176"/>
        <v/>
      </c>
      <c r="M827" s="369"/>
      <c r="N827" s="370" t="str">
        <f t="shared" si="169"/>
        <v/>
      </c>
      <c r="O827" s="371" t="str">
        <f t="shared" si="170"/>
        <v/>
      </c>
      <c r="P827" s="371" t="str">
        <f t="shared" si="177"/>
        <v/>
      </c>
      <c r="Q827" s="372" t="str">
        <f t="shared" si="171"/>
        <v/>
      </c>
      <c r="R827" s="373" t="str">
        <f t="shared" si="178"/>
        <v/>
      </c>
      <c r="S827" s="372" t="str">
        <f t="shared" si="179"/>
        <v/>
      </c>
      <c r="T827" s="372" t="str">
        <f t="shared" si="172"/>
        <v/>
      </c>
      <c r="U827" s="374" t="str">
        <f t="shared" si="173"/>
        <v/>
      </c>
      <c r="V827" s="375" t="str">
        <f t="shared" si="180"/>
        <v/>
      </c>
      <c r="Y827" s="133"/>
    </row>
    <row r="828" spans="1:25" s="127" customFormat="1" ht="12" customHeight="1">
      <c r="A828" s="121">
        <v>756</v>
      </c>
      <c r="B828" s="122"/>
      <c r="C828" s="403"/>
      <c r="D828" s="123"/>
      <c r="E828" s="124"/>
      <c r="F828" s="124"/>
      <c r="G828" s="363" t="str">
        <f t="shared" si="166"/>
        <v/>
      </c>
      <c r="H828" s="376" t="str">
        <f t="shared" si="167"/>
        <v/>
      </c>
      <c r="I828" s="365" t="str">
        <f t="shared" si="168"/>
        <v/>
      </c>
      <c r="J828" s="366" t="str">
        <f t="shared" si="174"/>
        <v/>
      </c>
      <c r="K828" s="367" t="str">
        <f t="shared" si="175"/>
        <v/>
      </c>
      <c r="L828" s="368" t="str">
        <f t="shared" si="176"/>
        <v/>
      </c>
      <c r="M828" s="369"/>
      <c r="N828" s="370" t="str">
        <f t="shared" si="169"/>
        <v/>
      </c>
      <c r="O828" s="371" t="str">
        <f t="shared" si="170"/>
        <v/>
      </c>
      <c r="P828" s="371" t="str">
        <f t="shared" si="177"/>
        <v/>
      </c>
      <c r="Q828" s="372" t="str">
        <f t="shared" si="171"/>
        <v/>
      </c>
      <c r="R828" s="373" t="str">
        <f t="shared" si="178"/>
        <v/>
      </c>
      <c r="S828" s="372" t="str">
        <f t="shared" si="179"/>
        <v/>
      </c>
      <c r="T828" s="372" t="str">
        <f t="shared" si="172"/>
        <v/>
      </c>
      <c r="U828" s="374" t="str">
        <f t="shared" si="173"/>
        <v/>
      </c>
      <c r="V828" s="375" t="str">
        <f t="shared" si="180"/>
        <v/>
      </c>
      <c r="Y828" s="133"/>
    </row>
    <row r="829" spans="1:25" s="127" customFormat="1" ht="12" customHeight="1">
      <c r="A829" s="121">
        <v>757</v>
      </c>
      <c r="B829" s="122"/>
      <c r="C829" s="403"/>
      <c r="D829" s="123"/>
      <c r="E829" s="124"/>
      <c r="F829" s="124"/>
      <c r="G829" s="363" t="str">
        <f t="shared" si="166"/>
        <v/>
      </c>
      <c r="H829" s="376" t="str">
        <f t="shared" si="167"/>
        <v/>
      </c>
      <c r="I829" s="365" t="str">
        <f t="shared" si="168"/>
        <v/>
      </c>
      <c r="J829" s="366" t="str">
        <f t="shared" si="174"/>
        <v/>
      </c>
      <c r="K829" s="367" t="str">
        <f t="shared" si="175"/>
        <v/>
      </c>
      <c r="L829" s="368" t="str">
        <f t="shared" si="176"/>
        <v/>
      </c>
      <c r="M829" s="369"/>
      <c r="N829" s="370" t="str">
        <f t="shared" si="169"/>
        <v/>
      </c>
      <c r="O829" s="371" t="str">
        <f t="shared" si="170"/>
        <v/>
      </c>
      <c r="P829" s="371" t="str">
        <f t="shared" si="177"/>
        <v/>
      </c>
      <c r="Q829" s="372" t="str">
        <f t="shared" si="171"/>
        <v/>
      </c>
      <c r="R829" s="373" t="str">
        <f t="shared" si="178"/>
        <v/>
      </c>
      <c r="S829" s="372" t="str">
        <f t="shared" si="179"/>
        <v/>
      </c>
      <c r="T829" s="372" t="str">
        <f t="shared" si="172"/>
        <v/>
      </c>
      <c r="U829" s="374" t="str">
        <f t="shared" si="173"/>
        <v/>
      </c>
      <c r="V829" s="375" t="str">
        <f t="shared" si="180"/>
        <v/>
      </c>
      <c r="Y829" s="133"/>
    </row>
    <row r="830" spans="1:25" s="127" customFormat="1" ht="12" customHeight="1">
      <c r="A830" s="121">
        <v>758</v>
      </c>
      <c r="B830" s="122"/>
      <c r="C830" s="403"/>
      <c r="D830" s="123"/>
      <c r="E830" s="124"/>
      <c r="F830" s="124"/>
      <c r="G830" s="363" t="str">
        <f t="shared" si="166"/>
        <v/>
      </c>
      <c r="H830" s="376" t="str">
        <f t="shared" si="167"/>
        <v/>
      </c>
      <c r="I830" s="365" t="str">
        <f t="shared" si="168"/>
        <v/>
      </c>
      <c r="J830" s="366" t="str">
        <f t="shared" si="174"/>
        <v/>
      </c>
      <c r="K830" s="367" t="str">
        <f t="shared" si="175"/>
        <v/>
      </c>
      <c r="L830" s="368" t="str">
        <f t="shared" si="176"/>
        <v/>
      </c>
      <c r="M830" s="369"/>
      <c r="N830" s="370" t="str">
        <f t="shared" si="169"/>
        <v/>
      </c>
      <c r="O830" s="371" t="str">
        <f t="shared" si="170"/>
        <v/>
      </c>
      <c r="P830" s="371" t="str">
        <f t="shared" si="177"/>
        <v/>
      </c>
      <c r="Q830" s="372" t="str">
        <f t="shared" si="171"/>
        <v/>
      </c>
      <c r="R830" s="373" t="str">
        <f t="shared" si="178"/>
        <v/>
      </c>
      <c r="S830" s="372" t="str">
        <f t="shared" si="179"/>
        <v/>
      </c>
      <c r="T830" s="372" t="str">
        <f t="shared" si="172"/>
        <v/>
      </c>
      <c r="U830" s="374" t="str">
        <f t="shared" si="173"/>
        <v/>
      </c>
      <c r="V830" s="375" t="str">
        <f t="shared" si="180"/>
        <v/>
      </c>
      <c r="Y830" s="133"/>
    </row>
    <row r="831" spans="1:25" s="127" customFormat="1" ht="12" customHeight="1">
      <c r="A831" s="121">
        <v>759</v>
      </c>
      <c r="B831" s="122"/>
      <c r="C831" s="403"/>
      <c r="D831" s="123"/>
      <c r="E831" s="124"/>
      <c r="F831" s="124"/>
      <c r="G831" s="363" t="str">
        <f t="shared" si="166"/>
        <v/>
      </c>
      <c r="H831" s="376" t="str">
        <f t="shared" si="167"/>
        <v/>
      </c>
      <c r="I831" s="365" t="str">
        <f t="shared" si="168"/>
        <v/>
      </c>
      <c r="J831" s="366" t="str">
        <f t="shared" si="174"/>
        <v/>
      </c>
      <c r="K831" s="367" t="str">
        <f t="shared" si="175"/>
        <v/>
      </c>
      <c r="L831" s="368" t="str">
        <f t="shared" si="176"/>
        <v/>
      </c>
      <c r="M831" s="369"/>
      <c r="N831" s="370" t="str">
        <f t="shared" si="169"/>
        <v/>
      </c>
      <c r="O831" s="371" t="str">
        <f t="shared" si="170"/>
        <v/>
      </c>
      <c r="P831" s="371" t="str">
        <f t="shared" si="177"/>
        <v/>
      </c>
      <c r="Q831" s="372" t="str">
        <f t="shared" si="171"/>
        <v/>
      </c>
      <c r="R831" s="373" t="str">
        <f t="shared" si="178"/>
        <v/>
      </c>
      <c r="S831" s="372" t="str">
        <f t="shared" si="179"/>
        <v/>
      </c>
      <c r="T831" s="372" t="str">
        <f t="shared" si="172"/>
        <v/>
      </c>
      <c r="U831" s="374" t="str">
        <f t="shared" si="173"/>
        <v/>
      </c>
      <c r="V831" s="375" t="str">
        <f t="shared" si="180"/>
        <v/>
      </c>
      <c r="Y831" s="133"/>
    </row>
    <row r="832" spans="1:25" s="127" customFormat="1" ht="12" customHeight="1">
      <c r="A832" s="121">
        <v>760</v>
      </c>
      <c r="B832" s="122"/>
      <c r="C832" s="403"/>
      <c r="D832" s="123"/>
      <c r="E832" s="124"/>
      <c r="F832" s="124"/>
      <c r="G832" s="363" t="str">
        <f t="shared" si="166"/>
        <v/>
      </c>
      <c r="H832" s="376" t="str">
        <f t="shared" si="167"/>
        <v/>
      </c>
      <c r="I832" s="365" t="str">
        <f t="shared" si="168"/>
        <v/>
      </c>
      <c r="J832" s="366" t="str">
        <f t="shared" si="174"/>
        <v/>
      </c>
      <c r="K832" s="367" t="str">
        <f t="shared" si="175"/>
        <v/>
      </c>
      <c r="L832" s="368" t="str">
        <f t="shared" si="176"/>
        <v/>
      </c>
      <c r="M832" s="369"/>
      <c r="N832" s="370" t="str">
        <f t="shared" si="169"/>
        <v/>
      </c>
      <c r="O832" s="371" t="str">
        <f t="shared" si="170"/>
        <v/>
      </c>
      <c r="P832" s="371" t="str">
        <f t="shared" si="177"/>
        <v/>
      </c>
      <c r="Q832" s="372" t="str">
        <f t="shared" si="171"/>
        <v/>
      </c>
      <c r="R832" s="373" t="str">
        <f t="shared" si="178"/>
        <v/>
      </c>
      <c r="S832" s="372" t="str">
        <f t="shared" si="179"/>
        <v/>
      </c>
      <c r="T832" s="372" t="str">
        <f t="shared" si="172"/>
        <v/>
      </c>
      <c r="U832" s="374" t="str">
        <f t="shared" si="173"/>
        <v/>
      </c>
      <c r="V832" s="375" t="str">
        <f t="shared" si="180"/>
        <v/>
      </c>
      <c r="Y832" s="133"/>
    </row>
    <row r="833" spans="1:25" s="127" customFormat="1" ht="12" customHeight="1">
      <c r="A833" s="121">
        <v>761</v>
      </c>
      <c r="B833" s="122"/>
      <c r="C833" s="403"/>
      <c r="D833" s="123"/>
      <c r="E833" s="124"/>
      <c r="F833" s="124"/>
      <c r="G833" s="363" t="str">
        <f t="shared" si="166"/>
        <v/>
      </c>
      <c r="H833" s="376" t="str">
        <f t="shared" si="167"/>
        <v/>
      </c>
      <c r="I833" s="365" t="str">
        <f t="shared" si="168"/>
        <v/>
      </c>
      <c r="J833" s="366" t="str">
        <f t="shared" si="174"/>
        <v/>
      </c>
      <c r="K833" s="367" t="str">
        <f t="shared" si="175"/>
        <v/>
      </c>
      <c r="L833" s="368" t="str">
        <f t="shared" si="176"/>
        <v/>
      </c>
      <c r="M833" s="369"/>
      <c r="N833" s="370" t="str">
        <f t="shared" si="169"/>
        <v/>
      </c>
      <c r="O833" s="371" t="str">
        <f t="shared" si="170"/>
        <v/>
      </c>
      <c r="P833" s="371" t="str">
        <f t="shared" si="177"/>
        <v/>
      </c>
      <c r="Q833" s="372" t="str">
        <f t="shared" si="171"/>
        <v/>
      </c>
      <c r="R833" s="373" t="str">
        <f t="shared" si="178"/>
        <v/>
      </c>
      <c r="S833" s="372" t="str">
        <f t="shared" si="179"/>
        <v/>
      </c>
      <c r="T833" s="372" t="str">
        <f t="shared" si="172"/>
        <v/>
      </c>
      <c r="U833" s="374" t="str">
        <f t="shared" si="173"/>
        <v/>
      </c>
      <c r="V833" s="375" t="str">
        <f t="shared" si="180"/>
        <v/>
      </c>
      <c r="Y833" s="133"/>
    </row>
    <row r="834" spans="1:25" s="127" customFormat="1" ht="12" customHeight="1">
      <c r="A834" s="121">
        <v>762</v>
      </c>
      <c r="B834" s="122"/>
      <c r="C834" s="403"/>
      <c r="D834" s="123"/>
      <c r="E834" s="124"/>
      <c r="F834" s="124"/>
      <c r="G834" s="363" t="str">
        <f t="shared" si="166"/>
        <v/>
      </c>
      <c r="H834" s="376" t="str">
        <f t="shared" si="167"/>
        <v/>
      </c>
      <c r="I834" s="365" t="str">
        <f t="shared" si="168"/>
        <v/>
      </c>
      <c r="J834" s="366" t="str">
        <f t="shared" si="174"/>
        <v/>
      </c>
      <c r="K834" s="367" t="str">
        <f t="shared" si="175"/>
        <v/>
      </c>
      <c r="L834" s="368" t="str">
        <f t="shared" si="176"/>
        <v/>
      </c>
      <c r="M834" s="369"/>
      <c r="N834" s="370" t="str">
        <f t="shared" si="169"/>
        <v/>
      </c>
      <c r="O834" s="371" t="str">
        <f t="shared" si="170"/>
        <v/>
      </c>
      <c r="P834" s="371" t="str">
        <f t="shared" si="177"/>
        <v/>
      </c>
      <c r="Q834" s="372" t="str">
        <f t="shared" si="171"/>
        <v/>
      </c>
      <c r="R834" s="373" t="str">
        <f t="shared" si="178"/>
        <v/>
      </c>
      <c r="S834" s="372" t="str">
        <f t="shared" si="179"/>
        <v/>
      </c>
      <c r="T834" s="372" t="str">
        <f t="shared" si="172"/>
        <v/>
      </c>
      <c r="U834" s="374" t="str">
        <f t="shared" si="173"/>
        <v/>
      </c>
      <c r="V834" s="375" t="str">
        <f t="shared" si="180"/>
        <v/>
      </c>
      <c r="Y834" s="133"/>
    </row>
    <row r="835" spans="1:25" s="127" customFormat="1" ht="12" customHeight="1">
      <c r="A835" s="121">
        <v>763</v>
      </c>
      <c r="B835" s="122"/>
      <c r="C835" s="403"/>
      <c r="D835" s="123"/>
      <c r="E835" s="124"/>
      <c r="F835" s="124"/>
      <c r="G835" s="363" t="str">
        <f t="shared" si="166"/>
        <v/>
      </c>
      <c r="H835" s="376" t="str">
        <f t="shared" si="167"/>
        <v/>
      </c>
      <c r="I835" s="365" t="str">
        <f t="shared" si="168"/>
        <v/>
      </c>
      <c r="J835" s="366" t="str">
        <f t="shared" si="174"/>
        <v/>
      </c>
      <c r="K835" s="367" t="str">
        <f t="shared" si="175"/>
        <v/>
      </c>
      <c r="L835" s="368" t="str">
        <f t="shared" si="176"/>
        <v/>
      </c>
      <c r="M835" s="369"/>
      <c r="N835" s="370" t="str">
        <f t="shared" si="169"/>
        <v/>
      </c>
      <c r="O835" s="371" t="str">
        <f t="shared" si="170"/>
        <v/>
      </c>
      <c r="P835" s="371" t="str">
        <f t="shared" si="177"/>
        <v/>
      </c>
      <c r="Q835" s="372" t="str">
        <f t="shared" si="171"/>
        <v/>
      </c>
      <c r="R835" s="373" t="str">
        <f t="shared" si="178"/>
        <v/>
      </c>
      <c r="S835" s="372" t="str">
        <f t="shared" si="179"/>
        <v/>
      </c>
      <c r="T835" s="372" t="str">
        <f t="shared" si="172"/>
        <v/>
      </c>
      <c r="U835" s="374" t="str">
        <f t="shared" si="173"/>
        <v/>
      </c>
      <c r="V835" s="375" t="str">
        <f t="shared" si="180"/>
        <v/>
      </c>
      <c r="Y835" s="133"/>
    </row>
    <row r="836" spans="1:25" s="127" customFormat="1" ht="12" customHeight="1">
      <c r="A836" s="121">
        <v>764</v>
      </c>
      <c r="B836" s="122"/>
      <c r="C836" s="403"/>
      <c r="D836" s="123"/>
      <c r="E836" s="124"/>
      <c r="F836" s="124"/>
      <c r="G836" s="363" t="str">
        <f t="shared" si="166"/>
        <v/>
      </c>
      <c r="H836" s="376" t="str">
        <f t="shared" si="167"/>
        <v/>
      </c>
      <c r="I836" s="365" t="str">
        <f t="shared" si="168"/>
        <v/>
      </c>
      <c r="J836" s="366" t="str">
        <f t="shared" si="174"/>
        <v/>
      </c>
      <c r="K836" s="367" t="str">
        <f t="shared" si="175"/>
        <v/>
      </c>
      <c r="L836" s="368" t="str">
        <f t="shared" si="176"/>
        <v/>
      </c>
      <c r="M836" s="369"/>
      <c r="N836" s="370" t="str">
        <f t="shared" si="169"/>
        <v/>
      </c>
      <c r="O836" s="371" t="str">
        <f t="shared" si="170"/>
        <v/>
      </c>
      <c r="P836" s="371" t="str">
        <f t="shared" si="177"/>
        <v/>
      </c>
      <c r="Q836" s="372" t="str">
        <f t="shared" si="171"/>
        <v/>
      </c>
      <c r="R836" s="373" t="str">
        <f t="shared" si="178"/>
        <v/>
      </c>
      <c r="S836" s="372" t="str">
        <f t="shared" si="179"/>
        <v/>
      </c>
      <c r="T836" s="372" t="str">
        <f t="shared" si="172"/>
        <v/>
      </c>
      <c r="U836" s="374" t="str">
        <f t="shared" si="173"/>
        <v/>
      </c>
      <c r="V836" s="375" t="str">
        <f t="shared" si="180"/>
        <v/>
      </c>
      <c r="Y836" s="133"/>
    </row>
    <row r="837" spans="1:25" s="127" customFormat="1" ht="12" customHeight="1">
      <c r="A837" s="121">
        <v>765</v>
      </c>
      <c r="B837" s="122"/>
      <c r="C837" s="403"/>
      <c r="D837" s="123"/>
      <c r="E837" s="124"/>
      <c r="F837" s="124"/>
      <c r="G837" s="363" t="str">
        <f t="shared" si="166"/>
        <v/>
      </c>
      <c r="H837" s="376" t="str">
        <f t="shared" si="167"/>
        <v/>
      </c>
      <c r="I837" s="365" t="str">
        <f t="shared" si="168"/>
        <v/>
      </c>
      <c r="J837" s="366" t="str">
        <f t="shared" si="174"/>
        <v/>
      </c>
      <c r="K837" s="367" t="str">
        <f t="shared" si="175"/>
        <v/>
      </c>
      <c r="L837" s="368" t="str">
        <f t="shared" si="176"/>
        <v/>
      </c>
      <c r="M837" s="369"/>
      <c r="N837" s="370" t="str">
        <f t="shared" si="169"/>
        <v/>
      </c>
      <c r="O837" s="371" t="str">
        <f t="shared" si="170"/>
        <v/>
      </c>
      <c r="P837" s="371" t="str">
        <f t="shared" si="177"/>
        <v/>
      </c>
      <c r="Q837" s="372" t="str">
        <f t="shared" si="171"/>
        <v/>
      </c>
      <c r="R837" s="373" t="str">
        <f t="shared" si="178"/>
        <v/>
      </c>
      <c r="S837" s="372" t="str">
        <f t="shared" si="179"/>
        <v/>
      </c>
      <c r="T837" s="372" t="str">
        <f t="shared" si="172"/>
        <v/>
      </c>
      <c r="U837" s="374" t="str">
        <f t="shared" si="173"/>
        <v/>
      </c>
      <c r="V837" s="375" t="str">
        <f t="shared" si="180"/>
        <v/>
      </c>
      <c r="Y837" s="133"/>
    </row>
    <row r="838" spans="1:25" s="127" customFormat="1" ht="12" customHeight="1">
      <c r="A838" s="121">
        <v>766</v>
      </c>
      <c r="B838" s="122"/>
      <c r="C838" s="403"/>
      <c r="D838" s="123"/>
      <c r="E838" s="124"/>
      <c r="F838" s="124"/>
      <c r="G838" s="363" t="str">
        <f t="shared" si="166"/>
        <v/>
      </c>
      <c r="H838" s="376" t="str">
        <f t="shared" si="167"/>
        <v/>
      </c>
      <c r="I838" s="365" t="str">
        <f t="shared" si="168"/>
        <v/>
      </c>
      <c r="J838" s="366" t="str">
        <f t="shared" si="174"/>
        <v/>
      </c>
      <c r="K838" s="367" t="str">
        <f t="shared" si="175"/>
        <v/>
      </c>
      <c r="L838" s="368" t="str">
        <f t="shared" si="176"/>
        <v/>
      </c>
      <c r="M838" s="369"/>
      <c r="N838" s="370" t="str">
        <f t="shared" si="169"/>
        <v/>
      </c>
      <c r="O838" s="371" t="str">
        <f t="shared" si="170"/>
        <v/>
      </c>
      <c r="P838" s="371" t="str">
        <f t="shared" si="177"/>
        <v/>
      </c>
      <c r="Q838" s="372" t="str">
        <f t="shared" si="171"/>
        <v/>
      </c>
      <c r="R838" s="373" t="str">
        <f t="shared" si="178"/>
        <v/>
      </c>
      <c r="S838" s="372" t="str">
        <f t="shared" si="179"/>
        <v/>
      </c>
      <c r="T838" s="372" t="str">
        <f t="shared" si="172"/>
        <v/>
      </c>
      <c r="U838" s="374" t="str">
        <f t="shared" si="173"/>
        <v/>
      </c>
      <c r="V838" s="375" t="str">
        <f t="shared" si="180"/>
        <v/>
      </c>
      <c r="Y838" s="133"/>
    </row>
    <row r="839" spans="1:25" s="127" customFormat="1" ht="12" customHeight="1">
      <c r="A839" s="121">
        <v>767</v>
      </c>
      <c r="B839" s="122"/>
      <c r="C839" s="403"/>
      <c r="D839" s="123"/>
      <c r="E839" s="124"/>
      <c r="F839" s="124"/>
      <c r="G839" s="363" t="str">
        <f t="shared" si="166"/>
        <v/>
      </c>
      <c r="H839" s="376" t="str">
        <f t="shared" si="167"/>
        <v/>
      </c>
      <c r="I839" s="365" t="str">
        <f t="shared" si="168"/>
        <v/>
      </c>
      <c r="J839" s="366" t="str">
        <f t="shared" si="174"/>
        <v/>
      </c>
      <c r="K839" s="367" t="str">
        <f t="shared" si="175"/>
        <v/>
      </c>
      <c r="L839" s="368" t="str">
        <f t="shared" si="176"/>
        <v/>
      </c>
      <c r="M839" s="369"/>
      <c r="N839" s="370" t="str">
        <f t="shared" si="169"/>
        <v/>
      </c>
      <c r="O839" s="371" t="str">
        <f t="shared" si="170"/>
        <v/>
      </c>
      <c r="P839" s="371" t="str">
        <f t="shared" si="177"/>
        <v/>
      </c>
      <c r="Q839" s="372" t="str">
        <f t="shared" si="171"/>
        <v/>
      </c>
      <c r="R839" s="373" t="str">
        <f t="shared" si="178"/>
        <v/>
      </c>
      <c r="S839" s="372" t="str">
        <f t="shared" si="179"/>
        <v/>
      </c>
      <c r="T839" s="372" t="str">
        <f t="shared" si="172"/>
        <v/>
      </c>
      <c r="U839" s="374" t="str">
        <f t="shared" si="173"/>
        <v/>
      </c>
      <c r="V839" s="375" t="str">
        <f t="shared" si="180"/>
        <v/>
      </c>
      <c r="Y839" s="133"/>
    </row>
    <row r="840" spans="1:25" s="127" customFormat="1" ht="12" customHeight="1">
      <c r="A840" s="121">
        <v>768</v>
      </c>
      <c r="B840" s="122"/>
      <c r="C840" s="403"/>
      <c r="D840" s="123"/>
      <c r="E840" s="124"/>
      <c r="F840" s="124"/>
      <c r="G840" s="363" t="str">
        <f t="shared" si="166"/>
        <v/>
      </c>
      <c r="H840" s="376" t="str">
        <f t="shared" si="167"/>
        <v/>
      </c>
      <c r="I840" s="365" t="str">
        <f t="shared" si="168"/>
        <v/>
      </c>
      <c r="J840" s="366" t="str">
        <f t="shared" si="174"/>
        <v/>
      </c>
      <c r="K840" s="367" t="str">
        <f t="shared" si="175"/>
        <v/>
      </c>
      <c r="L840" s="368" t="str">
        <f t="shared" si="176"/>
        <v/>
      </c>
      <c r="M840" s="369"/>
      <c r="N840" s="370" t="str">
        <f t="shared" si="169"/>
        <v/>
      </c>
      <c r="O840" s="371" t="str">
        <f t="shared" si="170"/>
        <v/>
      </c>
      <c r="P840" s="371" t="str">
        <f t="shared" si="177"/>
        <v/>
      </c>
      <c r="Q840" s="372" t="str">
        <f t="shared" si="171"/>
        <v/>
      </c>
      <c r="R840" s="373" t="str">
        <f t="shared" si="178"/>
        <v/>
      </c>
      <c r="S840" s="372" t="str">
        <f t="shared" si="179"/>
        <v/>
      </c>
      <c r="T840" s="372" t="str">
        <f t="shared" si="172"/>
        <v/>
      </c>
      <c r="U840" s="374" t="str">
        <f t="shared" si="173"/>
        <v/>
      </c>
      <c r="V840" s="375" t="str">
        <f t="shared" si="180"/>
        <v/>
      </c>
      <c r="Y840" s="133"/>
    </row>
    <row r="841" spans="1:25" s="127" customFormat="1" ht="12" customHeight="1">
      <c r="A841" s="121">
        <v>769</v>
      </c>
      <c r="B841" s="122"/>
      <c r="C841" s="403"/>
      <c r="D841" s="123"/>
      <c r="E841" s="124"/>
      <c r="F841" s="124"/>
      <c r="G841" s="363" t="str">
        <f t="shared" ref="G841:G904" si="181">IF(OR(ISBLANK($C841),ISBLANK($C$68)),"",IF($C841&gt;$C$68,"",DATEDIF($C841,$C$68,"Y")))</f>
        <v/>
      </c>
      <c r="H841" s="376" t="str">
        <f t="shared" ref="H841:H904" si="182">IF(D841=1,"男",IF(D841=2,"女",""))</f>
        <v/>
      </c>
      <c r="I841" s="365" t="str">
        <f t="shared" ref="I841:I904" si="183">G841&amp;H841</f>
        <v/>
      </c>
      <c r="J841" s="366" t="str">
        <f t="shared" si="174"/>
        <v/>
      </c>
      <c r="K841" s="367" t="str">
        <f t="shared" si="175"/>
        <v/>
      </c>
      <c r="L841" s="368" t="str">
        <f t="shared" si="176"/>
        <v/>
      </c>
      <c r="M841" s="369"/>
      <c r="N841" s="370" t="str">
        <f t="shared" ref="N841:N904" si="184">IF(F841="","",(F841-O841)/O841*100)</f>
        <v/>
      </c>
      <c r="O841" s="371" t="str">
        <f t="shared" ref="O841:O904" si="185">IF(E841="","",(J841*E841-K841))</f>
        <v/>
      </c>
      <c r="P841" s="371" t="str">
        <f t="shared" si="177"/>
        <v/>
      </c>
      <c r="Q841" s="372" t="str">
        <f t="shared" ref="Q841:Q904" si="186">IF($E841="","",P841*O841)</f>
        <v/>
      </c>
      <c r="R841" s="373" t="str">
        <f t="shared" si="178"/>
        <v/>
      </c>
      <c r="S841" s="372" t="str">
        <f t="shared" si="179"/>
        <v/>
      </c>
      <c r="T841" s="372" t="str">
        <f t="shared" ref="T841:T904" si="187">IF(E841="","",(Q841*R841+S841))</f>
        <v/>
      </c>
      <c r="U841" s="374" t="str">
        <f t="shared" ref="U841:U904" si="188">IF(E841="","",(T841*33%))</f>
        <v/>
      </c>
      <c r="V841" s="375" t="str">
        <f t="shared" si="180"/>
        <v/>
      </c>
      <c r="Y841" s="133"/>
    </row>
    <row r="842" spans="1:25" s="127" customFormat="1" ht="12" customHeight="1">
      <c r="A842" s="121">
        <v>770</v>
      </c>
      <c r="B842" s="122"/>
      <c r="C842" s="403"/>
      <c r="D842" s="123"/>
      <c r="E842" s="124"/>
      <c r="F842" s="124"/>
      <c r="G842" s="363" t="str">
        <f t="shared" si="181"/>
        <v/>
      </c>
      <c r="H842" s="376" t="str">
        <f t="shared" si="182"/>
        <v/>
      </c>
      <c r="I842" s="365" t="str">
        <f t="shared" si="183"/>
        <v/>
      </c>
      <c r="J842" s="366" t="str">
        <f t="shared" ref="J842:J905" si="189">IF(E842="","",VLOOKUP(I842,$W$28:$Y$53,2,FALSE))</f>
        <v/>
      </c>
      <c r="K842" s="367" t="str">
        <f t="shared" ref="K842:K905" si="190">IF(E842="","",VLOOKUP(I842,$W$28:$Y$53,3,FALSE))</f>
        <v/>
      </c>
      <c r="L842" s="368" t="str">
        <f t="shared" ref="L842:L905" si="191">IF(ISNUMBER(N842),VLOOKUP(N842,$M$57:$R$62,4,TRUE),"")</f>
        <v/>
      </c>
      <c r="M842" s="369"/>
      <c r="N842" s="370" t="str">
        <f t="shared" si="184"/>
        <v/>
      </c>
      <c r="O842" s="371" t="str">
        <f t="shared" si="185"/>
        <v/>
      </c>
      <c r="P842" s="371" t="str">
        <f t="shared" ref="P842:P905" si="192">IF($E842="","",VLOOKUP($I842,$N$27:$Q$53,2,FALSE))</f>
        <v/>
      </c>
      <c r="Q842" s="372" t="str">
        <f t="shared" si="186"/>
        <v/>
      </c>
      <c r="R842" s="373" t="str">
        <f t="shared" ref="R842:R905" si="193">IF(E842="","",VLOOKUP(I842,$N$27:$V$53,9,FALSE))</f>
        <v/>
      </c>
      <c r="S842" s="372" t="str">
        <f t="shared" ref="S842:S905" si="194">IF($E842="","",VLOOKUP($I842,$N$27:$R$53,5,FALSE))</f>
        <v/>
      </c>
      <c r="T842" s="372" t="str">
        <f t="shared" si="187"/>
        <v/>
      </c>
      <c r="U842" s="374" t="str">
        <f t="shared" si="188"/>
        <v/>
      </c>
      <c r="V842" s="375" t="str">
        <f t="shared" ref="V842:V905" si="195">IF(E842="","",(IF(AND(U842&lt;=$R$7,U842&gt;=$T$7),U842,IF(U842="","　","個別対応"))))</f>
        <v/>
      </c>
      <c r="Y842" s="133"/>
    </row>
    <row r="843" spans="1:25" s="127" customFormat="1" ht="12" customHeight="1">
      <c r="A843" s="121">
        <v>771</v>
      </c>
      <c r="B843" s="122"/>
      <c r="C843" s="403"/>
      <c r="D843" s="123"/>
      <c r="E843" s="124"/>
      <c r="F843" s="124"/>
      <c r="G843" s="363" t="str">
        <f t="shared" si="181"/>
        <v/>
      </c>
      <c r="H843" s="376" t="str">
        <f t="shared" si="182"/>
        <v/>
      </c>
      <c r="I843" s="365" t="str">
        <f t="shared" si="183"/>
        <v/>
      </c>
      <c r="J843" s="366" t="str">
        <f t="shared" si="189"/>
        <v/>
      </c>
      <c r="K843" s="367" t="str">
        <f t="shared" si="190"/>
        <v/>
      </c>
      <c r="L843" s="368" t="str">
        <f t="shared" si="191"/>
        <v/>
      </c>
      <c r="M843" s="369"/>
      <c r="N843" s="370" t="str">
        <f t="shared" si="184"/>
        <v/>
      </c>
      <c r="O843" s="371" t="str">
        <f t="shared" si="185"/>
        <v/>
      </c>
      <c r="P843" s="371" t="str">
        <f t="shared" si="192"/>
        <v/>
      </c>
      <c r="Q843" s="372" t="str">
        <f t="shared" si="186"/>
        <v/>
      </c>
      <c r="R843" s="373" t="str">
        <f t="shared" si="193"/>
        <v/>
      </c>
      <c r="S843" s="372" t="str">
        <f t="shared" si="194"/>
        <v/>
      </c>
      <c r="T843" s="372" t="str">
        <f t="shared" si="187"/>
        <v/>
      </c>
      <c r="U843" s="374" t="str">
        <f t="shared" si="188"/>
        <v/>
      </c>
      <c r="V843" s="375" t="str">
        <f t="shared" si="195"/>
        <v/>
      </c>
      <c r="Y843" s="133"/>
    </row>
    <row r="844" spans="1:25" s="127" customFormat="1" ht="12" customHeight="1">
      <c r="A844" s="121">
        <v>772</v>
      </c>
      <c r="B844" s="122"/>
      <c r="C844" s="403"/>
      <c r="D844" s="123"/>
      <c r="E844" s="124"/>
      <c r="F844" s="124"/>
      <c r="G844" s="363" t="str">
        <f t="shared" si="181"/>
        <v/>
      </c>
      <c r="H844" s="376" t="str">
        <f t="shared" si="182"/>
        <v/>
      </c>
      <c r="I844" s="365" t="str">
        <f t="shared" si="183"/>
        <v/>
      </c>
      <c r="J844" s="366" t="str">
        <f t="shared" si="189"/>
        <v/>
      </c>
      <c r="K844" s="367" t="str">
        <f t="shared" si="190"/>
        <v/>
      </c>
      <c r="L844" s="368" t="str">
        <f t="shared" si="191"/>
        <v/>
      </c>
      <c r="M844" s="369"/>
      <c r="N844" s="370" t="str">
        <f t="shared" si="184"/>
        <v/>
      </c>
      <c r="O844" s="371" t="str">
        <f t="shared" si="185"/>
        <v/>
      </c>
      <c r="P844" s="371" t="str">
        <f t="shared" si="192"/>
        <v/>
      </c>
      <c r="Q844" s="372" t="str">
        <f t="shared" si="186"/>
        <v/>
      </c>
      <c r="R844" s="373" t="str">
        <f t="shared" si="193"/>
        <v/>
      </c>
      <c r="S844" s="372" t="str">
        <f t="shared" si="194"/>
        <v/>
      </c>
      <c r="T844" s="372" t="str">
        <f t="shared" si="187"/>
        <v/>
      </c>
      <c r="U844" s="374" t="str">
        <f t="shared" si="188"/>
        <v/>
      </c>
      <c r="V844" s="375" t="str">
        <f t="shared" si="195"/>
        <v/>
      </c>
      <c r="Y844" s="133"/>
    </row>
    <row r="845" spans="1:25" s="127" customFormat="1" ht="12" customHeight="1">
      <c r="A845" s="121">
        <v>773</v>
      </c>
      <c r="B845" s="122"/>
      <c r="C845" s="403"/>
      <c r="D845" s="123"/>
      <c r="E845" s="124"/>
      <c r="F845" s="124"/>
      <c r="G845" s="363" t="str">
        <f t="shared" si="181"/>
        <v/>
      </c>
      <c r="H845" s="376" t="str">
        <f t="shared" si="182"/>
        <v/>
      </c>
      <c r="I845" s="365" t="str">
        <f t="shared" si="183"/>
        <v/>
      </c>
      <c r="J845" s="366" t="str">
        <f t="shared" si="189"/>
        <v/>
      </c>
      <c r="K845" s="367" t="str">
        <f t="shared" si="190"/>
        <v/>
      </c>
      <c r="L845" s="368" t="str">
        <f t="shared" si="191"/>
        <v/>
      </c>
      <c r="M845" s="369"/>
      <c r="N845" s="370" t="str">
        <f t="shared" si="184"/>
        <v/>
      </c>
      <c r="O845" s="371" t="str">
        <f t="shared" si="185"/>
        <v/>
      </c>
      <c r="P845" s="371" t="str">
        <f t="shared" si="192"/>
        <v/>
      </c>
      <c r="Q845" s="372" t="str">
        <f t="shared" si="186"/>
        <v/>
      </c>
      <c r="R845" s="373" t="str">
        <f t="shared" si="193"/>
        <v/>
      </c>
      <c r="S845" s="372" t="str">
        <f t="shared" si="194"/>
        <v/>
      </c>
      <c r="T845" s="372" t="str">
        <f t="shared" si="187"/>
        <v/>
      </c>
      <c r="U845" s="374" t="str">
        <f t="shared" si="188"/>
        <v/>
      </c>
      <c r="V845" s="375" t="str">
        <f t="shared" si="195"/>
        <v/>
      </c>
      <c r="Y845" s="133"/>
    </row>
    <row r="846" spans="1:25" s="127" customFormat="1" ht="12" customHeight="1">
      <c r="A846" s="121">
        <v>774</v>
      </c>
      <c r="B846" s="122"/>
      <c r="C846" s="403"/>
      <c r="D846" s="123"/>
      <c r="E846" s="124"/>
      <c r="F846" s="124"/>
      <c r="G846" s="363" t="str">
        <f t="shared" si="181"/>
        <v/>
      </c>
      <c r="H846" s="376" t="str">
        <f t="shared" si="182"/>
        <v/>
      </c>
      <c r="I846" s="365" t="str">
        <f t="shared" si="183"/>
        <v/>
      </c>
      <c r="J846" s="366" t="str">
        <f t="shared" si="189"/>
        <v/>
      </c>
      <c r="K846" s="367" t="str">
        <f t="shared" si="190"/>
        <v/>
      </c>
      <c r="L846" s="368" t="str">
        <f t="shared" si="191"/>
        <v/>
      </c>
      <c r="M846" s="369"/>
      <c r="N846" s="370" t="str">
        <f t="shared" si="184"/>
        <v/>
      </c>
      <c r="O846" s="371" t="str">
        <f t="shared" si="185"/>
        <v/>
      </c>
      <c r="P846" s="371" t="str">
        <f t="shared" si="192"/>
        <v/>
      </c>
      <c r="Q846" s="372" t="str">
        <f t="shared" si="186"/>
        <v/>
      </c>
      <c r="R846" s="373" t="str">
        <f t="shared" si="193"/>
        <v/>
      </c>
      <c r="S846" s="372" t="str">
        <f t="shared" si="194"/>
        <v/>
      </c>
      <c r="T846" s="372" t="str">
        <f t="shared" si="187"/>
        <v/>
      </c>
      <c r="U846" s="374" t="str">
        <f t="shared" si="188"/>
        <v/>
      </c>
      <c r="V846" s="375" t="str">
        <f t="shared" si="195"/>
        <v/>
      </c>
      <c r="Y846" s="133"/>
    </row>
    <row r="847" spans="1:25" s="127" customFormat="1" ht="12" customHeight="1">
      <c r="A847" s="121">
        <v>775</v>
      </c>
      <c r="B847" s="122"/>
      <c r="C847" s="403"/>
      <c r="D847" s="123"/>
      <c r="E847" s="124"/>
      <c r="F847" s="124"/>
      <c r="G847" s="363" t="str">
        <f t="shared" si="181"/>
        <v/>
      </c>
      <c r="H847" s="376" t="str">
        <f t="shared" si="182"/>
        <v/>
      </c>
      <c r="I847" s="365" t="str">
        <f t="shared" si="183"/>
        <v/>
      </c>
      <c r="J847" s="366" t="str">
        <f t="shared" si="189"/>
        <v/>
      </c>
      <c r="K847" s="367" t="str">
        <f t="shared" si="190"/>
        <v/>
      </c>
      <c r="L847" s="368" t="str">
        <f t="shared" si="191"/>
        <v/>
      </c>
      <c r="M847" s="369"/>
      <c r="N847" s="370" t="str">
        <f t="shared" si="184"/>
        <v/>
      </c>
      <c r="O847" s="371" t="str">
        <f t="shared" si="185"/>
        <v/>
      </c>
      <c r="P847" s="371" t="str">
        <f t="shared" si="192"/>
        <v/>
      </c>
      <c r="Q847" s="372" t="str">
        <f t="shared" si="186"/>
        <v/>
      </c>
      <c r="R847" s="373" t="str">
        <f t="shared" si="193"/>
        <v/>
      </c>
      <c r="S847" s="372" t="str">
        <f t="shared" si="194"/>
        <v/>
      </c>
      <c r="T847" s="372" t="str">
        <f t="shared" si="187"/>
        <v/>
      </c>
      <c r="U847" s="374" t="str">
        <f t="shared" si="188"/>
        <v/>
      </c>
      <c r="V847" s="375" t="str">
        <f t="shared" si="195"/>
        <v/>
      </c>
      <c r="Y847" s="133"/>
    </row>
    <row r="848" spans="1:25" s="127" customFormat="1" ht="12" customHeight="1">
      <c r="A848" s="121">
        <v>776</v>
      </c>
      <c r="B848" s="122"/>
      <c r="C848" s="403"/>
      <c r="D848" s="123"/>
      <c r="E848" s="124"/>
      <c r="F848" s="124"/>
      <c r="G848" s="363" t="str">
        <f t="shared" si="181"/>
        <v/>
      </c>
      <c r="H848" s="376" t="str">
        <f t="shared" si="182"/>
        <v/>
      </c>
      <c r="I848" s="365" t="str">
        <f t="shared" si="183"/>
        <v/>
      </c>
      <c r="J848" s="366" t="str">
        <f t="shared" si="189"/>
        <v/>
      </c>
      <c r="K848" s="367" t="str">
        <f t="shared" si="190"/>
        <v/>
      </c>
      <c r="L848" s="368" t="str">
        <f t="shared" si="191"/>
        <v/>
      </c>
      <c r="M848" s="369"/>
      <c r="N848" s="370" t="str">
        <f t="shared" si="184"/>
        <v/>
      </c>
      <c r="O848" s="371" t="str">
        <f t="shared" si="185"/>
        <v/>
      </c>
      <c r="P848" s="371" t="str">
        <f t="shared" si="192"/>
        <v/>
      </c>
      <c r="Q848" s="372" t="str">
        <f t="shared" si="186"/>
        <v/>
      </c>
      <c r="R848" s="373" t="str">
        <f t="shared" si="193"/>
        <v/>
      </c>
      <c r="S848" s="372" t="str">
        <f t="shared" si="194"/>
        <v/>
      </c>
      <c r="T848" s="372" t="str">
        <f t="shared" si="187"/>
        <v/>
      </c>
      <c r="U848" s="374" t="str">
        <f t="shared" si="188"/>
        <v/>
      </c>
      <c r="V848" s="375" t="str">
        <f t="shared" si="195"/>
        <v/>
      </c>
      <c r="Y848" s="133"/>
    </row>
    <row r="849" spans="1:25" s="127" customFormat="1" ht="12" customHeight="1">
      <c r="A849" s="121">
        <v>777</v>
      </c>
      <c r="B849" s="122"/>
      <c r="C849" s="403"/>
      <c r="D849" s="123"/>
      <c r="E849" s="124"/>
      <c r="F849" s="124"/>
      <c r="G849" s="363" t="str">
        <f t="shared" si="181"/>
        <v/>
      </c>
      <c r="H849" s="376" t="str">
        <f t="shared" si="182"/>
        <v/>
      </c>
      <c r="I849" s="365" t="str">
        <f t="shared" si="183"/>
        <v/>
      </c>
      <c r="J849" s="366" t="str">
        <f t="shared" si="189"/>
        <v/>
      </c>
      <c r="K849" s="367" t="str">
        <f t="shared" si="190"/>
        <v/>
      </c>
      <c r="L849" s="368" t="str">
        <f t="shared" si="191"/>
        <v/>
      </c>
      <c r="M849" s="369"/>
      <c r="N849" s="370" t="str">
        <f t="shared" si="184"/>
        <v/>
      </c>
      <c r="O849" s="371" t="str">
        <f t="shared" si="185"/>
        <v/>
      </c>
      <c r="P849" s="371" t="str">
        <f t="shared" si="192"/>
        <v/>
      </c>
      <c r="Q849" s="372" t="str">
        <f t="shared" si="186"/>
        <v/>
      </c>
      <c r="R849" s="373" t="str">
        <f t="shared" si="193"/>
        <v/>
      </c>
      <c r="S849" s="372" t="str">
        <f t="shared" si="194"/>
        <v/>
      </c>
      <c r="T849" s="372" t="str">
        <f t="shared" si="187"/>
        <v/>
      </c>
      <c r="U849" s="374" t="str">
        <f t="shared" si="188"/>
        <v/>
      </c>
      <c r="V849" s="375" t="str">
        <f t="shared" si="195"/>
        <v/>
      </c>
      <c r="Y849" s="133"/>
    </row>
    <row r="850" spans="1:25" s="127" customFormat="1" ht="12" customHeight="1">
      <c r="A850" s="121">
        <v>778</v>
      </c>
      <c r="B850" s="122"/>
      <c r="C850" s="403"/>
      <c r="D850" s="123"/>
      <c r="E850" s="124"/>
      <c r="F850" s="124"/>
      <c r="G850" s="363" t="str">
        <f t="shared" si="181"/>
        <v/>
      </c>
      <c r="H850" s="376" t="str">
        <f t="shared" si="182"/>
        <v/>
      </c>
      <c r="I850" s="365" t="str">
        <f t="shared" si="183"/>
        <v/>
      </c>
      <c r="J850" s="366" t="str">
        <f t="shared" si="189"/>
        <v/>
      </c>
      <c r="K850" s="367" t="str">
        <f t="shared" si="190"/>
        <v/>
      </c>
      <c r="L850" s="368" t="str">
        <f t="shared" si="191"/>
        <v/>
      </c>
      <c r="M850" s="369"/>
      <c r="N850" s="370" t="str">
        <f t="shared" si="184"/>
        <v/>
      </c>
      <c r="O850" s="371" t="str">
        <f t="shared" si="185"/>
        <v/>
      </c>
      <c r="P850" s="371" t="str">
        <f t="shared" si="192"/>
        <v/>
      </c>
      <c r="Q850" s="372" t="str">
        <f t="shared" si="186"/>
        <v/>
      </c>
      <c r="R850" s="373" t="str">
        <f t="shared" si="193"/>
        <v/>
      </c>
      <c r="S850" s="372" t="str">
        <f t="shared" si="194"/>
        <v/>
      </c>
      <c r="T850" s="372" t="str">
        <f t="shared" si="187"/>
        <v/>
      </c>
      <c r="U850" s="374" t="str">
        <f t="shared" si="188"/>
        <v/>
      </c>
      <c r="V850" s="375" t="str">
        <f t="shared" si="195"/>
        <v/>
      </c>
      <c r="Y850" s="133"/>
    </row>
    <row r="851" spans="1:25" s="127" customFormat="1" ht="12" customHeight="1">
      <c r="A851" s="121">
        <v>779</v>
      </c>
      <c r="B851" s="122"/>
      <c r="C851" s="403"/>
      <c r="D851" s="123"/>
      <c r="E851" s="124"/>
      <c r="F851" s="124"/>
      <c r="G851" s="363" t="str">
        <f t="shared" si="181"/>
        <v/>
      </c>
      <c r="H851" s="376" t="str">
        <f t="shared" si="182"/>
        <v/>
      </c>
      <c r="I851" s="365" t="str">
        <f t="shared" si="183"/>
        <v/>
      </c>
      <c r="J851" s="366" t="str">
        <f t="shared" si="189"/>
        <v/>
      </c>
      <c r="K851" s="367" t="str">
        <f t="shared" si="190"/>
        <v/>
      </c>
      <c r="L851" s="368" t="str">
        <f t="shared" si="191"/>
        <v/>
      </c>
      <c r="M851" s="369"/>
      <c r="N851" s="370" t="str">
        <f t="shared" si="184"/>
        <v/>
      </c>
      <c r="O851" s="371" t="str">
        <f t="shared" si="185"/>
        <v/>
      </c>
      <c r="P851" s="371" t="str">
        <f t="shared" si="192"/>
        <v/>
      </c>
      <c r="Q851" s="372" t="str">
        <f t="shared" si="186"/>
        <v/>
      </c>
      <c r="R851" s="373" t="str">
        <f t="shared" si="193"/>
        <v/>
      </c>
      <c r="S851" s="372" t="str">
        <f t="shared" si="194"/>
        <v/>
      </c>
      <c r="T851" s="372" t="str">
        <f t="shared" si="187"/>
        <v/>
      </c>
      <c r="U851" s="374" t="str">
        <f t="shared" si="188"/>
        <v/>
      </c>
      <c r="V851" s="375" t="str">
        <f t="shared" si="195"/>
        <v/>
      </c>
      <c r="Y851" s="133"/>
    </row>
    <row r="852" spans="1:25" s="127" customFormat="1" ht="12" customHeight="1">
      <c r="A852" s="121">
        <v>780</v>
      </c>
      <c r="B852" s="122"/>
      <c r="C852" s="403"/>
      <c r="D852" s="123"/>
      <c r="E852" s="124"/>
      <c r="F852" s="124"/>
      <c r="G852" s="363" t="str">
        <f t="shared" si="181"/>
        <v/>
      </c>
      <c r="H852" s="376" t="str">
        <f t="shared" si="182"/>
        <v/>
      </c>
      <c r="I852" s="365" t="str">
        <f t="shared" si="183"/>
        <v/>
      </c>
      <c r="J852" s="366" t="str">
        <f t="shared" si="189"/>
        <v/>
      </c>
      <c r="K852" s="367" t="str">
        <f t="shared" si="190"/>
        <v/>
      </c>
      <c r="L852" s="368" t="str">
        <f t="shared" si="191"/>
        <v/>
      </c>
      <c r="M852" s="369"/>
      <c r="N852" s="370" t="str">
        <f t="shared" si="184"/>
        <v/>
      </c>
      <c r="O852" s="371" t="str">
        <f t="shared" si="185"/>
        <v/>
      </c>
      <c r="P852" s="371" t="str">
        <f t="shared" si="192"/>
        <v/>
      </c>
      <c r="Q852" s="372" t="str">
        <f t="shared" si="186"/>
        <v/>
      </c>
      <c r="R852" s="373" t="str">
        <f t="shared" si="193"/>
        <v/>
      </c>
      <c r="S852" s="372" t="str">
        <f t="shared" si="194"/>
        <v/>
      </c>
      <c r="T852" s="372" t="str">
        <f t="shared" si="187"/>
        <v/>
      </c>
      <c r="U852" s="374" t="str">
        <f t="shared" si="188"/>
        <v/>
      </c>
      <c r="V852" s="375" t="str">
        <f t="shared" si="195"/>
        <v/>
      </c>
      <c r="Y852" s="133"/>
    </row>
    <row r="853" spans="1:25" s="127" customFormat="1" ht="12" customHeight="1">
      <c r="A853" s="121">
        <v>781</v>
      </c>
      <c r="B853" s="122"/>
      <c r="C853" s="403"/>
      <c r="D853" s="123"/>
      <c r="E853" s="124"/>
      <c r="F853" s="124"/>
      <c r="G853" s="363" t="str">
        <f t="shared" si="181"/>
        <v/>
      </c>
      <c r="H853" s="376" t="str">
        <f t="shared" si="182"/>
        <v/>
      </c>
      <c r="I853" s="365" t="str">
        <f t="shared" si="183"/>
        <v/>
      </c>
      <c r="J853" s="366" t="str">
        <f t="shared" si="189"/>
        <v/>
      </c>
      <c r="K853" s="367" t="str">
        <f t="shared" si="190"/>
        <v/>
      </c>
      <c r="L853" s="368" t="str">
        <f t="shared" si="191"/>
        <v/>
      </c>
      <c r="M853" s="369"/>
      <c r="N853" s="370" t="str">
        <f t="shared" si="184"/>
        <v/>
      </c>
      <c r="O853" s="371" t="str">
        <f t="shared" si="185"/>
        <v/>
      </c>
      <c r="P853" s="371" t="str">
        <f t="shared" si="192"/>
        <v/>
      </c>
      <c r="Q853" s="372" t="str">
        <f t="shared" si="186"/>
        <v/>
      </c>
      <c r="R853" s="373" t="str">
        <f t="shared" si="193"/>
        <v/>
      </c>
      <c r="S853" s="372" t="str">
        <f t="shared" si="194"/>
        <v/>
      </c>
      <c r="T853" s="372" t="str">
        <f t="shared" si="187"/>
        <v/>
      </c>
      <c r="U853" s="374" t="str">
        <f t="shared" si="188"/>
        <v/>
      </c>
      <c r="V853" s="375" t="str">
        <f t="shared" si="195"/>
        <v/>
      </c>
      <c r="Y853" s="133"/>
    </row>
    <row r="854" spans="1:25" s="127" customFormat="1" ht="12" customHeight="1">
      <c r="A854" s="121">
        <v>782</v>
      </c>
      <c r="B854" s="122"/>
      <c r="C854" s="403"/>
      <c r="D854" s="123"/>
      <c r="E854" s="124"/>
      <c r="F854" s="124"/>
      <c r="G854" s="363" t="str">
        <f t="shared" si="181"/>
        <v/>
      </c>
      <c r="H854" s="376" t="str">
        <f t="shared" si="182"/>
        <v/>
      </c>
      <c r="I854" s="365" t="str">
        <f t="shared" si="183"/>
        <v/>
      </c>
      <c r="J854" s="366" t="str">
        <f t="shared" si="189"/>
        <v/>
      </c>
      <c r="K854" s="367" t="str">
        <f t="shared" si="190"/>
        <v/>
      </c>
      <c r="L854" s="368" t="str">
        <f t="shared" si="191"/>
        <v/>
      </c>
      <c r="M854" s="369"/>
      <c r="N854" s="370" t="str">
        <f t="shared" si="184"/>
        <v/>
      </c>
      <c r="O854" s="371" t="str">
        <f t="shared" si="185"/>
        <v/>
      </c>
      <c r="P854" s="371" t="str">
        <f t="shared" si="192"/>
        <v/>
      </c>
      <c r="Q854" s="372" t="str">
        <f t="shared" si="186"/>
        <v/>
      </c>
      <c r="R854" s="373" t="str">
        <f t="shared" si="193"/>
        <v/>
      </c>
      <c r="S854" s="372" t="str">
        <f t="shared" si="194"/>
        <v/>
      </c>
      <c r="T854" s="372" t="str">
        <f t="shared" si="187"/>
        <v/>
      </c>
      <c r="U854" s="374" t="str">
        <f t="shared" si="188"/>
        <v/>
      </c>
      <c r="V854" s="375" t="str">
        <f t="shared" si="195"/>
        <v/>
      </c>
      <c r="Y854" s="133"/>
    </row>
    <row r="855" spans="1:25" s="127" customFormat="1" ht="12" customHeight="1">
      <c r="A855" s="121">
        <v>783</v>
      </c>
      <c r="B855" s="122"/>
      <c r="C855" s="403"/>
      <c r="D855" s="123"/>
      <c r="E855" s="124"/>
      <c r="F855" s="124"/>
      <c r="G855" s="363" t="str">
        <f t="shared" si="181"/>
        <v/>
      </c>
      <c r="H855" s="376" t="str">
        <f t="shared" si="182"/>
        <v/>
      </c>
      <c r="I855" s="365" t="str">
        <f t="shared" si="183"/>
        <v/>
      </c>
      <c r="J855" s="366" t="str">
        <f t="shared" si="189"/>
        <v/>
      </c>
      <c r="K855" s="367" t="str">
        <f t="shared" si="190"/>
        <v/>
      </c>
      <c r="L855" s="368" t="str">
        <f t="shared" si="191"/>
        <v/>
      </c>
      <c r="M855" s="369"/>
      <c r="N855" s="370" t="str">
        <f t="shared" si="184"/>
        <v/>
      </c>
      <c r="O855" s="371" t="str">
        <f t="shared" si="185"/>
        <v/>
      </c>
      <c r="P855" s="371" t="str">
        <f t="shared" si="192"/>
        <v/>
      </c>
      <c r="Q855" s="372" t="str">
        <f t="shared" si="186"/>
        <v/>
      </c>
      <c r="R855" s="373" t="str">
        <f t="shared" si="193"/>
        <v/>
      </c>
      <c r="S855" s="372" t="str">
        <f t="shared" si="194"/>
        <v/>
      </c>
      <c r="T855" s="372" t="str">
        <f t="shared" si="187"/>
        <v/>
      </c>
      <c r="U855" s="374" t="str">
        <f t="shared" si="188"/>
        <v/>
      </c>
      <c r="V855" s="375" t="str">
        <f t="shared" si="195"/>
        <v/>
      </c>
      <c r="Y855" s="133"/>
    </row>
    <row r="856" spans="1:25" s="127" customFormat="1" ht="12" customHeight="1">
      <c r="A856" s="121">
        <v>784</v>
      </c>
      <c r="B856" s="122"/>
      <c r="C856" s="403"/>
      <c r="D856" s="123"/>
      <c r="E856" s="124"/>
      <c r="F856" s="124"/>
      <c r="G856" s="363" t="str">
        <f t="shared" si="181"/>
        <v/>
      </c>
      <c r="H856" s="376" t="str">
        <f t="shared" si="182"/>
        <v/>
      </c>
      <c r="I856" s="365" t="str">
        <f t="shared" si="183"/>
        <v/>
      </c>
      <c r="J856" s="366" t="str">
        <f t="shared" si="189"/>
        <v/>
      </c>
      <c r="K856" s="367" t="str">
        <f t="shared" si="190"/>
        <v/>
      </c>
      <c r="L856" s="368" t="str">
        <f t="shared" si="191"/>
        <v/>
      </c>
      <c r="M856" s="369"/>
      <c r="N856" s="370" t="str">
        <f t="shared" si="184"/>
        <v/>
      </c>
      <c r="O856" s="371" t="str">
        <f t="shared" si="185"/>
        <v/>
      </c>
      <c r="P856" s="371" t="str">
        <f t="shared" si="192"/>
        <v/>
      </c>
      <c r="Q856" s="372" t="str">
        <f t="shared" si="186"/>
        <v/>
      </c>
      <c r="R856" s="373" t="str">
        <f t="shared" si="193"/>
        <v/>
      </c>
      <c r="S856" s="372" t="str">
        <f t="shared" si="194"/>
        <v/>
      </c>
      <c r="T856" s="372" t="str">
        <f t="shared" si="187"/>
        <v/>
      </c>
      <c r="U856" s="374" t="str">
        <f t="shared" si="188"/>
        <v/>
      </c>
      <c r="V856" s="375" t="str">
        <f t="shared" si="195"/>
        <v/>
      </c>
      <c r="Y856" s="133"/>
    </row>
    <row r="857" spans="1:25" s="127" customFormat="1" ht="12" customHeight="1">
      <c r="A857" s="121">
        <v>785</v>
      </c>
      <c r="B857" s="122"/>
      <c r="C857" s="403"/>
      <c r="D857" s="123"/>
      <c r="E857" s="124"/>
      <c r="F857" s="124"/>
      <c r="G857" s="363" t="str">
        <f t="shared" si="181"/>
        <v/>
      </c>
      <c r="H857" s="376" t="str">
        <f t="shared" si="182"/>
        <v/>
      </c>
      <c r="I857" s="365" t="str">
        <f t="shared" si="183"/>
        <v/>
      </c>
      <c r="J857" s="366" t="str">
        <f t="shared" si="189"/>
        <v/>
      </c>
      <c r="K857" s="367" t="str">
        <f t="shared" si="190"/>
        <v/>
      </c>
      <c r="L857" s="368" t="str">
        <f t="shared" si="191"/>
        <v/>
      </c>
      <c r="M857" s="369"/>
      <c r="N857" s="370" t="str">
        <f t="shared" si="184"/>
        <v/>
      </c>
      <c r="O857" s="371" t="str">
        <f t="shared" si="185"/>
        <v/>
      </c>
      <c r="P857" s="371" t="str">
        <f t="shared" si="192"/>
        <v/>
      </c>
      <c r="Q857" s="372" t="str">
        <f t="shared" si="186"/>
        <v/>
      </c>
      <c r="R857" s="373" t="str">
        <f t="shared" si="193"/>
        <v/>
      </c>
      <c r="S857" s="372" t="str">
        <f t="shared" si="194"/>
        <v/>
      </c>
      <c r="T857" s="372" t="str">
        <f t="shared" si="187"/>
        <v/>
      </c>
      <c r="U857" s="374" t="str">
        <f t="shared" si="188"/>
        <v/>
      </c>
      <c r="V857" s="375" t="str">
        <f t="shared" si="195"/>
        <v/>
      </c>
      <c r="Y857" s="133"/>
    </row>
    <row r="858" spans="1:25" s="127" customFormat="1" ht="12" customHeight="1">
      <c r="A858" s="121">
        <v>786</v>
      </c>
      <c r="B858" s="122"/>
      <c r="C858" s="403"/>
      <c r="D858" s="123"/>
      <c r="E858" s="124"/>
      <c r="F858" s="124"/>
      <c r="G858" s="363" t="str">
        <f t="shared" si="181"/>
        <v/>
      </c>
      <c r="H858" s="376" t="str">
        <f t="shared" si="182"/>
        <v/>
      </c>
      <c r="I858" s="365" t="str">
        <f t="shared" si="183"/>
        <v/>
      </c>
      <c r="J858" s="366" t="str">
        <f t="shared" si="189"/>
        <v/>
      </c>
      <c r="K858" s="367" t="str">
        <f t="shared" si="190"/>
        <v/>
      </c>
      <c r="L858" s="368" t="str">
        <f t="shared" si="191"/>
        <v/>
      </c>
      <c r="M858" s="369"/>
      <c r="N858" s="370" t="str">
        <f t="shared" si="184"/>
        <v/>
      </c>
      <c r="O858" s="371" t="str">
        <f t="shared" si="185"/>
        <v/>
      </c>
      <c r="P858" s="371" t="str">
        <f t="shared" si="192"/>
        <v/>
      </c>
      <c r="Q858" s="372" t="str">
        <f t="shared" si="186"/>
        <v/>
      </c>
      <c r="R858" s="373" t="str">
        <f t="shared" si="193"/>
        <v/>
      </c>
      <c r="S858" s="372" t="str">
        <f t="shared" si="194"/>
        <v/>
      </c>
      <c r="T858" s="372" t="str">
        <f t="shared" si="187"/>
        <v/>
      </c>
      <c r="U858" s="374" t="str">
        <f t="shared" si="188"/>
        <v/>
      </c>
      <c r="V858" s="375" t="str">
        <f t="shared" si="195"/>
        <v/>
      </c>
      <c r="Y858" s="133"/>
    </row>
    <row r="859" spans="1:25" s="127" customFormat="1" ht="12" customHeight="1">
      <c r="A859" s="121">
        <v>787</v>
      </c>
      <c r="B859" s="122"/>
      <c r="C859" s="403"/>
      <c r="D859" s="123"/>
      <c r="E859" s="124"/>
      <c r="F859" s="124"/>
      <c r="G859" s="363" t="str">
        <f t="shared" si="181"/>
        <v/>
      </c>
      <c r="H859" s="376" t="str">
        <f t="shared" si="182"/>
        <v/>
      </c>
      <c r="I859" s="365" t="str">
        <f t="shared" si="183"/>
        <v/>
      </c>
      <c r="J859" s="366" t="str">
        <f t="shared" si="189"/>
        <v/>
      </c>
      <c r="K859" s="367" t="str">
        <f t="shared" si="190"/>
        <v/>
      </c>
      <c r="L859" s="368" t="str">
        <f t="shared" si="191"/>
        <v/>
      </c>
      <c r="M859" s="369"/>
      <c r="N859" s="370" t="str">
        <f t="shared" si="184"/>
        <v/>
      </c>
      <c r="O859" s="371" t="str">
        <f t="shared" si="185"/>
        <v/>
      </c>
      <c r="P859" s="371" t="str">
        <f t="shared" si="192"/>
        <v/>
      </c>
      <c r="Q859" s="372" t="str">
        <f t="shared" si="186"/>
        <v/>
      </c>
      <c r="R859" s="373" t="str">
        <f t="shared" si="193"/>
        <v/>
      </c>
      <c r="S859" s="372" t="str">
        <f t="shared" si="194"/>
        <v/>
      </c>
      <c r="T859" s="372" t="str">
        <f t="shared" si="187"/>
        <v/>
      </c>
      <c r="U859" s="374" t="str">
        <f t="shared" si="188"/>
        <v/>
      </c>
      <c r="V859" s="375" t="str">
        <f t="shared" si="195"/>
        <v/>
      </c>
      <c r="Y859" s="133"/>
    </row>
    <row r="860" spans="1:25" s="127" customFormat="1" ht="12" customHeight="1">
      <c r="A860" s="121">
        <v>788</v>
      </c>
      <c r="B860" s="122"/>
      <c r="C860" s="403"/>
      <c r="D860" s="123"/>
      <c r="E860" s="124"/>
      <c r="F860" s="124"/>
      <c r="G860" s="363" t="str">
        <f t="shared" si="181"/>
        <v/>
      </c>
      <c r="H860" s="376" t="str">
        <f t="shared" si="182"/>
        <v/>
      </c>
      <c r="I860" s="365" t="str">
        <f t="shared" si="183"/>
        <v/>
      </c>
      <c r="J860" s="366" t="str">
        <f t="shared" si="189"/>
        <v/>
      </c>
      <c r="K860" s="367" t="str">
        <f t="shared" si="190"/>
        <v/>
      </c>
      <c r="L860" s="368" t="str">
        <f t="shared" si="191"/>
        <v/>
      </c>
      <c r="M860" s="369"/>
      <c r="N860" s="370" t="str">
        <f t="shared" si="184"/>
        <v/>
      </c>
      <c r="O860" s="371" t="str">
        <f t="shared" si="185"/>
        <v/>
      </c>
      <c r="P860" s="371" t="str">
        <f t="shared" si="192"/>
        <v/>
      </c>
      <c r="Q860" s="372" t="str">
        <f t="shared" si="186"/>
        <v/>
      </c>
      <c r="R860" s="373" t="str">
        <f t="shared" si="193"/>
        <v/>
      </c>
      <c r="S860" s="372" t="str">
        <f t="shared" si="194"/>
        <v/>
      </c>
      <c r="T860" s="372" t="str">
        <f t="shared" si="187"/>
        <v/>
      </c>
      <c r="U860" s="374" t="str">
        <f t="shared" si="188"/>
        <v/>
      </c>
      <c r="V860" s="375" t="str">
        <f t="shared" si="195"/>
        <v/>
      </c>
      <c r="Y860" s="133"/>
    </row>
    <row r="861" spans="1:25" s="127" customFormat="1" ht="12" customHeight="1">
      <c r="A861" s="121">
        <v>789</v>
      </c>
      <c r="B861" s="122"/>
      <c r="C861" s="403"/>
      <c r="D861" s="123"/>
      <c r="E861" s="124"/>
      <c r="F861" s="124"/>
      <c r="G861" s="363" t="str">
        <f t="shared" si="181"/>
        <v/>
      </c>
      <c r="H861" s="376" t="str">
        <f t="shared" si="182"/>
        <v/>
      </c>
      <c r="I861" s="365" t="str">
        <f t="shared" si="183"/>
        <v/>
      </c>
      <c r="J861" s="366" t="str">
        <f t="shared" si="189"/>
        <v/>
      </c>
      <c r="K861" s="367" t="str">
        <f t="shared" si="190"/>
        <v/>
      </c>
      <c r="L861" s="368" t="str">
        <f t="shared" si="191"/>
        <v/>
      </c>
      <c r="M861" s="369"/>
      <c r="N861" s="370" t="str">
        <f t="shared" si="184"/>
        <v/>
      </c>
      <c r="O861" s="371" t="str">
        <f t="shared" si="185"/>
        <v/>
      </c>
      <c r="P861" s="371" t="str">
        <f t="shared" si="192"/>
        <v/>
      </c>
      <c r="Q861" s="372" t="str">
        <f t="shared" si="186"/>
        <v/>
      </c>
      <c r="R861" s="373" t="str">
        <f t="shared" si="193"/>
        <v/>
      </c>
      <c r="S861" s="372" t="str">
        <f t="shared" si="194"/>
        <v/>
      </c>
      <c r="T861" s="372" t="str">
        <f t="shared" si="187"/>
        <v/>
      </c>
      <c r="U861" s="374" t="str">
        <f t="shared" si="188"/>
        <v/>
      </c>
      <c r="V861" s="375" t="str">
        <f t="shared" si="195"/>
        <v/>
      </c>
      <c r="Y861" s="133"/>
    </row>
    <row r="862" spans="1:25" s="127" customFormat="1" ht="12" customHeight="1">
      <c r="A862" s="121">
        <v>790</v>
      </c>
      <c r="B862" s="122"/>
      <c r="C862" s="403"/>
      <c r="D862" s="123"/>
      <c r="E862" s="124"/>
      <c r="F862" s="124"/>
      <c r="G862" s="363" t="str">
        <f t="shared" si="181"/>
        <v/>
      </c>
      <c r="H862" s="376" t="str">
        <f t="shared" si="182"/>
        <v/>
      </c>
      <c r="I862" s="365" t="str">
        <f t="shared" si="183"/>
        <v/>
      </c>
      <c r="J862" s="366" t="str">
        <f t="shared" si="189"/>
        <v/>
      </c>
      <c r="K862" s="367" t="str">
        <f t="shared" si="190"/>
        <v/>
      </c>
      <c r="L862" s="368" t="str">
        <f t="shared" si="191"/>
        <v/>
      </c>
      <c r="M862" s="369"/>
      <c r="N862" s="370" t="str">
        <f t="shared" si="184"/>
        <v/>
      </c>
      <c r="O862" s="371" t="str">
        <f t="shared" si="185"/>
        <v/>
      </c>
      <c r="P862" s="371" t="str">
        <f t="shared" si="192"/>
        <v/>
      </c>
      <c r="Q862" s="372" t="str">
        <f t="shared" si="186"/>
        <v/>
      </c>
      <c r="R862" s="373" t="str">
        <f t="shared" si="193"/>
        <v/>
      </c>
      <c r="S862" s="372" t="str">
        <f t="shared" si="194"/>
        <v/>
      </c>
      <c r="T862" s="372" t="str">
        <f t="shared" si="187"/>
        <v/>
      </c>
      <c r="U862" s="374" t="str">
        <f t="shared" si="188"/>
        <v/>
      </c>
      <c r="V862" s="375" t="str">
        <f t="shared" si="195"/>
        <v/>
      </c>
      <c r="Y862" s="133"/>
    </row>
    <row r="863" spans="1:25" s="127" customFormat="1" ht="12" customHeight="1">
      <c r="A863" s="121">
        <v>791</v>
      </c>
      <c r="B863" s="122"/>
      <c r="C863" s="403"/>
      <c r="D863" s="123"/>
      <c r="E863" s="124"/>
      <c r="F863" s="124"/>
      <c r="G863" s="363" t="str">
        <f t="shared" si="181"/>
        <v/>
      </c>
      <c r="H863" s="376" t="str">
        <f t="shared" si="182"/>
        <v/>
      </c>
      <c r="I863" s="365" t="str">
        <f t="shared" si="183"/>
        <v/>
      </c>
      <c r="J863" s="366" t="str">
        <f t="shared" si="189"/>
        <v/>
      </c>
      <c r="K863" s="367" t="str">
        <f t="shared" si="190"/>
        <v/>
      </c>
      <c r="L863" s="368" t="str">
        <f t="shared" si="191"/>
        <v/>
      </c>
      <c r="M863" s="369"/>
      <c r="N863" s="370" t="str">
        <f t="shared" si="184"/>
        <v/>
      </c>
      <c r="O863" s="371" t="str">
        <f t="shared" si="185"/>
        <v/>
      </c>
      <c r="P863" s="371" t="str">
        <f t="shared" si="192"/>
        <v/>
      </c>
      <c r="Q863" s="372" t="str">
        <f t="shared" si="186"/>
        <v/>
      </c>
      <c r="R863" s="373" t="str">
        <f t="shared" si="193"/>
        <v/>
      </c>
      <c r="S863" s="372" t="str">
        <f t="shared" si="194"/>
        <v/>
      </c>
      <c r="T863" s="372" t="str">
        <f t="shared" si="187"/>
        <v/>
      </c>
      <c r="U863" s="374" t="str">
        <f t="shared" si="188"/>
        <v/>
      </c>
      <c r="V863" s="375" t="str">
        <f t="shared" si="195"/>
        <v/>
      </c>
      <c r="Y863" s="133"/>
    </row>
    <row r="864" spans="1:25" s="127" customFormat="1" ht="12" customHeight="1">
      <c r="A864" s="121">
        <v>792</v>
      </c>
      <c r="B864" s="122"/>
      <c r="C864" s="403"/>
      <c r="D864" s="123"/>
      <c r="E864" s="124"/>
      <c r="F864" s="124"/>
      <c r="G864" s="363" t="str">
        <f t="shared" si="181"/>
        <v/>
      </c>
      <c r="H864" s="376" t="str">
        <f t="shared" si="182"/>
        <v/>
      </c>
      <c r="I864" s="365" t="str">
        <f t="shared" si="183"/>
        <v/>
      </c>
      <c r="J864" s="366" t="str">
        <f t="shared" si="189"/>
        <v/>
      </c>
      <c r="K864" s="367" t="str">
        <f t="shared" si="190"/>
        <v/>
      </c>
      <c r="L864" s="368" t="str">
        <f t="shared" si="191"/>
        <v/>
      </c>
      <c r="M864" s="369"/>
      <c r="N864" s="370" t="str">
        <f t="shared" si="184"/>
        <v/>
      </c>
      <c r="O864" s="371" t="str">
        <f t="shared" si="185"/>
        <v/>
      </c>
      <c r="P864" s="371" t="str">
        <f t="shared" si="192"/>
        <v/>
      </c>
      <c r="Q864" s="372" t="str">
        <f t="shared" si="186"/>
        <v/>
      </c>
      <c r="R864" s="373" t="str">
        <f t="shared" si="193"/>
        <v/>
      </c>
      <c r="S864" s="372" t="str">
        <f t="shared" si="194"/>
        <v/>
      </c>
      <c r="T864" s="372" t="str">
        <f t="shared" si="187"/>
        <v/>
      </c>
      <c r="U864" s="374" t="str">
        <f t="shared" si="188"/>
        <v/>
      </c>
      <c r="V864" s="375" t="str">
        <f t="shared" si="195"/>
        <v/>
      </c>
      <c r="Y864" s="133"/>
    </row>
    <row r="865" spans="1:25" s="127" customFormat="1" ht="12" customHeight="1">
      <c r="A865" s="121">
        <v>793</v>
      </c>
      <c r="B865" s="122"/>
      <c r="C865" s="403"/>
      <c r="D865" s="123"/>
      <c r="E865" s="124"/>
      <c r="F865" s="124"/>
      <c r="G865" s="363" t="str">
        <f t="shared" si="181"/>
        <v/>
      </c>
      <c r="H865" s="376" t="str">
        <f t="shared" si="182"/>
        <v/>
      </c>
      <c r="I865" s="365" t="str">
        <f t="shared" si="183"/>
        <v/>
      </c>
      <c r="J865" s="366" t="str">
        <f t="shared" si="189"/>
        <v/>
      </c>
      <c r="K865" s="367" t="str">
        <f t="shared" si="190"/>
        <v/>
      </c>
      <c r="L865" s="368" t="str">
        <f t="shared" si="191"/>
        <v/>
      </c>
      <c r="M865" s="369"/>
      <c r="N865" s="370" t="str">
        <f t="shared" si="184"/>
        <v/>
      </c>
      <c r="O865" s="371" t="str">
        <f t="shared" si="185"/>
        <v/>
      </c>
      <c r="P865" s="371" t="str">
        <f t="shared" si="192"/>
        <v/>
      </c>
      <c r="Q865" s="372" t="str">
        <f t="shared" si="186"/>
        <v/>
      </c>
      <c r="R865" s="373" t="str">
        <f t="shared" si="193"/>
        <v/>
      </c>
      <c r="S865" s="372" t="str">
        <f t="shared" si="194"/>
        <v/>
      </c>
      <c r="T865" s="372" t="str">
        <f t="shared" si="187"/>
        <v/>
      </c>
      <c r="U865" s="374" t="str">
        <f t="shared" si="188"/>
        <v/>
      </c>
      <c r="V865" s="375" t="str">
        <f t="shared" si="195"/>
        <v/>
      </c>
      <c r="Y865" s="133"/>
    </row>
    <row r="866" spans="1:25" s="127" customFormat="1" ht="12" customHeight="1">
      <c r="A866" s="121">
        <v>794</v>
      </c>
      <c r="B866" s="122"/>
      <c r="C866" s="403"/>
      <c r="D866" s="123"/>
      <c r="E866" s="124"/>
      <c r="F866" s="124"/>
      <c r="G866" s="363" t="str">
        <f t="shared" si="181"/>
        <v/>
      </c>
      <c r="H866" s="376" t="str">
        <f t="shared" si="182"/>
        <v/>
      </c>
      <c r="I866" s="365" t="str">
        <f t="shared" si="183"/>
        <v/>
      </c>
      <c r="J866" s="366" t="str">
        <f t="shared" si="189"/>
        <v/>
      </c>
      <c r="K866" s="367" t="str">
        <f t="shared" si="190"/>
        <v/>
      </c>
      <c r="L866" s="368" t="str">
        <f t="shared" si="191"/>
        <v/>
      </c>
      <c r="M866" s="369"/>
      <c r="N866" s="370" t="str">
        <f t="shared" si="184"/>
        <v/>
      </c>
      <c r="O866" s="371" t="str">
        <f t="shared" si="185"/>
        <v/>
      </c>
      <c r="P866" s="371" t="str">
        <f t="shared" si="192"/>
        <v/>
      </c>
      <c r="Q866" s="372" t="str">
        <f t="shared" si="186"/>
        <v/>
      </c>
      <c r="R866" s="373" t="str">
        <f t="shared" si="193"/>
        <v/>
      </c>
      <c r="S866" s="372" t="str">
        <f t="shared" si="194"/>
        <v/>
      </c>
      <c r="T866" s="372" t="str">
        <f t="shared" si="187"/>
        <v/>
      </c>
      <c r="U866" s="374" t="str">
        <f t="shared" si="188"/>
        <v/>
      </c>
      <c r="V866" s="375" t="str">
        <f t="shared" si="195"/>
        <v/>
      </c>
      <c r="Y866" s="133"/>
    </row>
    <row r="867" spans="1:25" s="127" customFormat="1" ht="12" customHeight="1">
      <c r="A867" s="121">
        <v>795</v>
      </c>
      <c r="B867" s="122"/>
      <c r="C867" s="403"/>
      <c r="D867" s="123"/>
      <c r="E867" s="124"/>
      <c r="F867" s="124"/>
      <c r="G867" s="363" t="str">
        <f t="shared" si="181"/>
        <v/>
      </c>
      <c r="H867" s="376" t="str">
        <f t="shared" si="182"/>
        <v/>
      </c>
      <c r="I867" s="365" t="str">
        <f t="shared" si="183"/>
        <v/>
      </c>
      <c r="J867" s="366" t="str">
        <f t="shared" si="189"/>
        <v/>
      </c>
      <c r="K867" s="367" t="str">
        <f t="shared" si="190"/>
        <v/>
      </c>
      <c r="L867" s="368" t="str">
        <f t="shared" si="191"/>
        <v/>
      </c>
      <c r="M867" s="369"/>
      <c r="N867" s="370" t="str">
        <f t="shared" si="184"/>
        <v/>
      </c>
      <c r="O867" s="371" t="str">
        <f t="shared" si="185"/>
        <v/>
      </c>
      <c r="P867" s="371" t="str">
        <f t="shared" si="192"/>
        <v/>
      </c>
      <c r="Q867" s="372" t="str">
        <f t="shared" si="186"/>
        <v/>
      </c>
      <c r="R867" s="373" t="str">
        <f t="shared" si="193"/>
        <v/>
      </c>
      <c r="S867" s="372" t="str">
        <f t="shared" si="194"/>
        <v/>
      </c>
      <c r="T867" s="372" t="str">
        <f t="shared" si="187"/>
        <v/>
      </c>
      <c r="U867" s="374" t="str">
        <f t="shared" si="188"/>
        <v/>
      </c>
      <c r="V867" s="375" t="str">
        <f t="shared" si="195"/>
        <v/>
      </c>
      <c r="Y867" s="133"/>
    </row>
    <row r="868" spans="1:25" s="127" customFormat="1" ht="12" customHeight="1">
      <c r="A868" s="121">
        <v>796</v>
      </c>
      <c r="B868" s="122"/>
      <c r="C868" s="403"/>
      <c r="D868" s="123"/>
      <c r="E868" s="124"/>
      <c r="F868" s="124"/>
      <c r="G868" s="363" t="str">
        <f t="shared" si="181"/>
        <v/>
      </c>
      <c r="H868" s="376" t="str">
        <f t="shared" si="182"/>
        <v/>
      </c>
      <c r="I868" s="365" t="str">
        <f t="shared" si="183"/>
        <v/>
      </c>
      <c r="J868" s="366" t="str">
        <f t="shared" si="189"/>
        <v/>
      </c>
      <c r="K868" s="367" t="str">
        <f t="shared" si="190"/>
        <v/>
      </c>
      <c r="L868" s="368" t="str">
        <f t="shared" si="191"/>
        <v/>
      </c>
      <c r="M868" s="369"/>
      <c r="N868" s="370" t="str">
        <f t="shared" si="184"/>
        <v/>
      </c>
      <c r="O868" s="371" t="str">
        <f t="shared" si="185"/>
        <v/>
      </c>
      <c r="P868" s="371" t="str">
        <f t="shared" si="192"/>
        <v/>
      </c>
      <c r="Q868" s="372" t="str">
        <f t="shared" si="186"/>
        <v/>
      </c>
      <c r="R868" s="373" t="str">
        <f t="shared" si="193"/>
        <v/>
      </c>
      <c r="S868" s="372" t="str">
        <f t="shared" si="194"/>
        <v/>
      </c>
      <c r="T868" s="372" t="str">
        <f t="shared" si="187"/>
        <v/>
      </c>
      <c r="U868" s="374" t="str">
        <f t="shared" si="188"/>
        <v/>
      </c>
      <c r="V868" s="375" t="str">
        <f t="shared" si="195"/>
        <v/>
      </c>
      <c r="Y868" s="133"/>
    </row>
    <row r="869" spans="1:25" s="127" customFormat="1" ht="12" customHeight="1">
      <c r="A869" s="121">
        <v>797</v>
      </c>
      <c r="B869" s="122"/>
      <c r="C869" s="403"/>
      <c r="D869" s="123"/>
      <c r="E869" s="124"/>
      <c r="F869" s="124"/>
      <c r="G869" s="363" t="str">
        <f t="shared" si="181"/>
        <v/>
      </c>
      <c r="H869" s="376" t="str">
        <f t="shared" si="182"/>
        <v/>
      </c>
      <c r="I869" s="365" t="str">
        <f t="shared" si="183"/>
        <v/>
      </c>
      <c r="J869" s="366" t="str">
        <f t="shared" si="189"/>
        <v/>
      </c>
      <c r="K869" s="367" t="str">
        <f t="shared" si="190"/>
        <v/>
      </c>
      <c r="L869" s="368" t="str">
        <f t="shared" si="191"/>
        <v/>
      </c>
      <c r="M869" s="369"/>
      <c r="N869" s="370" t="str">
        <f t="shared" si="184"/>
        <v/>
      </c>
      <c r="O869" s="371" t="str">
        <f t="shared" si="185"/>
        <v/>
      </c>
      <c r="P869" s="371" t="str">
        <f t="shared" si="192"/>
        <v/>
      </c>
      <c r="Q869" s="372" t="str">
        <f t="shared" si="186"/>
        <v/>
      </c>
      <c r="R869" s="373" t="str">
        <f t="shared" si="193"/>
        <v/>
      </c>
      <c r="S869" s="372" t="str">
        <f t="shared" si="194"/>
        <v/>
      </c>
      <c r="T869" s="372" t="str">
        <f t="shared" si="187"/>
        <v/>
      </c>
      <c r="U869" s="374" t="str">
        <f t="shared" si="188"/>
        <v/>
      </c>
      <c r="V869" s="375" t="str">
        <f t="shared" si="195"/>
        <v/>
      </c>
      <c r="Y869" s="133"/>
    </row>
    <row r="870" spans="1:25" s="127" customFormat="1" ht="12" customHeight="1">
      <c r="A870" s="121">
        <v>798</v>
      </c>
      <c r="B870" s="122"/>
      <c r="C870" s="403"/>
      <c r="D870" s="123"/>
      <c r="E870" s="124"/>
      <c r="F870" s="124"/>
      <c r="G870" s="363" t="str">
        <f t="shared" si="181"/>
        <v/>
      </c>
      <c r="H870" s="376" t="str">
        <f t="shared" si="182"/>
        <v/>
      </c>
      <c r="I870" s="365" t="str">
        <f t="shared" si="183"/>
        <v/>
      </c>
      <c r="J870" s="366" t="str">
        <f t="shared" si="189"/>
        <v/>
      </c>
      <c r="K870" s="367" t="str">
        <f t="shared" si="190"/>
        <v/>
      </c>
      <c r="L870" s="368" t="str">
        <f t="shared" si="191"/>
        <v/>
      </c>
      <c r="M870" s="369"/>
      <c r="N870" s="370" t="str">
        <f t="shared" si="184"/>
        <v/>
      </c>
      <c r="O870" s="371" t="str">
        <f t="shared" si="185"/>
        <v/>
      </c>
      <c r="P870" s="371" t="str">
        <f t="shared" si="192"/>
        <v/>
      </c>
      <c r="Q870" s="372" t="str">
        <f t="shared" si="186"/>
        <v/>
      </c>
      <c r="R870" s="373" t="str">
        <f t="shared" si="193"/>
        <v/>
      </c>
      <c r="S870" s="372" t="str">
        <f t="shared" si="194"/>
        <v/>
      </c>
      <c r="T870" s="372" t="str">
        <f t="shared" si="187"/>
        <v/>
      </c>
      <c r="U870" s="374" t="str">
        <f t="shared" si="188"/>
        <v/>
      </c>
      <c r="V870" s="375" t="str">
        <f t="shared" si="195"/>
        <v/>
      </c>
      <c r="Y870" s="133"/>
    </row>
    <row r="871" spans="1:25" s="127" customFormat="1" ht="12" customHeight="1">
      <c r="A871" s="121">
        <v>799</v>
      </c>
      <c r="B871" s="122"/>
      <c r="C871" s="403"/>
      <c r="D871" s="123"/>
      <c r="E871" s="124"/>
      <c r="F871" s="124"/>
      <c r="G871" s="363" t="str">
        <f t="shared" si="181"/>
        <v/>
      </c>
      <c r="H871" s="376" t="str">
        <f t="shared" si="182"/>
        <v/>
      </c>
      <c r="I871" s="365" t="str">
        <f t="shared" si="183"/>
        <v/>
      </c>
      <c r="J871" s="366" t="str">
        <f t="shared" si="189"/>
        <v/>
      </c>
      <c r="K871" s="367" t="str">
        <f t="shared" si="190"/>
        <v/>
      </c>
      <c r="L871" s="368" t="str">
        <f t="shared" si="191"/>
        <v/>
      </c>
      <c r="M871" s="369"/>
      <c r="N871" s="370" t="str">
        <f t="shared" si="184"/>
        <v/>
      </c>
      <c r="O871" s="371" t="str">
        <f t="shared" si="185"/>
        <v/>
      </c>
      <c r="P871" s="371" t="str">
        <f t="shared" si="192"/>
        <v/>
      </c>
      <c r="Q871" s="372" t="str">
        <f t="shared" si="186"/>
        <v/>
      </c>
      <c r="R871" s="373" t="str">
        <f t="shared" si="193"/>
        <v/>
      </c>
      <c r="S871" s="372" t="str">
        <f t="shared" si="194"/>
        <v/>
      </c>
      <c r="T871" s="372" t="str">
        <f t="shared" si="187"/>
        <v/>
      </c>
      <c r="U871" s="374" t="str">
        <f t="shared" si="188"/>
        <v/>
      </c>
      <c r="V871" s="375" t="str">
        <f t="shared" si="195"/>
        <v/>
      </c>
      <c r="Y871" s="133"/>
    </row>
    <row r="872" spans="1:25" s="127" customFormat="1" ht="12" customHeight="1">
      <c r="A872" s="121">
        <v>800</v>
      </c>
      <c r="B872" s="122"/>
      <c r="C872" s="403"/>
      <c r="D872" s="123"/>
      <c r="E872" s="124"/>
      <c r="F872" s="124"/>
      <c r="G872" s="363" t="str">
        <f t="shared" si="181"/>
        <v/>
      </c>
      <c r="H872" s="376" t="str">
        <f t="shared" si="182"/>
        <v/>
      </c>
      <c r="I872" s="365" t="str">
        <f t="shared" si="183"/>
        <v/>
      </c>
      <c r="J872" s="366" t="str">
        <f t="shared" si="189"/>
        <v/>
      </c>
      <c r="K872" s="367" t="str">
        <f t="shared" si="190"/>
        <v/>
      </c>
      <c r="L872" s="368" t="str">
        <f t="shared" si="191"/>
        <v/>
      </c>
      <c r="M872" s="369"/>
      <c r="N872" s="370" t="str">
        <f t="shared" si="184"/>
        <v/>
      </c>
      <c r="O872" s="371" t="str">
        <f t="shared" si="185"/>
        <v/>
      </c>
      <c r="P872" s="371" t="str">
        <f t="shared" si="192"/>
        <v/>
      </c>
      <c r="Q872" s="372" t="str">
        <f t="shared" si="186"/>
        <v/>
      </c>
      <c r="R872" s="373" t="str">
        <f t="shared" si="193"/>
        <v/>
      </c>
      <c r="S872" s="372" t="str">
        <f t="shared" si="194"/>
        <v/>
      </c>
      <c r="T872" s="372" t="str">
        <f t="shared" si="187"/>
        <v/>
      </c>
      <c r="U872" s="374" t="str">
        <f t="shared" si="188"/>
        <v/>
      </c>
      <c r="V872" s="375" t="str">
        <f t="shared" si="195"/>
        <v/>
      </c>
      <c r="Y872" s="133"/>
    </row>
    <row r="873" spans="1:25" s="127" customFormat="1" ht="12" customHeight="1">
      <c r="A873" s="121">
        <v>801</v>
      </c>
      <c r="B873" s="122"/>
      <c r="C873" s="403"/>
      <c r="D873" s="123"/>
      <c r="E873" s="124"/>
      <c r="F873" s="124"/>
      <c r="G873" s="363" t="str">
        <f t="shared" si="181"/>
        <v/>
      </c>
      <c r="H873" s="376" t="str">
        <f t="shared" si="182"/>
        <v/>
      </c>
      <c r="I873" s="365" t="str">
        <f t="shared" si="183"/>
        <v/>
      </c>
      <c r="J873" s="366" t="str">
        <f t="shared" si="189"/>
        <v/>
      </c>
      <c r="K873" s="367" t="str">
        <f t="shared" si="190"/>
        <v/>
      </c>
      <c r="L873" s="368" t="str">
        <f t="shared" si="191"/>
        <v/>
      </c>
      <c r="M873" s="369"/>
      <c r="N873" s="370" t="str">
        <f t="shared" si="184"/>
        <v/>
      </c>
      <c r="O873" s="371" t="str">
        <f t="shared" si="185"/>
        <v/>
      </c>
      <c r="P873" s="371" t="str">
        <f t="shared" si="192"/>
        <v/>
      </c>
      <c r="Q873" s="372" t="str">
        <f t="shared" si="186"/>
        <v/>
      </c>
      <c r="R873" s="373" t="str">
        <f t="shared" si="193"/>
        <v/>
      </c>
      <c r="S873" s="372" t="str">
        <f t="shared" si="194"/>
        <v/>
      </c>
      <c r="T873" s="372" t="str">
        <f t="shared" si="187"/>
        <v/>
      </c>
      <c r="U873" s="374" t="str">
        <f t="shared" si="188"/>
        <v/>
      </c>
      <c r="V873" s="375" t="str">
        <f t="shared" si="195"/>
        <v/>
      </c>
      <c r="Y873" s="133"/>
    </row>
    <row r="874" spans="1:25" s="127" customFormat="1" ht="12" customHeight="1">
      <c r="A874" s="121">
        <v>802</v>
      </c>
      <c r="B874" s="122"/>
      <c r="C874" s="403"/>
      <c r="D874" s="123"/>
      <c r="E874" s="124"/>
      <c r="F874" s="124"/>
      <c r="G874" s="363" t="str">
        <f t="shared" si="181"/>
        <v/>
      </c>
      <c r="H874" s="376" t="str">
        <f t="shared" si="182"/>
        <v/>
      </c>
      <c r="I874" s="365" t="str">
        <f t="shared" si="183"/>
        <v/>
      </c>
      <c r="J874" s="366" t="str">
        <f t="shared" si="189"/>
        <v/>
      </c>
      <c r="K874" s="367" t="str">
        <f t="shared" si="190"/>
        <v/>
      </c>
      <c r="L874" s="368" t="str">
        <f t="shared" si="191"/>
        <v/>
      </c>
      <c r="M874" s="369"/>
      <c r="N874" s="370" t="str">
        <f t="shared" si="184"/>
        <v/>
      </c>
      <c r="O874" s="371" t="str">
        <f t="shared" si="185"/>
        <v/>
      </c>
      <c r="P874" s="371" t="str">
        <f t="shared" si="192"/>
        <v/>
      </c>
      <c r="Q874" s="372" t="str">
        <f t="shared" si="186"/>
        <v/>
      </c>
      <c r="R874" s="373" t="str">
        <f t="shared" si="193"/>
        <v/>
      </c>
      <c r="S874" s="372" t="str">
        <f t="shared" si="194"/>
        <v/>
      </c>
      <c r="T874" s="372" t="str">
        <f t="shared" si="187"/>
        <v/>
      </c>
      <c r="U874" s="374" t="str">
        <f t="shared" si="188"/>
        <v/>
      </c>
      <c r="V874" s="375" t="str">
        <f t="shared" si="195"/>
        <v/>
      </c>
      <c r="Y874" s="133"/>
    </row>
    <row r="875" spans="1:25" s="127" customFormat="1" ht="12" customHeight="1">
      <c r="A875" s="121">
        <v>803</v>
      </c>
      <c r="B875" s="122"/>
      <c r="C875" s="403"/>
      <c r="D875" s="123"/>
      <c r="E875" s="124"/>
      <c r="F875" s="124"/>
      <c r="G875" s="363" t="str">
        <f t="shared" si="181"/>
        <v/>
      </c>
      <c r="H875" s="376" t="str">
        <f t="shared" si="182"/>
        <v/>
      </c>
      <c r="I875" s="365" t="str">
        <f t="shared" si="183"/>
        <v/>
      </c>
      <c r="J875" s="366" t="str">
        <f t="shared" si="189"/>
        <v/>
      </c>
      <c r="K875" s="367" t="str">
        <f t="shared" si="190"/>
        <v/>
      </c>
      <c r="L875" s="368" t="str">
        <f t="shared" si="191"/>
        <v/>
      </c>
      <c r="M875" s="369"/>
      <c r="N875" s="370" t="str">
        <f t="shared" si="184"/>
        <v/>
      </c>
      <c r="O875" s="371" t="str">
        <f t="shared" si="185"/>
        <v/>
      </c>
      <c r="P875" s="371" t="str">
        <f t="shared" si="192"/>
        <v/>
      </c>
      <c r="Q875" s="372" t="str">
        <f t="shared" si="186"/>
        <v/>
      </c>
      <c r="R875" s="373" t="str">
        <f t="shared" si="193"/>
        <v/>
      </c>
      <c r="S875" s="372" t="str">
        <f t="shared" si="194"/>
        <v/>
      </c>
      <c r="T875" s="372" t="str">
        <f t="shared" si="187"/>
        <v/>
      </c>
      <c r="U875" s="374" t="str">
        <f t="shared" si="188"/>
        <v/>
      </c>
      <c r="V875" s="375" t="str">
        <f t="shared" si="195"/>
        <v/>
      </c>
      <c r="Y875" s="133"/>
    </row>
    <row r="876" spans="1:25" s="127" customFormat="1" ht="12" customHeight="1">
      <c r="A876" s="121">
        <v>804</v>
      </c>
      <c r="B876" s="122"/>
      <c r="C876" s="403"/>
      <c r="D876" s="123"/>
      <c r="E876" s="124"/>
      <c r="F876" s="124"/>
      <c r="G876" s="363" t="str">
        <f t="shared" si="181"/>
        <v/>
      </c>
      <c r="H876" s="376" t="str">
        <f t="shared" si="182"/>
        <v/>
      </c>
      <c r="I876" s="365" t="str">
        <f t="shared" si="183"/>
        <v/>
      </c>
      <c r="J876" s="366" t="str">
        <f t="shared" si="189"/>
        <v/>
      </c>
      <c r="K876" s="367" t="str">
        <f t="shared" si="190"/>
        <v/>
      </c>
      <c r="L876" s="368" t="str">
        <f t="shared" si="191"/>
        <v/>
      </c>
      <c r="M876" s="369"/>
      <c r="N876" s="370" t="str">
        <f t="shared" si="184"/>
        <v/>
      </c>
      <c r="O876" s="371" t="str">
        <f t="shared" si="185"/>
        <v/>
      </c>
      <c r="P876" s="371" t="str">
        <f t="shared" si="192"/>
        <v/>
      </c>
      <c r="Q876" s="372" t="str">
        <f t="shared" si="186"/>
        <v/>
      </c>
      <c r="R876" s="373" t="str">
        <f t="shared" si="193"/>
        <v/>
      </c>
      <c r="S876" s="372" t="str">
        <f t="shared" si="194"/>
        <v/>
      </c>
      <c r="T876" s="372" t="str">
        <f t="shared" si="187"/>
        <v/>
      </c>
      <c r="U876" s="374" t="str">
        <f t="shared" si="188"/>
        <v/>
      </c>
      <c r="V876" s="375" t="str">
        <f t="shared" si="195"/>
        <v/>
      </c>
      <c r="Y876" s="133"/>
    </row>
    <row r="877" spans="1:25" s="127" customFormat="1" ht="12" customHeight="1">
      <c r="A877" s="121">
        <v>805</v>
      </c>
      <c r="B877" s="122"/>
      <c r="C877" s="403"/>
      <c r="D877" s="123"/>
      <c r="E877" s="124"/>
      <c r="F877" s="124"/>
      <c r="G877" s="363" t="str">
        <f t="shared" si="181"/>
        <v/>
      </c>
      <c r="H877" s="376" t="str">
        <f t="shared" si="182"/>
        <v/>
      </c>
      <c r="I877" s="365" t="str">
        <f t="shared" si="183"/>
        <v/>
      </c>
      <c r="J877" s="366" t="str">
        <f t="shared" si="189"/>
        <v/>
      </c>
      <c r="K877" s="367" t="str">
        <f t="shared" si="190"/>
        <v/>
      </c>
      <c r="L877" s="368" t="str">
        <f t="shared" si="191"/>
        <v/>
      </c>
      <c r="M877" s="369"/>
      <c r="N877" s="370" t="str">
        <f t="shared" si="184"/>
        <v/>
      </c>
      <c r="O877" s="371" t="str">
        <f t="shared" si="185"/>
        <v/>
      </c>
      <c r="P877" s="371" t="str">
        <f t="shared" si="192"/>
        <v/>
      </c>
      <c r="Q877" s="372" t="str">
        <f t="shared" si="186"/>
        <v/>
      </c>
      <c r="R877" s="373" t="str">
        <f t="shared" si="193"/>
        <v/>
      </c>
      <c r="S877" s="372" t="str">
        <f t="shared" si="194"/>
        <v/>
      </c>
      <c r="T877" s="372" t="str">
        <f t="shared" si="187"/>
        <v/>
      </c>
      <c r="U877" s="374" t="str">
        <f t="shared" si="188"/>
        <v/>
      </c>
      <c r="V877" s="375" t="str">
        <f t="shared" si="195"/>
        <v/>
      </c>
      <c r="Y877" s="133"/>
    </row>
    <row r="878" spans="1:25" s="127" customFormat="1" ht="12" customHeight="1">
      <c r="A878" s="121">
        <v>806</v>
      </c>
      <c r="B878" s="122"/>
      <c r="C878" s="403"/>
      <c r="D878" s="123"/>
      <c r="E878" s="124"/>
      <c r="F878" s="124"/>
      <c r="G878" s="363" t="str">
        <f t="shared" si="181"/>
        <v/>
      </c>
      <c r="H878" s="376" t="str">
        <f t="shared" si="182"/>
        <v/>
      </c>
      <c r="I878" s="365" t="str">
        <f t="shared" si="183"/>
        <v/>
      </c>
      <c r="J878" s="366" t="str">
        <f t="shared" si="189"/>
        <v/>
      </c>
      <c r="K878" s="367" t="str">
        <f t="shared" si="190"/>
        <v/>
      </c>
      <c r="L878" s="368" t="str">
        <f t="shared" si="191"/>
        <v/>
      </c>
      <c r="M878" s="369"/>
      <c r="N878" s="370" t="str">
        <f t="shared" si="184"/>
        <v/>
      </c>
      <c r="O878" s="371" t="str">
        <f t="shared" si="185"/>
        <v/>
      </c>
      <c r="P878" s="371" t="str">
        <f t="shared" si="192"/>
        <v/>
      </c>
      <c r="Q878" s="372" t="str">
        <f t="shared" si="186"/>
        <v/>
      </c>
      <c r="R878" s="373" t="str">
        <f t="shared" si="193"/>
        <v/>
      </c>
      <c r="S878" s="372" t="str">
        <f t="shared" si="194"/>
        <v/>
      </c>
      <c r="T878" s="372" t="str">
        <f t="shared" si="187"/>
        <v/>
      </c>
      <c r="U878" s="374" t="str">
        <f t="shared" si="188"/>
        <v/>
      </c>
      <c r="V878" s="375" t="str">
        <f t="shared" si="195"/>
        <v/>
      </c>
      <c r="Y878" s="133"/>
    </row>
    <row r="879" spans="1:25" s="127" customFormat="1" ht="12" customHeight="1">
      <c r="A879" s="121">
        <v>807</v>
      </c>
      <c r="B879" s="122"/>
      <c r="C879" s="403"/>
      <c r="D879" s="123"/>
      <c r="E879" s="124"/>
      <c r="F879" s="124"/>
      <c r="G879" s="363" t="str">
        <f t="shared" si="181"/>
        <v/>
      </c>
      <c r="H879" s="376" t="str">
        <f t="shared" si="182"/>
        <v/>
      </c>
      <c r="I879" s="365" t="str">
        <f t="shared" si="183"/>
        <v/>
      </c>
      <c r="J879" s="366" t="str">
        <f t="shared" si="189"/>
        <v/>
      </c>
      <c r="K879" s="367" t="str">
        <f t="shared" si="190"/>
        <v/>
      </c>
      <c r="L879" s="368" t="str">
        <f t="shared" si="191"/>
        <v/>
      </c>
      <c r="M879" s="369"/>
      <c r="N879" s="370" t="str">
        <f t="shared" si="184"/>
        <v/>
      </c>
      <c r="O879" s="371" t="str">
        <f t="shared" si="185"/>
        <v/>
      </c>
      <c r="P879" s="371" t="str">
        <f t="shared" si="192"/>
        <v/>
      </c>
      <c r="Q879" s="372" t="str">
        <f t="shared" si="186"/>
        <v/>
      </c>
      <c r="R879" s="373" t="str">
        <f t="shared" si="193"/>
        <v/>
      </c>
      <c r="S879" s="372" t="str">
        <f t="shared" si="194"/>
        <v/>
      </c>
      <c r="T879" s="372" t="str">
        <f t="shared" si="187"/>
        <v/>
      </c>
      <c r="U879" s="374" t="str">
        <f t="shared" si="188"/>
        <v/>
      </c>
      <c r="V879" s="375" t="str">
        <f t="shared" si="195"/>
        <v/>
      </c>
      <c r="Y879" s="133"/>
    </row>
    <row r="880" spans="1:25" s="127" customFormat="1" ht="12" customHeight="1">
      <c r="A880" s="121">
        <v>808</v>
      </c>
      <c r="B880" s="122"/>
      <c r="C880" s="403"/>
      <c r="D880" s="123"/>
      <c r="E880" s="124"/>
      <c r="F880" s="124"/>
      <c r="G880" s="363" t="str">
        <f t="shared" si="181"/>
        <v/>
      </c>
      <c r="H880" s="376" t="str">
        <f t="shared" si="182"/>
        <v/>
      </c>
      <c r="I880" s="365" t="str">
        <f t="shared" si="183"/>
        <v/>
      </c>
      <c r="J880" s="366" t="str">
        <f t="shared" si="189"/>
        <v/>
      </c>
      <c r="K880" s="367" t="str">
        <f t="shared" si="190"/>
        <v/>
      </c>
      <c r="L880" s="368" t="str">
        <f t="shared" si="191"/>
        <v/>
      </c>
      <c r="M880" s="369"/>
      <c r="N880" s="370" t="str">
        <f t="shared" si="184"/>
        <v/>
      </c>
      <c r="O880" s="371" t="str">
        <f t="shared" si="185"/>
        <v/>
      </c>
      <c r="P880" s="371" t="str">
        <f t="shared" si="192"/>
        <v/>
      </c>
      <c r="Q880" s="372" t="str">
        <f t="shared" si="186"/>
        <v/>
      </c>
      <c r="R880" s="373" t="str">
        <f t="shared" si="193"/>
        <v/>
      </c>
      <c r="S880" s="372" t="str">
        <f t="shared" si="194"/>
        <v/>
      </c>
      <c r="T880" s="372" t="str">
        <f t="shared" si="187"/>
        <v/>
      </c>
      <c r="U880" s="374" t="str">
        <f t="shared" si="188"/>
        <v/>
      </c>
      <c r="V880" s="375" t="str">
        <f t="shared" si="195"/>
        <v/>
      </c>
      <c r="Y880" s="133"/>
    </row>
    <row r="881" spans="1:25" s="127" customFormat="1" ht="12" customHeight="1">
      <c r="A881" s="121">
        <v>809</v>
      </c>
      <c r="B881" s="122"/>
      <c r="C881" s="403"/>
      <c r="D881" s="123"/>
      <c r="E881" s="124"/>
      <c r="F881" s="124"/>
      <c r="G881" s="363" t="str">
        <f t="shared" si="181"/>
        <v/>
      </c>
      <c r="H881" s="376" t="str">
        <f t="shared" si="182"/>
        <v/>
      </c>
      <c r="I881" s="365" t="str">
        <f t="shared" si="183"/>
        <v/>
      </c>
      <c r="J881" s="366" t="str">
        <f t="shared" si="189"/>
        <v/>
      </c>
      <c r="K881" s="367" t="str">
        <f t="shared" si="190"/>
        <v/>
      </c>
      <c r="L881" s="368" t="str">
        <f t="shared" si="191"/>
        <v/>
      </c>
      <c r="M881" s="369"/>
      <c r="N881" s="370" t="str">
        <f t="shared" si="184"/>
        <v/>
      </c>
      <c r="O881" s="371" t="str">
        <f t="shared" si="185"/>
        <v/>
      </c>
      <c r="P881" s="371" t="str">
        <f t="shared" si="192"/>
        <v/>
      </c>
      <c r="Q881" s="372" t="str">
        <f t="shared" si="186"/>
        <v/>
      </c>
      <c r="R881" s="373" t="str">
        <f t="shared" si="193"/>
        <v/>
      </c>
      <c r="S881" s="372" t="str">
        <f t="shared" si="194"/>
        <v/>
      </c>
      <c r="T881" s="372" t="str">
        <f t="shared" si="187"/>
        <v/>
      </c>
      <c r="U881" s="374" t="str">
        <f t="shared" si="188"/>
        <v/>
      </c>
      <c r="V881" s="375" t="str">
        <f t="shared" si="195"/>
        <v/>
      </c>
      <c r="Y881" s="133"/>
    </row>
    <row r="882" spans="1:25" s="127" customFormat="1" ht="12" customHeight="1">
      <c r="A882" s="121">
        <v>810</v>
      </c>
      <c r="B882" s="122"/>
      <c r="C882" s="403"/>
      <c r="D882" s="123"/>
      <c r="E882" s="124"/>
      <c r="F882" s="124"/>
      <c r="G882" s="363" t="str">
        <f t="shared" si="181"/>
        <v/>
      </c>
      <c r="H882" s="376" t="str">
        <f t="shared" si="182"/>
        <v/>
      </c>
      <c r="I882" s="365" t="str">
        <f t="shared" si="183"/>
        <v/>
      </c>
      <c r="J882" s="366" t="str">
        <f t="shared" si="189"/>
        <v/>
      </c>
      <c r="K882" s="367" t="str">
        <f t="shared" si="190"/>
        <v/>
      </c>
      <c r="L882" s="368" t="str">
        <f t="shared" si="191"/>
        <v/>
      </c>
      <c r="M882" s="369"/>
      <c r="N882" s="370" t="str">
        <f t="shared" si="184"/>
        <v/>
      </c>
      <c r="O882" s="371" t="str">
        <f t="shared" si="185"/>
        <v/>
      </c>
      <c r="P882" s="371" t="str">
        <f t="shared" si="192"/>
        <v/>
      </c>
      <c r="Q882" s="372" t="str">
        <f t="shared" si="186"/>
        <v/>
      </c>
      <c r="R882" s="373" t="str">
        <f t="shared" si="193"/>
        <v/>
      </c>
      <c r="S882" s="372" t="str">
        <f t="shared" si="194"/>
        <v/>
      </c>
      <c r="T882" s="372" t="str">
        <f t="shared" si="187"/>
        <v/>
      </c>
      <c r="U882" s="374" t="str">
        <f t="shared" si="188"/>
        <v/>
      </c>
      <c r="V882" s="375" t="str">
        <f t="shared" si="195"/>
        <v/>
      </c>
      <c r="Y882" s="133"/>
    </row>
    <row r="883" spans="1:25" s="127" customFormat="1" ht="12" customHeight="1">
      <c r="A883" s="121">
        <v>811</v>
      </c>
      <c r="B883" s="122"/>
      <c r="C883" s="403"/>
      <c r="D883" s="123"/>
      <c r="E883" s="124"/>
      <c r="F883" s="124"/>
      <c r="G883" s="363" t="str">
        <f t="shared" si="181"/>
        <v/>
      </c>
      <c r="H883" s="376" t="str">
        <f t="shared" si="182"/>
        <v/>
      </c>
      <c r="I883" s="365" t="str">
        <f t="shared" si="183"/>
        <v/>
      </c>
      <c r="J883" s="366" t="str">
        <f t="shared" si="189"/>
        <v/>
      </c>
      <c r="K883" s="367" t="str">
        <f t="shared" si="190"/>
        <v/>
      </c>
      <c r="L883" s="368" t="str">
        <f t="shared" si="191"/>
        <v/>
      </c>
      <c r="M883" s="369"/>
      <c r="N883" s="370" t="str">
        <f t="shared" si="184"/>
        <v/>
      </c>
      <c r="O883" s="371" t="str">
        <f t="shared" si="185"/>
        <v/>
      </c>
      <c r="P883" s="371" t="str">
        <f t="shared" si="192"/>
        <v/>
      </c>
      <c r="Q883" s="372" t="str">
        <f t="shared" si="186"/>
        <v/>
      </c>
      <c r="R883" s="373" t="str">
        <f t="shared" si="193"/>
        <v/>
      </c>
      <c r="S883" s="372" t="str">
        <f t="shared" si="194"/>
        <v/>
      </c>
      <c r="T883" s="372" t="str">
        <f t="shared" si="187"/>
        <v/>
      </c>
      <c r="U883" s="374" t="str">
        <f t="shared" si="188"/>
        <v/>
      </c>
      <c r="V883" s="375" t="str">
        <f t="shared" si="195"/>
        <v/>
      </c>
      <c r="Y883" s="133"/>
    </row>
    <row r="884" spans="1:25" s="127" customFormat="1" ht="12" customHeight="1">
      <c r="A884" s="121">
        <v>812</v>
      </c>
      <c r="B884" s="122"/>
      <c r="C884" s="403"/>
      <c r="D884" s="123"/>
      <c r="E884" s="124"/>
      <c r="F884" s="124"/>
      <c r="G884" s="363" t="str">
        <f t="shared" si="181"/>
        <v/>
      </c>
      <c r="H884" s="376" t="str">
        <f t="shared" si="182"/>
        <v/>
      </c>
      <c r="I884" s="365" t="str">
        <f t="shared" si="183"/>
        <v/>
      </c>
      <c r="J884" s="366" t="str">
        <f t="shared" si="189"/>
        <v/>
      </c>
      <c r="K884" s="367" t="str">
        <f t="shared" si="190"/>
        <v/>
      </c>
      <c r="L884" s="368" t="str">
        <f t="shared" si="191"/>
        <v/>
      </c>
      <c r="M884" s="369"/>
      <c r="N884" s="370" t="str">
        <f t="shared" si="184"/>
        <v/>
      </c>
      <c r="O884" s="371" t="str">
        <f t="shared" si="185"/>
        <v/>
      </c>
      <c r="P884" s="371" t="str">
        <f t="shared" si="192"/>
        <v/>
      </c>
      <c r="Q884" s="372" t="str">
        <f t="shared" si="186"/>
        <v/>
      </c>
      <c r="R884" s="373" t="str">
        <f t="shared" si="193"/>
        <v/>
      </c>
      <c r="S884" s="372" t="str">
        <f t="shared" si="194"/>
        <v/>
      </c>
      <c r="T884" s="372" t="str">
        <f t="shared" si="187"/>
        <v/>
      </c>
      <c r="U884" s="374" t="str">
        <f t="shared" si="188"/>
        <v/>
      </c>
      <c r="V884" s="375" t="str">
        <f t="shared" si="195"/>
        <v/>
      </c>
      <c r="Y884" s="133"/>
    </row>
    <row r="885" spans="1:25" s="127" customFormat="1" ht="12" customHeight="1">
      <c r="A885" s="121">
        <v>813</v>
      </c>
      <c r="B885" s="122"/>
      <c r="C885" s="403"/>
      <c r="D885" s="123"/>
      <c r="E885" s="124"/>
      <c r="F885" s="124"/>
      <c r="G885" s="363" t="str">
        <f t="shared" si="181"/>
        <v/>
      </c>
      <c r="H885" s="376" t="str">
        <f t="shared" si="182"/>
        <v/>
      </c>
      <c r="I885" s="365" t="str">
        <f t="shared" si="183"/>
        <v/>
      </c>
      <c r="J885" s="366" t="str">
        <f t="shared" si="189"/>
        <v/>
      </c>
      <c r="K885" s="367" t="str">
        <f t="shared" si="190"/>
        <v/>
      </c>
      <c r="L885" s="368" t="str">
        <f t="shared" si="191"/>
        <v/>
      </c>
      <c r="M885" s="369"/>
      <c r="N885" s="370" t="str">
        <f t="shared" si="184"/>
        <v/>
      </c>
      <c r="O885" s="371" t="str">
        <f t="shared" si="185"/>
        <v/>
      </c>
      <c r="P885" s="371" t="str">
        <f t="shared" si="192"/>
        <v/>
      </c>
      <c r="Q885" s="372" t="str">
        <f t="shared" si="186"/>
        <v/>
      </c>
      <c r="R885" s="373" t="str">
        <f t="shared" si="193"/>
        <v/>
      </c>
      <c r="S885" s="372" t="str">
        <f t="shared" si="194"/>
        <v/>
      </c>
      <c r="T885" s="372" t="str">
        <f t="shared" si="187"/>
        <v/>
      </c>
      <c r="U885" s="374" t="str">
        <f t="shared" si="188"/>
        <v/>
      </c>
      <c r="V885" s="375" t="str">
        <f t="shared" si="195"/>
        <v/>
      </c>
      <c r="Y885" s="133"/>
    </row>
    <row r="886" spans="1:25" s="127" customFormat="1" ht="12" customHeight="1">
      <c r="A886" s="121">
        <v>814</v>
      </c>
      <c r="B886" s="122"/>
      <c r="C886" s="403"/>
      <c r="D886" s="123"/>
      <c r="E886" s="124"/>
      <c r="F886" s="124"/>
      <c r="G886" s="363" t="str">
        <f t="shared" si="181"/>
        <v/>
      </c>
      <c r="H886" s="376" t="str">
        <f t="shared" si="182"/>
        <v/>
      </c>
      <c r="I886" s="365" t="str">
        <f t="shared" si="183"/>
        <v/>
      </c>
      <c r="J886" s="366" t="str">
        <f t="shared" si="189"/>
        <v/>
      </c>
      <c r="K886" s="367" t="str">
        <f t="shared" si="190"/>
        <v/>
      </c>
      <c r="L886" s="368" t="str">
        <f t="shared" si="191"/>
        <v/>
      </c>
      <c r="M886" s="369"/>
      <c r="N886" s="370" t="str">
        <f t="shared" si="184"/>
        <v/>
      </c>
      <c r="O886" s="371" t="str">
        <f t="shared" si="185"/>
        <v/>
      </c>
      <c r="P886" s="371" t="str">
        <f t="shared" si="192"/>
        <v/>
      </c>
      <c r="Q886" s="372" t="str">
        <f t="shared" si="186"/>
        <v/>
      </c>
      <c r="R886" s="373" t="str">
        <f t="shared" si="193"/>
        <v/>
      </c>
      <c r="S886" s="372" t="str">
        <f t="shared" si="194"/>
        <v/>
      </c>
      <c r="T886" s="372" t="str">
        <f t="shared" si="187"/>
        <v/>
      </c>
      <c r="U886" s="374" t="str">
        <f t="shared" si="188"/>
        <v/>
      </c>
      <c r="V886" s="375" t="str">
        <f t="shared" si="195"/>
        <v/>
      </c>
      <c r="Y886" s="133"/>
    </row>
    <row r="887" spans="1:25" s="127" customFormat="1" ht="12" customHeight="1">
      <c r="A887" s="121">
        <v>815</v>
      </c>
      <c r="B887" s="122"/>
      <c r="C887" s="403"/>
      <c r="D887" s="123"/>
      <c r="E887" s="124"/>
      <c r="F887" s="124"/>
      <c r="G887" s="363" t="str">
        <f t="shared" si="181"/>
        <v/>
      </c>
      <c r="H887" s="376" t="str">
        <f t="shared" si="182"/>
        <v/>
      </c>
      <c r="I887" s="365" t="str">
        <f t="shared" si="183"/>
        <v/>
      </c>
      <c r="J887" s="366" t="str">
        <f t="shared" si="189"/>
        <v/>
      </c>
      <c r="K887" s="367" t="str">
        <f t="shared" si="190"/>
        <v/>
      </c>
      <c r="L887" s="368" t="str">
        <f t="shared" si="191"/>
        <v/>
      </c>
      <c r="M887" s="369"/>
      <c r="N887" s="370" t="str">
        <f t="shared" si="184"/>
        <v/>
      </c>
      <c r="O887" s="371" t="str">
        <f t="shared" si="185"/>
        <v/>
      </c>
      <c r="P887" s="371" t="str">
        <f t="shared" si="192"/>
        <v/>
      </c>
      <c r="Q887" s="372" t="str">
        <f t="shared" si="186"/>
        <v/>
      </c>
      <c r="R887" s="373" t="str">
        <f t="shared" si="193"/>
        <v/>
      </c>
      <c r="S887" s="372" t="str">
        <f t="shared" si="194"/>
        <v/>
      </c>
      <c r="T887" s="372" t="str">
        <f t="shared" si="187"/>
        <v/>
      </c>
      <c r="U887" s="374" t="str">
        <f t="shared" si="188"/>
        <v/>
      </c>
      <c r="V887" s="375" t="str">
        <f t="shared" si="195"/>
        <v/>
      </c>
      <c r="Y887" s="133"/>
    </row>
    <row r="888" spans="1:25" s="127" customFormat="1" ht="12" customHeight="1">
      <c r="A888" s="121">
        <v>816</v>
      </c>
      <c r="B888" s="122"/>
      <c r="C888" s="403"/>
      <c r="D888" s="123"/>
      <c r="E888" s="124"/>
      <c r="F888" s="124"/>
      <c r="G888" s="363" t="str">
        <f t="shared" si="181"/>
        <v/>
      </c>
      <c r="H888" s="376" t="str">
        <f t="shared" si="182"/>
        <v/>
      </c>
      <c r="I888" s="365" t="str">
        <f t="shared" si="183"/>
        <v/>
      </c>
      <c r="J888" s="366" t="str">
        <f t="shared" si="189"/>
        <v/>
      </c>
      <c r="K888" s="367" t="str">
        <f t="shared" si="190"/>
        <v/>
      </c>
      <c r="L888" s="368" t="str">
        <f t="shared" si="191"/>
        <v/>
      </c>
      <c r="M888" s="369"/>
      <c r="N888" s="370" t="str">
        <f t="shared" si="184"/>
        <v/>
      </c>
      <c r="O888" s="371" t="str">
        <f t="shared" si="185"/>
        <v/>
      </c>
      <c r="P888" s="371" t="str">
        <f t="shared" si="192"/>
        <v/>
      </c>
      <c r="Q888" s="372" t="str">
        <f t="shared" si="186"/>
        <v/>
      </c>
      <c r="R888" s="373" t="str">
        <f t="shared" si="193"/>
        <v/>
      </c>
      <c r="S888" s="372" t="str">
        <f t="shared" si="194"/>
        <v/>
      </c>
      <c r="T888" s="372" t="str">
        <f t="shared" si="187"/>
        <v/>
      </c>
      <c r="U888" s="374" t="str">
        <f t="shared" si="188"/>
        <v/>
      </c>
      <c r="V888" s="375" t="str">
        <f t="shared" si="195"/>
        <v/>
      </c>
      <c r="Y888" s="133"/>
    </row>
    <row r="889" spans="1:25" s="127" customFormat="1" ht="12" customHeight="1">
      <c r="A889" s="121">
        <v>817</v>
      </c>
      <c r="B889" s="122"/>
      <c r="C889" s="403"/>
      <c r="D889" s="123"/>
      <c r="E889" s="124"/>
      <c r="F889" s="124"/>
      <c r="G889" s="363" t="str">
        <f t="shared" si="181"/>
        <v/>
      </c>
      <c r="H889" s="376" t="str">
        <f t="shared" si="182"/>
        <v/>
      </c>
      <c r="I889" s="365" t="str">
        <f t="shared" si="183"/>
        <v/>
      </c>
      <c r="J889" s="366" t="str">
        <f t="shared" si="189"/>
        <v/>
      </c>
      <c r="K889" s="367" t="str">
        <f t="shared" si="190"/>
        <v/>
      </c>
      <c r="L889" s="368" t="str">
        <f t="shared" si="191"/>
        <v/>
      </c>
      <c r="M889" s="369"/>
      <c r="N889" s="370" t="str">
        <f t="shared" si="184"/>
        <v/>
      </c>
      <c r="O889" s="371" t="str">
        <f t="shared" si="185"/>
        <v/>
      </c>
      <c r="P889" s="371" t="str">
        <f t="shared" si="192"/>
        <v/>
      </c>
      <c r="Q889" s="372" t="str">
        <f t="shared" si="186"/>
        <v/>
      </c>
      <c r="R889" s="373" t="str">
        <f t="shared" si="193"/>
        <v/>
      </c>
      <c r="S889" s="372" t="str">
        <f t="shared" si="194"/>
        <v/>
      </c>
      <c r="T889" s="372" t="str">
        <f t="shared" si="187"/>
        <v/>
      </c>
      <c r="U889" s="374" t="str">
        <f t="shared" si="188"/>
        <v/>
      </c>
      <c r="V889" s="375" t="str">
        <f t="shared" si="195"/>
        <v/>
      </c>
      <c r="Y889" s="133"/>
    </row>
    <row r="890" spans="1:25" s="127" customFormat="1" ht="12" customHeight="1">
      <c r="A890" s="121">
        <v>818</v>
      </c>
      <c r="B890" s="122"/>
      <c r="C890" s="403"/>
      <c r="D890" s="123"/>
      <c r="E890" s="124"/>
      <c r="F890" s="124"/>
      <c r="G890" s="363" t="str">
        <f t="shared" si="181"/>
        <v/>
      </c>
      <c r="H890" s="376" t="str">
        <f t="shared" si="182"/>
        <v/>
      </c>
      <c r="I890" s="365" t="str">
        <f t="shared" si="183"/>
        <v/>
      </c>
      <c r="J890" s="366" t="str">
        <f t="shared" si="189"/>
        <v/>
      </c>
      <c r="K890" s="367" t="str">
        <f t="shared" si="190"/>
        <v/>
      </c>
      <c r="L890" s="368" t="str">
        <f t="shared" si="191"/>
        <v/>
      </c>
      <c r="M890" s="369"/>
      <c r="N890" s="370" t="str">
        <f t="shared" si="184"/>
        <v/>
      </c>
      <c r="O890" s="371" t="str">
        <f t="shared" si="185"/>
        <v/>
      </c>
      <c r="P890" s="371" t="str">
        <f t="shared" si="192"/>
        <v/>
      </c>
      <c r="Q890" s="372" t="str">
        <f t="shared" si="186"/>
        <v/>
      </c>
      <c r="R890" s="373" t="str">
        <f t="shared" si="193"/>
        <v/>
      </c>
      <c r="S890" s="372" t="str">
        <f t="shared" si="194"/>
        <v/>
      </c>
      <c r="T890" s="372" t="str">
        <f t="shared" si="187"/>
        <v/>
      </c>
      <c r="U890" s="374" t="str">
        <f t="shared" si="188"/>
        <v/>
      </c>
      <c r="V890" s="375" t="str">
        <f t="shared" si="195"/>
        <v/>
      </c>
      <c r="Y890" s="133"/>
    </row>
    <row r="891" spans="1:25" s="127" customFormat="1" ht="12" customHeight="1">
      <c r="A891" s="121">
        <v>819</v>
      </c>
      <c r="B891" s="122"/>
      <c r="C891" s="403"/>
      <c r="D891" s="123"/>
      <c r="E891" s="124"/>
      <c r="F891" s="124"/>
      <c r="G891" s="363" t="str">
        <f t="shared" si="181"/>
        <v/>
      </c>
      <c r="H891" s="376" t="str">
        <f t="shared" si="182"/>
        <v/>
      </c>
      <c r="I891" s="365" t="str">
        <f t="shared" si="183"/>
        <v/>
      </c>
      <c r="J891" s="366" t="str">
        <f t="shared" si="189"/>
        <v/>
      </c>
      <c r="K891" s="367" t="str">
        <f t="shared" si="190"/>
        <v/>
      </c>
      <c r="L891" s="368" t="str">
        <f t="shared" si="191"/>
        <v/>
      </c>
      <c r="M891" s="369"/>
      <c r="N891" s="370" t="str">
        <f t="shared" si="184"/>
        <v/>
      </c>
      <c r="O891" s="371" t="str">
        <f t="shared" si="185"/>
        <v/>
      </c>
      <c r="P891" s="371" t="str">
        <f t="shared" si="192"/>
        <v/>
      </c>
      <c r="Q891" s="372" t="str">
        <f t="shared" si="186"/>
        <v/>
      </c>
      <c r="R891" s="373" t="str">
        <f t="shared" si="193"/>
        <v/>
      </c>
      <c r="S891" s="372" t="str">
        <f t="shared" si="194"/>
        <v/>
      </c>
      <c r="T891" s="372" t="str">
        <f t="shared" si="187"/>
        <v/>
      </c>
      <c r="U891" s="374" t="str">
        <f t="shared" si="188"/>
        <v/>
      </c>
      <c r="V891" s="375" t="str">
        <f t="shared" si="195"/>
        <v/>
      </c>
      <c r="Y891" s="133"/>
    </row>
    <row r="892" spans="1:25" s="127" customFormat="1" ht="12" customHeight="1">
      <c r="A892" s="121">
        <v>820</v>
      </c>
      <c r="B892" s="122"/>
      <c r="C892" s="403"/>
      <c r="D892" s="123"/>
      <c r="E892" s="124"/>
      <c r="F892" s="124"/>
      <c r="G892" s="363" t="str">
        <f t="shared" si="181"/>
        <v/>
      </c>
      <c r="H892" s="376" t="str">
        <f t="shared" si="182"/>
        <v/>
      </c>
      <c r="I892" s="365" t="str">
        <f t="shared" si="183"/>
        <v/>
      </c>
      <c r="J892" s="366" t="str">
        <f t="shared" si="189"/>
        <v/>
      </c>
      <c r="K892" s="367" t="str">
        <f t="shared" si="190"/>
        <v/>
      </c>
      <c r="L892" s="368" t="str">
        <f t="shared" si="191"/>
        <v/>
      </c>
      <c r="M892" s="369"/>
      <c r="N892" s="370" t="str">
        <f t="shared" si="184"/>
        <v/>
      </c>
      <c r="O892" s="371" t="str">
        <f t="shared" si="185"/>
        <v/>
      </c>
      <c r="P892" s="371" t="str">
        <f t="shared" si="192"/>
        <v/>
      </c>
      <c r="Q892" s="372" t="str">
        <f t="shared" si="186"/>
        <v/>
      </c>
      <c r="R892" s="373" t="str">
        <f t="shared" si="193"/>
        <v/>
      </c>
      <c r="S892" s="372" t="str">
        <f t="shared" si="194"/>
        <v/>
      </c>
      <c r="T892" s="372" t="str">
        <f t="shared" si="187"/>
        <v/>
      </c>
      <c r="U892" s="374" t="str">
        <f t="shared" si="188"/>
        <v/>
      </c>
      <c r="V892" s="375" t="str">
        <f t="shared" si="195"/>
        <v/>
      </c>
      <c r="Y892" s="133"/>
    </row>
    <row r="893" spans="1:25" s="127" customFormat="1" ht="12" customHeight="1">
      <c r="A893" s="121">
        <v>821</v>
      </c>
      <c r="B893" s="122"/>
      <c r="C893" s="403"/>
      <c r="D893" s="123"/>
      <c r="E893" s="124"/>
      <c r="F893" s="124"/>
      <c r="G893" s="363" t="str">
        <f t="shared" si="181"/>
        <v/>
      </c>
      <c r="H893" s="376" t="str">
        <f t="shared" si="182"/>
        <v/>
      </c>
      <c r="I893" s="365" t="str">
        <f t="shared" si="183"/>
        <v/>
      </c>
      <c r="J893" s="366" t="str">
        <f t="shared" si="189"/>
        <v/>
      </c>
      <c r="K893" s="367" t="str">
        <f t="shared" si="190"/>
        <v/>
      </c>
      <c r="L893" s="368" t="str">
        <f t="shared" si="191"/>
        <v/>
      </c>
      <c r="M893" s="369"/>
      <c r="N893" s="370" t="str">
        <f t="shared" si="184"/>
        <v/>
      </c>
      <c r="O893" s="371" t="str">
        <f t="shared" si="185"/>
        <v/>
      </c>
      <c r="P893" s="371" t="str">
        <f t="shared" si="192"/>
        <v/>
      </c>
      <c r="Q893" s="372" t="str">
        <f t="shared" si="186"/>
        <v/>
      </c>
      <c r="R893" s="373" t="str">
        <f t="shared" si="193"/>
        <v/>
      </c>
      <c r="S893" s="372" t="str">
        <f t="shared" si="194"/>
        <v/>
      </c>
      <c r="T893" s="372" t="str">
        <f t="shared" si="187"/>
        <v/>
      </c>
      <c r="U893" s="374" t="str">
        <f t="shared" si="188"/>
        <v/>
      </c>
      <c r="V893" s="375" t="str">
        <f t="shared" si="195"/>
        <v/>
      </c>
      <c r="Y893" s="133"/>
    </row>
    <row r="894" spans="1:25" s="127" customFormat="1" ht="12" customHeight="1">
      <c r="A894" s="121">
        <v>822</v>
      </c>
      <c r="B894" s="122"/>
      <c r="C894" s="403"/>
      <c r="D894" s="123"/>
      <c r="E894" s="124"/>
      <c r="F894" s="124"/>
      <c r="G894" s="363" t="str">
        <f t="shared" si="181"/>
        <v/>
      </c>
      <c r="H894" s="376" t="str">
        <f t="shared" si="182"/>
        <v/>
      </c>
      <c r="I894" s="365" t="str">
        <f t="shared" si="183"/>
        <v/>
      </c>
      <c r="J894" s="366" t="str">
        <f t="shared" si="189"/>
        <v/>
      </c>
      <c r="K894" s="367" t="str">
        <f t="shared" si="190"/>
        <v/>
      </c>
      <c r="L894" s="368" t="str">
        <f t="shared" si="191"/>
        <v/>
      </c>
      <c r="M894" s="369"/>
      <c r="N894" s="370" t="str">
        <f t="shared" si="184"/>
        <v/>
      </c>
      <c r="O894" s="371" t="str">
        <f t="shared" si="185"/>
        <v/>
      </c>
      <c r="P894" s="371" t="str">
        <f t="shared" si="192"/>
        <v/>
      </c>
      <c r="Q894" s="372" t="str">
        <f t="shared" si="186"/>
        <v/>
      </c>
      <c r="R894" s="373" t="str">
        <f t="shared" si="193"/>
        <v/>
      </c>
      <c r="S894" s="372" t="str">
        <f t="shared" si="194"/>
        <v/>
      </c>
      <c r="T894" s="372" t="str">
        <f t="shared" si="187"/>
        <v/>
      </c>
      <c r="U894" s="374" t="str">
        <f t="shared" si="188"/>
        <v/>
      </c>
      <c r="V894" s="375" t="str">
        <f t="shared" si="195"/>
        <v/>
      </c>
      <c r="Y894" s="133"/>
    </row>
    <row r="895" spans="1:25" s="127" customFormat="1" ht="12" customHeight="1">
      <c r="A895" s="121">
        <v>823</v>
      </c>
      <c r="B895" s="122"/>
      <c r="C895" s="403"/>
      <c r="D895" s="123"/>
      <c r="E895" s="124"/>
      <c r="F895" s="124"/>
      <c r="G895" s="363" t="str">
        <f t="shared" si="181"/>
        <v/>
      </c>
      <c r="H895" s="376" t="str">
        <f t="shared" si="182"/>
        <v/>
      </c>
      <c r="I895" s="365" t="str">
        <f t="shared" si="183"/>
        <v/>
      </c>
      <c r="J895" s="366" t="str">
        <f t="shared" si="189"/>
        <v/>
      </c>
      <c r="K895" s="367" t="str">
        <f t="shared" si="190"/>
        <v/>
      </c>
      <c r="L895" s="368" t="str">
        <f t="shared" si="191"/>
        <v/>
      </c>
      <c r="M895" s="369"/>
      <c r="N895" s="370" t="str">
        <f t="shared" si="184"/>
        <v/>
      </c>
      <c r="O895" s="371" t="str">
        <f t="shared" si="185"/>
        <v/>
      </c>
      <c r="P895" s="371" t="str">
        <f t="shared" si="192"/>
        <v/>
      </c>
      <c r="Q895" s="372" t="str">
        <f t="shared" si="186"/>
        <v/>
      </c>
      <c r="R895" s="373" t="str">
        <f t="shared" si="193"/>
        <v/>
      </c>
      <c r="S895" s="372" t="str">
        <f t="shared" si="194"/>
        <v/>
      </c>
      <c r="T895" s="372" t="str">
        <f t="shared" si="187"/>
        <v/>
      </c>
      <c r="U895" s="374" t="str">
        <f t="shared" si="188"/>
        <v/>
      </c>
      <c r="V895" s="375" t="str">
        <f t="shared" si="195"/>
        <v/>
      </c>
      <c r="Y895" s="133"/>
    </row>
    <row r="896" spans="1:25" s="127" customFormat="1" ht="12" customHeight="1">
      <c r="A896" s="121">
        <v>824</v>
      </c>
      <c r="B896" s="122"/>
      <c r="C896" s="403"/>
      <c r="D896" s="123"/>
      <c r="E896" s="124"/>
      <c r="F896" s="124"/>
      <c r="G896" s="363" t="str">
        <f t="shared" si="181"/>
        <v/>
      </c>
      <c r="H896" s="376" t="str">
        <f t="shared" si="182"/>
        <v/>
      </c>
      <c r="I896" s="365" t="str">
        <f t="shared" si="183"/>
        <v/>
      </c>
      <c r="J896" s="366" t="str">
        <f t="shared" si="189"/>
        <v/>
      </c>
      <c r="K896" s="367" t="str">
        <f t="shared" si="190"/>
        <v/>
      </c>
      <c r="L896" s="368" t="str">
        <f t="shared" si="191"/>
        <v/>
      </c>
      <c r="M896" s="369"/>
      <c r="N896" s="370" t="str">
        <f t="shared" si="184"/>
        <v/>
      </c>
      <c r="O896" s="371" t="str">
        <f t="shared" si="185"/>
        <v/>
      </c>
      <c r="P896" s="371" t="str">
        <f t="shared" si="192"/>
        <v/>
      </c>
      <c r="Q896" s="372" t="str">
        <f t="shared" si="186"/>
        <v/>
      </c>
      <c r="R896" s="373" t="str">
        <f t="shared" si="193"/>
        <v/>
      </c>
      <c r="S896" s="372" t="str">
        <f t="shared" si="194"/>
        <v/>
      </c>
      <c r="T896" s="372" t="str">
        <f t="shared" si="187"/>
        <v/>
      </c>
      <c r="U896" s="374" t="str">
        <f t="shared" si="188"/>
        <v/>
      </c>
      <c r="V896" s="375" t="str">
        <f t="shared" si="195"/>
        <v/>
      </c>
      <c r="Y896" s="133"/>
    </row>
    <row r="897" spans="1:25" s="127" customFormat="1" ht="12" customHeight="1">
      <c r="A897" s="121">
        <v>825</v>
      </c>
      <c r="B897" s="122"/>
      <c r="C897" s="403"/>
      <c r="D897" s="123"/>
      <c r="E897" s="124"/>
      <c r="F897" s="124"/>
      <c r="G897" s="363" t="str">
        <f t="shared" si="181"/>
        <v/>
      </c>
      <c r="H897" s="376" t="str">
        <f t="shared" si="182"/>
        <v/>
      </c>
      <c r="I897" s="365" t="str">
        <f t="shared" si="183"/>
        <v/>
      </c>
      <c r="J897" s="366" t="str">
        <f t="shared" si="189"/>
        <v/>
      </c>
      <c r="K897" s="367" t="str">
        <f t="shared" si="190"/>
        <v/>
      </c>
      <c r="L897" s="368" t="str">
        <f t="shared" si="191"/>
        <v/>
      </c>
      <c r="M897" s="369"/>
      <c r="N897" s="370" t="str">
        <f t="shared" si="184"/>
        <v/>
      </c>
      <c r="O897" s="371" t="str">
        <f t="shared" si="185"/>
        <v/>
      </c>
      <c r="P897" s="371" t="str">
        <f t="shared" si="192"/>
        <v/>
      </c>
      <c r="Q897" s="372" t="str">
        <f t="shared" si="186"/>
        <v/>
      </c>
      <c r="R897" s="373" t="str">
        <f t="shared" si="193"/>
        <v/>
      </c>
      <c r="S897" s="372" t="str">
        <f t="shared" si="194"/>
        <v/>
      </c>
      <c r="T897" s="372" t="str">
        <f t="shared" si="187"/>
        <v/>
      </c>
      <c r="U897" s="374" t="str">
        <f t="shared" si="188"/>
        <v/>
      </c>
      <c r="V897" s="375" t="str">
        <f t="shared" si="195"/>
        <v/>
      </c>
      <c r="Y897" s="133"/>
    </row>
    <row r="898" spans="1:25" s="127" customFormat="1" ht="12" customHeight="1">
      <c r="A898" s="121">
        <v>826</v>
      </c>
      <c r="B898" s="122"/>
      <c r="C898" s="403"/>
      <c r="D898" s="123"/>
      <c r="E898" s="124"/>
      <c r="F898" s="124"/>
      <c r="G898" s="363" t="str">
        <f t="shared" si="181"/>
        <v/>
      </c>
      <c r="H898" s="376" t="str">
        <f t="shared" si="182"/>
        <v/>
      </c>
      <c r="I898" s="365" t="str">
        <f t="shared" si="183"/>
        <v/>
      </c>
      <c r="J898" s="366" t="str">
        <f t="shared" si="189"/>
        <v/>
      </c>
      <c r="K898" s="367" t="str">
        <f t="shared" si="190"/>
        <v/>
      </c>
      <c r="L898" s="368" t="str">
        <f t="shared" si="191"/>
        <v/>
      </c>
      <c r="M898" s="369"/>
      <c r="N898" s="370" t="str">
        <f t="shared" si="184"/>
        <v/>
      </c>
      <c r="O898" s="371" t="str">
        <f t="shared" si="185"/>
        <v/>
      </c>
      <c r="P898" s="371" t="str">
        <f t="shared" si="192"/>
        <v/>
      </c>
      <c r="Q898" s="372" t="str">
        <f t="shared" si="186"/>
        <v/>
      </c>
      <c r="R898" s="373" t="str">
        <f t="shared" si="193"/>
        <v/>
      </c>
      <c r="S898" s="372" t="str">
        <f t="shared" si="194"/>
        <v/>
      </c>
      <c r="T898" s="372" t="str">
        <f t="shared" si="187"/>
        <v/>
      </c>
      <c r="U898" s="374" t="str">
        <f t="shared" si="188"/>
        <v/>
      </c>
      <c r="V898" s="375" t="str">
        <f t="shared" si="195"/>
        <v/>
      </c>
      <c r="Y898" s="133"/>
    </row>
    <row r="899" spans="1:25" s="127" customFormat="1" ht="12" customHeight="1">
      <c r="A899" s="121">
        <v>827</v>
      </c>
      <c r="B899" s="122"/>
      <c r="C899" s="403"/>
      <c r="D899" s="123"/>
      <c r="E899" s="124"/>
      <c r="F899" s="124"/>
      <c r="G899" s="363" t="str">
        <f t="shared" si="181"/>
        <v/>
      </c>
      <c r="H899" s="376" t="str">
        <f t="shared" si="182"/>
        <v/>
      </c>
      <c r="I899" s="365" t="str">
        <f t="shared" si="183"/>
        <v/>
      </c>
      <c r="J899" s="366" t="str">
        <f t="shared" si="189"/>
        <v/>
      </c>
      <c r="K899" s="367" t="str">
        <f t="shared" si="190"/>
        <v/>
      </c>
      <c r="L899" s="368" t="str">
        <f t="shared" si="191"/>
        <v/>
      </c>
      <c r="M899" s="369"/>
      <c r="N899" s="370" t="str">
        <f t="shared" si="184"/>
        <v/>
      </c>
      <c r="O899" s="371" t="str">
        <f t="shared" si="185"/>
        <v/>
      </c>
      <c r="P899" s="371" t="str">
        <f t="shared" si="192"/>
        <v/>
      </c>
      <c r="Q899" s="372" t="str">
        <f t="shared" si="186"/>
        <v/>
      </c>
      <c r="R899" s="373" t="str">
        <f t="shared" si="193"/>
        <v/>
      </c>
      <c r="S899" s="372" t="str">
        <f t="shared" si="194"/>
        <v/>
      </c>
      <c r="T899" s="372" t="str">
        <f t="shared" si="187"/>
        <v/>
      </c>
      <c r="U899" s="374" t="str">
        <f t="shared" si="188"/>
        <v/>
      </c>
      <c r="V899" s="375" t="str">
        <f t="shared" si="195"/>
        <v/>
      </c>
      <c r="Y899" s="133"/>
    </row>
    <row r="900" spans="1:25" s="127" customFormat="1" ht="12" customHeight="1">
      <c r="A900" s="121">
        <v>828</v>
      </c>
      <c r="B900" s="122"/>
      <c r="C900" s="403"/>
      <c r="D900" s="123"/>
      <c r="E900" s="124"/>
      <c r="F900" s="124"/>
      <c r="G900" s="363" t="str">
        <f t="shared" si="181"/>
        <v/>
      </c>
      <c r="H900" s="376" t="str">
        <f t="shared" si="182"/>
        <v/>
      </c>
      <c r="I900" s="365" t="str">
        <f t="shared" si="183"/>
        <v/>
      </c>
      <c r="J900" s="366" t="str">
        <f t="shared" si="189"/>
        <v/>
      </c>
      <c r="K900" s="367" t="str">
        <f t="shared" si="190"/>
        <v/>
      </c>
      <c r="L900" s="368" t="str">
        <f t="shared" si="191"/>
        <v/>
      </c>
      <c r="M900" s="369"/>
      <c r="N900" s="370" t="str">
        <f t="shared" si="184"/>
        <v/>
      </c>
      <c r="O900" s="371" t="str">
        <f t="shared" si="185"/>
        <v/>
      </c>
      <c r="P900" s="371" t="str">
        <f t="shared" si="192"/>
        <v/>
      </c>
      <c r="Q900" s="372" t="str">
        <f t="shared" si="186"/>
        <v/>
      </c>
      <c r="R900" s="373" t="str">
        <f t="shared" si="193"/>
        <v/>
      </c>
      <c r="S900" s="372" t="str">
        <f t="shared" si="194"/>
        <v/>
      </c>
      <c r="T900" s="372" t="str">
        <f t="shared" si="187"/>
        <v/>
      </c>
      <c r="U900" s="374" t="str">
        <f t="shared" si="188"/>
        <v/>
      </c>
      <c r="V900" s="375" t="str">
        <f t="shared" si="195"/>
        <v/>
      </c>
      <c r="Y900" s="133"/>
    </row>
    <row r="901" spans="1:25" s="127" customFormat="1" ht="12" customHeight="1">
      <c r="A901" s="121">
        <v>829</v>
      </c>
      <c r="B901" s="122"/>
      <c r="C901" s="403"/>
      <c r="D901" s="123"/>
      <c r="E901" s="124"/>
      <c r="F901" s="124"/>
      <c r="G901" s="363" t="str">
        <f t="shared" si="181"/>
        <v/>
      </c>
      <c r="H901" s="376" t="str">
        <f t="shared" si="182"/>
        <v/>
      </c>
      <c r="I901" s="365" t="str">
        <f t="shared" si="183"/>
        <v/>
      </c>
      <c r="J901" s="366" t="str">
        <f t="shared" si="189"/>
        <v/>
      </c>
      <c r="K901" s="367" t="str">
        <f t="shared" si="190"/>
        <v/>
      </c>
      <c r="L901" s="368" t="str">
        <f t="shared" si="191"/>
        <v/>
      </c>
      <c r="M901" s="369"/>
      <c r="N901" s="370" t="str">
        <f t="shared" si="184"/>
        <v/>
      </c>
      <c r="O901" s="371" t="str">
        <f t="shared" si="185"/>
        <v/>
      </c>
      <c r="P901" s="371" t="str">
        <f t="shared" si="192"/>
        <v/>
      </c>
      <c r="Q901" s="372" t="str">
        <f t="shared" si="186"/>
        <v/>
      </c>
      <c r="R901" s="373" t="str">
        <f t="shared" si="193"/>
        <v/>
      </c>
      <c r="S901" s="372" t="str">
        <f t="shared" si="194"/>
        <v/>
      </c>
      <c r="T901" s="372" t="str">
        <f t="shared" si="187"/>
        <v/>
      </c>
      <c r="U901" s="374" t="str">
        <f t="shared" si="188"/>
        <v/>
      </c>
      <c r="V901" s="375" t="str">
        <f t="shared" si="195"/>
        <v/>
      </c>
      <c r="Y901" s="133"/>
    </row>
    <row r="902" spans="1:25" s="127" customFormat="1" ht="12" customHeight="1">
      <c r="A902" s="121">
        <v>830</v>
      </c>
      <c r="B902" s="122"/>
      <c r="C902" s="403"/>
      <c r="D902" s="123"/>
      <c r="E902" s="124"/>
      <c r="F902" s="124"/>
      <c r="G902" s="363" t="str">
        <f t="shared" si="181"/>
        <v/>
      </c>
      <c r="H902" s="376" t="str">
        <f t="shared" si="182"/>
        <v/>
      </c>
      <c r="I902" s="365" t="str">
        <f t="shared" si="183"/>
        <v/>
      </c>
      <c r="J902" s="366" t="str">
        <f t="shared" si="189"/>
        <v/>
      </c>
      <c r="K902" s="367" t="str">
        <f t="shared" si="190"/>
        <v/>
      </c>
      <c r="L902" s="368" t="str">
        <f t="shared" si="191"/>
        <v/>
      </c>
      <c r="M902" s="369"/>
      <c r="N902" s="370" t="str">
        <f t="shared" si="184"/>
        <v/>
      </c>
      <c r="O902" s="371" t="str">
        <f t="shared" si="185"/>
        <v/>
      </c>
      <c r="P902" s="371" t="str">
        <f t="shared" si="192"/>
        <v/>
      </c>
      <c r="Q902" s="372" t="str">
        <f t="shared" si="186"/>
        <v/>
      </c>
      <c r="R902" s="373" t="str">
        <f t="shared" si="193"/>
        <v/>
      </c>
      <c r="S902" s="372" t="str">
        <f t="shared" si="194"/>
        <v/>
      </c>
      <c r="T902" s="372" t="str">
        <f t="shared" si="187"/>
        <v/>
      </c>
      <c r="U902" s="374" t="str">
        <f t="shared" si="188"/>
        <v/>
      </c>
      <c r="V902" s="375" t="str">
        <f t="shared" si="195"/>
        <v/>
      </c>
      <c r="Y902" s="133"/>
    </row>
    <row r="903" spans="1:25" s="127" customFormat="1" ht="12" customHeight="1">
      <c r="A903" s="121">
        <v>831</v>
      </c>
      <c r="B903" s="122"/>
      <c r="C903" s="403"/>
      <c r="D903" s="123"/>
      <c r="E903" s="124"/>
      <c r="F903" s="124"/>
      <c r="G903" s="363" t="str">
        <f t="shared" si="181"/>
        <v/>
      </c>
      <c r="H903" s="376" t="str">
        <f t="shared" si="182"/>
        <v/>
      </c>
      <c r="I903" s="365" t="str">
        <f t="shared" si="183"/>
        <v/>
      </c>
      <c r="J903" s="366" t="str">
        <f t="shared" si="189"/>
        <v/>
      </c>
      <c r="K903" s="367" t="str">
        <f t="shared" si="190"/>
        <v/>
      </c>
      <c r="L903" s="368" t="str">
        <f t="shared" si="191"/>
        <v/>
      </c>
      <c r="M903" s="369"/>
      <c r="N903" s="370" t="str">
        <f t="shared" si="184"/>
        <v/>
      </c>
      <c r="O903" s="371" t="str">
        <f t="shared" si="185"/>
        <v/>
      </c>
      <c r="P903" s="371" t="str">
        <f t="shared" si="192"/>
        <v/>
      </c>
      <c r="Q903" s="372" t="str">
        <f t="shared" si="186"/>
        <v/>
      </c>
      <c r="R903" s="373" t="str">
        <f t="shared" si="193"/>
        <v/>
      </c>
      <c r="S903" s="372" t="str">
        <f t="shared" si="194"/>
        <v/>
      </c>
      <c r="T903" s="372" t="str">
        <f t="shared" si="187"/>
        <v/>
      </c>
      <c r="U903" s="374" t="str">
        <f t="shared" si="188"/>
        <v/>
      </c>
      <c r="V903" s="375" t="str">
        <f t="shared" si="195"/>
        <v/>
      </c>
      <c r="Y903" s="133"/>
    </row>
    <row r="904" spans="1:25" s="127" customFormat="1" ht="12" customHeight="1">
      <c r="A904" s="121">
        <v>832</v>
      </c>
      <c r="B904" s="122"/>
      <c r="C904" s="403"/>
      <c r="D904" s="123"/>
      <c r="E904" s="124"/>
      <c r="F904" s="124"/>
      <c r="G904" s="363" t="str">
        <f t="shared" si="181"/>
        <v/>
      </c>
      <c r="H904" s="376" t="str">
        <f t="shared" si="182"/>
        <v/>
      </c>
      <c r="I904" s="365" t="str">
        <f t="shared" si="183"/>
        <v/>
      </c>
      <c r="J904" s="366" t="str">
        <f t="shared" si="189"/>
        <v/>
      </c>
      <c r="K904" s="367" t="str">
        <f t="shared" si="190"/>
        <v/>
      </c>
      <c r="L904" s="368" t="str">
        <f t="shared" si="191"/>
        <v/>
      </c>
      <c r="M904" s="369"/>
      <c r="N904" s="370" t="str">
        <f t="shared" si="184"/>
        <v/>
      </c>
      <c r="O904" s="371" t="str">
        <f t="shared" si="185"/>
        <v/>
      </c>
      <c r="P904" s="371" t="str">
        <f t="shared" si="192"/>
        <v/>
      </c>
      <c r="Q904" s="372" t="str">
        <f t="shared" si="186"/>
        <v/>
      </c>
      <c r="R904" s="373" t="str">
        <f t="shared" si="193"/>
        <v/>
      </c>
      <c r="S904" s="372" t="str">
        <f t="shared" si="194"/>
        <v/>
      </c>
      <c r="T904" s="372" t="str">
        <f t="shared" si="187"/>
        <v/>
      </c>
      <c r="U904" s="374" t="str">
        <f t="shared" si="188"/>
        <v/>
      </c>
      <c r="V904" s="375" t="str">
        <f t="shared" si="195"/>
        <v/>
      </c>
      <c r="Y904" s="133"/>
    </row>
    <row r="905" spans="1:25" s="127" customFormat="1" ht="12" customHeight="1">
      <c r="A905" s="121">
        <v>833</v>
      </c>
      <c r="B905" s="122"/>
      <c r="C905" s="403"/>
      <c r="D905" s="123"/>
      <c r="E905" s="124"/>
      <c r="F905" s="124"/>
      <c r="G905" s="363" t="str">
        <f t="shared" ref="G905:G968" si="196">IF(OR(ISBLANK($C905),ISBLANK($C$68)),"",IF($C905&gt;$C$68,"",DATEDIF($C905,$C$68,"Y")))</f>
        <v/>
      </c>
      <c r="H905" s="376" t="str">
        <f t="shared" ref="H905:H968" si="197">IF(D905=1,"男",IF(D905=2,"女",""))</f>
        <v/>
      </c>
      <c r="I905" s="365" t="str">
        <f t="shared" ref="I905:I968" si="198">G905&amp;H905</f>
        <v/>
      </c>
      <c r="J905" s="366" t="str">
        <f t="shared" si="189"/>
        <v/>
      </c>
      <c r="K905" s="367" t="str">
        <f t="shared" si="190"/>
        <v/>
      </c>
      <c r="L905" s="368" t="str">
        <f t="shared" si="191"/>
        <v/>
      </c>
      <c r="M905" s="369"/>
      <c r="N905" s="370" t="str">
        <f t="shared" ref="N905:N968" si="199">IF(F905="","",(F905-O905)/O905*100)</f>
        <v/>
      </c>
      <c r="O905" s="371" t="str">
        <f t="shared" ref="O905:O968" si="200">IF(E905="","",(J905*E905-K905))</f>
        <v/>
      </c>
      <c r="P905" s="371" t="str">
        <f t="shared" si="192"/>
        <v/>
      </c>
      <c r="Q905" s="372" t="str">
        <f t="shared" ref="Q905:Q968" si="201">IF($E905="","",P905*O905)</f>
        <v/>
      </c>
      <c r="R905" s="373" t="str">
        <f t="shared" si="193"/>
        <v/>
      </c>
      <c r="S905" s="372" t="str">
        <f t="shared" si="194"/>
        <v/>
      </c>
      <c r="T905" s="372" t="str">
        <f t="shared" ref="T905:T968" si="202">IF(E905="","",(Q905*R905+S905))</f>
        <v/>
      </c>
      <c r="U905" s="374" t="str">
        <f t="shared" ref="U905:U968" si="203">IF(E905="","",(T905*33%))</f>
        <v/>
      </c>
      <c r="V905" s="375" t="str">
        <f t="shared" si="195"/>
        <v/>
      </c>
      <c r="Y905" s="133"/>
    </row>
    <row r="906" spans="1:25" s="127" customFormat="1" ht="12" customHeight="1">
      <c r="A906" s="121">
        <v>834</v>
      </c>
      <c r="B906" s="122"/>
      <c r="C906" s="403"/>
      <c r="D906" s="123"/>
      <c r="E906" s="124"/>
      <c r="F906" s="124"/>
      <c r="G906" s="363" t="str">
        <f t="shared" si="196"/>
        <v/>
      </c>
      <c r="H906" s="376" t="str">
        <f t="shared" si="197"/>
        <v/>
      </c>
      <c r="I906" s="365" t="str">
        <f t="shared" si="198"/>
        <v/>
      </c>
      <c r="J906" s="366" t="str">
        <f t="shared" ref="J906:J969" si="204">IF(E906="","",VLOOKUP(I906,$W$28:$Y$53,2,FALSE))</f>
        <v/>
      </c>
      <c r="K906" s="367" t="str">
        <f t="shared" ref="K906:K969" si="205">IF(E906="","",VLOOKUP(I906,$W$28:$Y$53,3,FALSE))</f>
        <v/>
      </c>
      <c r="L906" s="368" t="str">
        <f t="shared" ref="L906:L969" si="206">IF(ISNUMBER(N906),VLOOKUP(N906,$M$57:$R$62,4,TRUE),"")</f>
        <v/>
      </c>
      <c r="M906" s="369"/>
      <c r="N906" s="370" t="str">
        <f t="shared" si="199"/>
        <v/>
      </c>
      <c r="O906" s="371" t="str">
        <f t="shared" si="200"/>
        <v/>
      </c>
      <c r="P906" s="371" t="str">
        <f t="shared" ref="P906:P969" si="207">IF($E906="","",VLOOKUP($I906,$N$27:$Q$53,2,FALSE))</f>
        <v/>
      </c>
      <c r="Q906" s="372" t="str">
        <f t="shared" si="201"/>
        <v/>
      </c>
      <c r="R906" s="373" t="str">
        <f t="shared" ref="R906:R969" si="208">IF(E906="","",VLOOKUP(I906,$N$27:$V$53,9,FALSE))</f>
        <v/>
      </c>
      <c r="S906" s="372" t="str">
        <f t="shared" ref="S906:S969" si="209">IF($E906="","",VLOOKUP($I906,$N$27:$R$53,5,FALSE))</f>
        <v/>
      </c>
      <c r="T906" s="372" t="str">
        <f t="shared" si="202"/>
        <v/>
      </c>
      <c r="U906" s="374" t="str">
        <f t="shared" si="203"/>
        <v/>
      </c>
      <c r="V906" s="375" t="str">
        <f t="shared" ref="V906:V969" si="210">IF(E906="","",(IF(AND(U906&lt;=$R$7,U906&gt;=$T$7),U906,IF(U906="","　","個別対応"))))</f>
        <v/>
      </c>
      <c r="Y906" s="133"/>
    </row>
    <row r="907" spans="1:25" s="127" customFormat="1" ht="12" customHeight="1">
      <c r="A907" s="121">
        <v>835</v>
      </c>
      <c r="B907" s="122"/>
      <c r="C907" s="403"/>
      <c r="D907" s="123"/>
      <c r="E907" s="124"/>
      <c r="F907" s="124"/>
      <c r="G907" s="363" t="str">
        <f t="shared" si="196"/>
        <v/>
      </c>
      <c r="H907" s="376" t="str">
        <f t="shared" si="197"/>
        <v/>
      </c>
      <c r="I907" s="365" t="str">
        <f t="shared" si="198"/>
        <v/>
      </c>
      <c r="J907" s="366" t="str">
        <f t="shared" si="204"/>
        <v/>
      </c>
      <c r="K907" s="367" t="str">
        <f t="shared" si="205"/>
        <v/>
      </c>
      <c r="L907" s="368" t="str">
        <f t="shared" si="206"/>
        <v/>
      </c>
      <c r="M907" s="369"/>
      <c r="N907" s="370" t="str">
        <f t="shared" si="199"/>
        <v/>
      </c>
      <c r="O907" s="371" t="str">
        <f t="shared" si="200"/>
        <v/>
      </c>
      <c r="P907" s="371" t="str">
        <f t="shared" si="207"/>
        <v/>
      </c>
      <c r="Q907" s="372" t="str">
        <f t="shared" si="201"/>
        <v/>
      </c>
      <c r="R907" s="373" t="str">
        <f t="shared" si="208"/>
        <v/>
      </c>
      <c r="S907" s="372" t="str">
        <f t="shared" si="209"/>
        <v/>
      </c>
      <c r="T907" s="372" t="str">
        <f t="shared" si="202"/>
        <v/>
      </c>
      <c r="U907" s="374" t="str">
        <f t="shared" si="203"/>
        <v/>
      </c>
      <c r="V907" s="375" t="str">
        <f t="shared" si="210"/>
        <v/>
      </c>
      <c r="Y907" s="133"/>
    </row>
    <row r="908" spans="1:25" s="127" customFormat="1" ht="12" customHeight="1">
      <c r="A908" s="121">
        <v>836</v>
      </c>
      <c r="B908" s="122"/>
      <c r="C908" s="403"/>
      <c r="D908" s="123"/>
      <c r="E908" s="124"/>
      <c r="F908" s="124"/>
      <c r="G908" s="363" t="str">
        <f t="shared" si="196"/>
        <v/>
      </c>
      <c r="H908" s="376" t="str">
        <f t="shared" si="197"/>
        <v/>
      </c>
      <c r="I908" s="365" t="str">
        <f t="shared" si="198"/>
        <v/>
      </c>
      <c r="J908" s="366" t="str">
        <f t="shared" si="204"/>
        <v/>
      </c>
      <c r="K908" s="367" t="str">
        <f t="shared" si="205"/>
        <v/>
      </c>
      <c r="L908" s="368" t="str">
        <f t="shared" si="206"/>
        <v/>
      </c>
      <c r="M908" s="369"/>
      <c r="N908" s="370" t="str">
        <f t="shared" si="199"/>
        <v/>
      </c>
      <c r="O908" s="371" t="str">
        <f t="shared" si="200"/>
        <v/>
      </c>
      <c r="P908" s="371" t="str">
        <f t="shared" si="207"/>
        <v/>
      </c>
      <c r="Q908" s="372" t="str">
        <f t="shared" si="201"/>
        <v/>
      </c>
      <c r="R908" s="373" t="str">
        <f t="shared" si="208"/>
        <v/>
      </c>
      <c r="S908" s="372" t="str">
        <f t="shared" si="209"/>
        <v/>
      </c>
      <c r="T908" s="372" t="str">
        <f t="shared" si="202"/>
        <v/>
      </c>
      <c r="U908" s="374" t="str">
        <f t="shared" si="203"/>
        <v/>
      </c>
      <c r="V908" s="375" t="str">
        <f t="shared" si="210"/>
        <v/>
      </c>
      <c r="Y908" s="133"/>
    </row>
    <row r="909" spans="1:25" s="127" customFormat="1" ht="12" customHeight="1">
      <c r="A909" s="121">
        <v>837</v>
      </c>
      <c r="B909" s="122"/>
      <c r="C909" s="403"/>
      <c r="D909" s="123"/>
      <c r="E909" s="124"/>
      <c r="F909" s="124"/>
      <c r="G909" s="363" t="str">
        <f t="shared" si="196"/>
        <v/>
      </c>
      <c r="H909" s="376" t="str">
        <f t="shared" si="197"/>
        <v/>
      </c>
      <c r="I909" s="365" t="str">
        <f t="shared" si="198"/>
        <v/>
      </c>
      <c r="J909" s="366" t="str">
        <f t="shared" si="204"/>
        <v/>
      </c>
      <c r="K909" s="367" t="str">
        <f t="shared" si="205"/>
        <v/>
      </c>
      <c r="L909" s="368" t="str">
        <f t="shared" si="206"/>
        <v/>
      </c>
      <c r="M909" s="369"/>
      <c r="N909" s="370" t="str">
        <f t="shared" si="199"/>
        <v/>
      </c>
      <c r="O909" s="371" t="str">
        <f t="shared" si="200"/>
        <v/>
      </c>
      <c r="P909" s="371" t="str">
        <f t="shared" si="207"/>
        <v/>
      </c>
      <c r="Q909" s="372" t="str">
        <f t="shared" si="201"/>
        <v/>
      </c>
      <c r="R909" s="373" t="str">
        <f t="shared" si="208"/>
        <v/>
      </c>
      <c r="S909" s="372" t="str">
        <f t="shared" si="209"/>
        <v/>
      </c>
      <c r="T909" s="372" t="str">
        <f t="shared" si="202"/>
        <v/>
      </c>
      <c r="U909" s="374" t="str">
        <f t="shared" si="203"/>
        <v/>
      </c>
      <c r="V909" s="375" t="str">
        <f t="shared" si="210"/>
        <v/>
      </c>
      <c r="Y909" s="133"/>
    </row>
    <row r="910" spans="1:25" s="127" customFormat="1" ht="12" customHeight="1">
      <c r="A910" s="121">
        <v>838</v>
      </c>
      <c r="B910" s="122"/>
      <c r="C910" s="403"/>
      <c r="D910" s="123"/>
      <c r="E910" s="124"/>
      <c r="F910" s="124"/>
      <c r="G910" s="363" t="str">
        <f t="shared" si="196"/>
        <v/>
      </c>
      <c r="H910" s="376" t="str">
        <f t="shared" si="197"/>
        <v/>
      </c>
      <c r="I910" s="365" t="str">
        <f t="shared" si="198"/>
        <v/>
      </c>
      <c r="J910" s="366" t="str">
        <f t="shared" si="204"/>
        <v/>
      </c>
      <c r="K910" s="367" t="str">
        <f t="shared" si="205"/>
        <v/>
      </c>
      <c r="L910" s="368" t="str">
        <f t="shared" si="206"/>
        <v/>
      </c>
      <c r="M910" s="369"/>
      <c r="N910" s="370" t="str">
        <f t="shared" si="199"/>
        <v/>
      </c>
      <c r="O910" s="371" t="str">
        <f t="shared" si="200"/>
        <v/>
      </c>
      <c r="P910" s="371" t="str">
        <f t="shared" si="207"/>
        <v/>
      </c>
      <c r="Q910" s="372" t="str">
        <f t="shared" si="201"/>
        <v/>
      </c>
      <c r="R910" s="373" t="str">
        <f t="shared" si="208"/>
        <v/>
      </c>
      <c r="S910" s="372" t="str">
        <f t="shared" si="209"/>
        <v/>
      </c>
      <c r="T910" s="372" t="str">
        <f t="shared" si="202"/>
        <v/>
      </c>
      <c r="U910" s="374" t="str">
        <f t="shared" si="203"/>
        <v/>
      </c>
      <c r="V910" s="375" t="str">
        <f t="shared" si="210"/>
        <v/>
      </c>
      <c r="Y910" s="133"/>
    </row>
    <row r="911" spans="1:25" s="127" customFormat="1" ht="12" customHeight="1">
      <c r="A911" s="121">
        <v>839</v>
      </c>
      <c r="B911" s="122"/>
      <c r="C911" s="403"/>
      <c r="D911" s="123"/>
      <c r="E911" s="124"/>
      <c r="F911" s="124"/>
      <c r="G911" s="363" t="str">
        <f t="shared" si="196"/>
        <v/>
      </c>
      <c r="H911" s="376" t="str">
        <f t="shared" si="197"/>
        <v/>
      </c>
      <c r="I911" s="365" t="str">
        <f t="shared" si="198"/>
        <v/>
      </c>
      <c r="J911" s="366" t="str">
        <f t="shared" si="204"/>
        <v/>
      </c>
      <c r="K911" s="367" t="str">
        <f t="shared" si="205"/>
        <v/>
      </c>
      <c r="L911" s="368" t="str">
        <f t="shared" si="206"/>
        <v/>
      </c>
      <c r="M911" s="369"/>
      <c r="N911" s="370" t="str">
        <f t="shared" si="199"/>
        <v/>
      </c>
      <c r="O911" s="371" t="str">
        <f t="shared" si="200"/>
        <v/>
      </c>
      <c r="P911" s="371" t="str">
        <f t="shared" si="207"/>
        <v/>
      </c>
      <c r="Q911" s="372" t="str">
        <f t="shared" si="201"/>
        <v/>
      </c>
      <c r="R911" s="373" t="str">
        <f t="shared" si="208"/>
        <v/>
      </c>
      <c r="S911" s="372" t="str">
        <f t="shared" si="209"/>
        <v/>
      </c>
      <c r="T911" s="372" t="str">
        <f t="shared" si="202"/>
        <v/>
      </c>
      <c r="U911" s="374" t="str">
        <f t="shared" si="203"/>
        <v/>
      </c>
      <c r="V911" s="375" t="str">
        <f t="shared" si="210"/>
        <v/>
      </c>
      <c r="Y911" s="133"/>
    </row>
    <row r="912" spans="1:25" s="127" customFormat="1" ht="12" customHeight="1">
      <c r="A912" s="121">
        <v>840</v>
      </c>
      <c r="B912" s="122"/>
      <c r="C912" s="403"/>
      <c r="D912" s="123"/>
      <c r="E912" s="124"/>
      <c r="F912" s="124"/>
      <c r="G912" s="363" t="str">
        <f t="shared" si="196"/>
        <v/>
      </c>
      <c r="H912" s="376" t="str">
        <f t="shared" si="197"/>
        <v/>
      </c>
      <c r="I912" s="365" t="str">
        <f t="shared" si="198"/>
        <v/>
      </c>
      <c r="J912" s="366" t="str">
        <f t="shared" si="204"/>
        <v/>
      </c>
      <c r="K912" s="367" t="str">
        <f t="shared" si="205"/>
        <v/>
      </c>
      <c r="L912" s="368" t="str">
        <f t="shared" si="206"/>
        <v/>
      </c>
      <c r="M912" s="369"/>
      <c r="N912" s="370" t="str">
        <f t="shared" si="199"/>
        <v/>
      </c>
      <c r="O912" s="371" t="str">
        <f t="shared" si="200"/>
        <v/>
      </c>
      <c r="P912" s="371" t="str">
        <f t="shared" si="207"/>
        <v/>
      </c>
      <c r="Q912" s="372" t="str">
        <f t="shared" si="201"/>
        <v/>
      </c>
      <c r="R912" s="373" t="str">
        <f t="shared" si="208"/>
        <v/>
      </c>
      <c r="S912" s="372" t="str">
        <f t="shared" si="209"/>
        <v/>
      </c>
      <c r="T912" s="372" t="str">
        <f t="shared" si="202"/>
        <v/>
      </c>
      <c r="U912" s="374" t="str">
        <f t="shared" si="203"/>
        <v/>
      </c>
      <c r="V912" s="375" t="str">
        <f t="shared" si="210"/>
        <v/>
      </c>
      <c r="Y912" s="133"/>
    </row>
    <row r="913" spans="1:25" s="127" customFormat="1" ht="12" customHeight="1">
      <c r="A913" s="121">
        <v>841</v>
      </c>
      <c r="B913" s="122"/>
      <c r="C913" s="403"/>
      <c r="D913" s="123"/>
      <c r="E913" s="124"/>
      <c r="F913" s="124"/>
      <c r="G913" s="363" t="str">
        <f t="shared" si="196"/>
        <v/>
      </c>
      <c r="H913" s="376" t="str">
        <f t="shared" si="197"/>
        <v/>
      </c>
      <c r="I913" s="365" t="str">
        <f t="shared" si="198"/>
        <v/>
      </c>
      <c r="J913" s="366" t="str">
        <f t="shared" si="204"/>
        <v/>
      </c>
      <c r="K913" s="367" t="str">
        <f t="shared" si="205"/>
        <v/>
      </c>
      <c r="L913" s="368" t="str">
        <f t="shared" si="206"/>
        <v/>
      </c>
      <c r="M913" s="369"/>
      <c r="N913" s="370" t="str">
        <f t="shared" si="199"/>
        <v/>
      </c>
      <c r="O913" s="371" t="str">
        <f t="shared" si="200"/>
        <v/>
      </c>
      <c r="P913" s="371" t="str">
        <f t="shared" si="207"/>
        <v/>
      </c>
      <c r="Q913" s="372" t="str">
        <f t="shared" si="201"/>
        <v/>
      </c>
      <c r="R913" s="373" t="str">
        <f t="shared" si="208"/>
        <v/>
      </c>
      <c r="S913" s="372" t="str">
        <f t="shared" si="209"/>
        <v/>
      </c>
      <c r="T913" s="372" t="str">
        <f t="shared" si="202"/>
        <v/>
      </c>
      <c r="U913" s="374" t="str">
        <f t="shared" si="203"/>
        <v/>
      </c>
      <c r="V913" s="375" t="str">
        <f t="shared" si="210"/>
        <v/>
      </c>
      <c r="Y913" s="133"/>
    </row>
    <row r="914" spans="1:25" s="127" customFormat="1" ht="12" customHeight="1">
      <c r="A914" s="121">
        <v>842</v>
      </c>
      <c r="B914" s="122"/>
      <c r="C914" s="403"/>
      <c r="D914" s="123"/>
      <c r="E914" s="124"/>
      <c r="F914" s="124"/>
      <c r="G914" s="363" t="str">
        <f t="shared" si="196"/>
        <v/>
      </c>
      <c r="H914" s="376" t="str">
        <f t="shared" si="197"/>
        <v/>
      </c>
      <c r="I914" s="365" t="str">
        <f t="shared" si="198"/>
        <v/>
      </c>
      <c r="J914" s="366" t="str">
        <f t="shared" si="204"/>
        <v/>
      </c>
      <c r="K914" s="367" t="str">
        <f t="shared" si="205"/>
        <v/>
      </c>
      <c r="L914" s="368" t="str">
        <f t="shared" si="206"/>
        <v/>
      </c>
      <c r="M914" s="369"/>
      <c r="N914" s="370" t="str">
        <f t="shared" si="199"/>
        <v/>
      </c>
      <c r="O914" s="371" t="str">
        <f t="shared" si="200"/>
        <v/>
      </c>
      <c r="P914" s="371" t="str">
        <f t="shared" si="207"/>
        <v/>
      </c>
      <c r="Q914" s="372" t="str">
        <f t="shared" si="201"/>
        <v/>
      </c>
      <c r="R914" s="373" t="str">
        <f t="shared" si="208"/>
        <v/>
      </c>
      <c r="S914" s="372" t="str">
        <f t="shared" si="209"/>
        <v/>
      </c>
      <c r="T914" s="372" t="str">
        <f t="shared" si="202"/>
        <v/>
      </c>
      <c r="U914" s="374" t="str">
        <f t="shared" si="203"/>
        <v/>
      </c>
      <c r="V914" s="375" t="str">
        <f t="shared" si="210"/>
        <v/>
      </c>
      <c r="Y914" s="133"/>
    </row>
    <row r="915" spans="1:25" s="127" customFormat="1" ht="12" customHeight="1">
      <c r="A915" s="121">
        <v>843</v>
      </c>
      <c r="B915" s="122"/>
      <c r="C915" s="403"/>
      <c r="D915" s="123"/>
      <c r="E915" s="124"/>
      <c r="F915" s="124"/>
      <c r="G915" s="363" t="str">
        <f t="shared" si="196"/>
        <v/>
      </c>
      <c r="H915" s="376" t="str">
        <f t="shared" si="197"/>
        <v/>
      </c>
      <c r="I915" s="365" t="str">
        <f t="shared" si="198"/>
        <v/>
      </c>
      <c r="J915" s="366" t="str">
        <f t="shared" si="204"/>
        <v/>
      </c>
      <c r="K915" s="367" t="str">
        <f t="shared" si="205"/>
        <v/>
      </c>
      <c r="L915" s="368" t="str">
        <f t="shared" si="206"/>
        <v/>
      </c>
      <c r="M915" s="369"/>
      <c r="N915" s="370" t="str">
        <f t="shared" si="199"/>
        <v/>
      </c>
      <c r="O915" s="371" t="str">
        <f t="shared" si="200"/>
        <v/>
      </c>
      <c r="P915" s="371" t="str">
        <f t="shared" si="207"/>
        <v/>
      </c>
      <c r="Q915" s="372" t="str">
        <f t="shared" si="201"/>
        <v/>
      </c>
      <c r="R915" s="373" t="str">
        <f t="shared" si="208"/>
        <v/>
      </c>
      <c r="S915" s="372" t="str">
        <f t="shared" si="209"/>
        <v/>
      </c>
      <c r="T915" s="372" t="str">
        <f t="shared" si="202"/>
        <v/>
      </c>
      <c r="U915" s="374" t="str">
        <f t="shared" si="203"/>
        <v/>
      </c>
      <c r="V915" s="375" t="str">
        <f t="shared" si="210"/>
        <v/>
      </c>
      <c r="Y915" s="133"/>
    </row>
    <row r="916" spans="1:25" s="127" customFormat="1" ht="12" customHeight="1">
      <c r="A916" s="121">
        <v>844</v>
      </c>
      <c r="B916" s="122"/>
      <c r="C916" s="403"/>
      <c r="D916" s="123"/>
      <c r="E916" s="124"/>
      <c r="F916" s="124"/>
      <c r="G916" s="363" t="str">
        <f t="shared" si="196"/>
        <v/>
      </c>
      <c r="H916" s="376" t="str">
        <f t="shared" si="197"/>
        <v/>
      </c>
      <c r="I916" s="365" t="str">
        <f t="shared" si="198"/>
        <v/>
      </c>
      <c r="J916" s="366" t="str">
        <f t="shared" si="204"/>
        <v/>
      </c>
      <c r="K916" s="367" t="str">
        <f t="shared" si="205"/>
        <v/>
      </c>
      <c r="L916" s="368" t="str">
        <f t="shared" si="206"/>
        <v/>
      </c>
      <c r="M916" s="369"/>
      <c r="N916" s="370" t="str">
        <f t="shared" si="199"/>
        <v/>
      </c>
      <c r="O916" s="371" t="str">
        <f t="shared" si="200"/>
        <v/>
      </c>
      <c r="P916" s="371" t="str">
        <f t="shared" si="207"/>
        <v/>
      </c>
      <c r="Q916" s="372" t="str">
        <f t="shared" si="201"/>
        <v/>
      </c>
      <c r="R916" s="373" t="str">
        <f t="shared" si="208"/>
        <v/>
      </c>
      <c r="S916" s="372" t="str">
        <f t="shared" si="209"/>
        <v/>
      </c>
      <c r="T916" s="372" t="str">
        <f t="shared" si="202"/>
        <v/>
      </c>
      <c r="U916" s="374" t="str">
        <f t="shared" si="203"/>
        <v/>
      </c>
      <c r="V916" s="375" t="str">
        <f t="shared" si="210"/>
        <v/>
      </c>
      <c r="Y916" s="133"/>
    </row>
    <row r="917" spans="1:25" s="127" customFormat="1" ht="12" customHeight="1">
      <c r="A917" s="121">
        <v>845</v>
      </c>
      <c r="B917" s="122"/>
      <c r="C917" s="403"/>
      <c r="D917" s="123"/>
      <c r="E917" s="124"/>
      <c r="F917" s="124"/>
      <c r="G917" s="363" t="str">
        <f t="shared" si="196"/>
        <v/>
      </c>
      <c r="H917" s="376" t="str">
        <f t="shared" si="197"/>
        <v/>
      </c>
      <c r="I917" s="365" t="str">
        <f t="shared" si="198"/>
        <v/>
      </c>
      <c r="J917" s="366" t="str">
        <f t="shared" si="204"/>
        <v/>
      </c>
      <c r="K917" s="367" t="str">
        <f t="shared" si="205"/>
        <v/>
      </c>
      <c r="L917" s="368" t="str">
        <f t="shared" si="206"/>
        <v/>
      </c>
      <c r="M917" s="369"/>
      <c r="N917" s="370" t="str">
        <f t="shared" si="199"/>
        <v/>
      </c>
      <c r="O917" s="371" t="str">
        <f t="shared" si="200"/>
        <v/>
      </c>
      <c r="P917" s="371" t="str">
        <f t="shared" si="207"/>
        <v/>
      </c>
      <c r="Q917" s="372" t="str">
        <f t="shared" si="201"/>
        <v/>
      </c>
      <c r="R917" s="373" t="str">
        <f t="shared" si="208"/>
        <v/>
      </c>
      <c r="S917" s="372" t="str">
        <f t="shared" si="209"/>
        <v/>
      </c>
      <c r="T917" s="372" t="str">
        <f t="shared" si="202"/>
        <v/>
      </c>
      <c r="U917" s="374" t="str">
        <f t="shared" si="203"/>
        <v/>
      </c>
      <c r="V917" s="375" t="str">
        <f t="shared" si="210"/>
        <v/>
      </c>
      <c r="Y917" s="133"/>
    </row>
    <row r="918" spans="1:25" s="127" customFormat="1" ht="12" customHeight="1">
      <c r="A918" s="121">
        <v>846</v>
      </c>
      <c r="B918" s="122"/>
      <c r="C918" s="403"/>
      <c r="D918" s="123"/>
      <c r="E918" s="124"/>
      <c r="F918" s="124"/>
      <c r="G918" s="363" t="str">
        <f t="shared" si="196"/>
        <v/>
      </c>
      <c r="H918" s="376" t="str">
        <f t="shared" si="197"/>
        <v/>
      </c>
      <c r="I918" s="365" t="str">
        <f t="shared" si="198"/>
        <v/>
      </c>
      <c r="J918" s="366" t="str">
        <f t="shared" si="204"/>
        <v/>
      </c>
      <c r="K918" s="367" t="str">
        <f t="shared" si="205"/>
        <v/>
      </c>
      <c r="L918" s="368" t="str">
        <f t="shared" si="206"/>
        <v/>
      </c>
      <c r="M918" s="369"/>
      <c r="N918" s="370" t="str">
        <f t="shared" si="199"/>
        <v/>
      </c>
      <c r="O918" s="371" t="str">
        <f t="shared" si="200"/>
        <v/>
      </c>
      <c r="P918" s="371" t="str">
        <f t="shared" si="207"/>
        <v/>
      </c>
      <c r="Q918" s="372" t="str">
        <f t="shared" si="201"/>
        <v/>
      </c>
      <c r="R918" s="373" t="str">
        <f t="shared" si="208"/>
        <v/>
      </c>
      <c r="S918" s="372" t="str">
        <f t="shared" si="209"/>
        <v/>
      </c>
      <c r="T918" s="372" t="str">
        <f t="shared" si="202"/>
        <v/>
      </c>
      <c r="U918" s="374" t="str">
        <f t="shared" si="203"/>
        <v/>
      </c>
      <c r="V918" s="375" t="str">
        <f t="shared" si="210"/>
        <v/>
      </c>
      <c r="Y918" s="133"/>
    </row>
    <row r="919" spans="1:25" s="127" customFormat="1" ht="12" customHeight="1">
      <c r="A919" s="121">
        <v>847</v>
      </c>
      <c r="B919" s="122"/>
      <c r="C919" s="403"/>
      <c r="D919" s="123"/>
      <c r="E919" s="124"/>
      <c r="F919" s="124"/>
      <c r="G919" s="363" t="str">
        <f t="shared" si="196"/>
        <v/>
      </c>
      <c r="H919" s="376" t="str">
        <f t="shared" si="197"/>
        <v/>
      </c>
      <c r="I919" s="365" t="str">
        <f t="shared" si="198"/>
        <v/>
      </c>
      <c r="J919" s="366" t="str">
        <f t="shared" si="204"/>
        <v/>
      </c>
      <c r="K919" s="367" t="str">
        <f t="shared" si="205"/>
        <v/>
      </c>
      <c r="L919" s="368" t="str">
        <f t="shared" si="206"/>
        <v/>
      </c>
      <c r="M919" s="369"/>
      <c r="N919" s="370" t="str">
        <f t="shared" si="199"/>
        <v/>
      </c>
      <c r="O919" s="371" t="str">
        <f t="shared" si="200"/>
        <v/>
      </c>
      <c r="P919" s="371" t="str">
        <f t="shared" si="207"/>
        <v/>
      </c>
      <c r="Q919" s="372" t="str">
        <f t="shared" si="201"/>
        <v/>
      </c>
      <c r="R919" s="373" t="str">
        <f t="shared" si="208"/>
        <v/>
      </c>
      <c r="S919" s="372" t="str">
        <f t="shared" si="209"/>
        <v/>
      </c>
      <c r="T919" s="372" t="str">
        <f t="shared" si="202"/>
        <v/>
      </c>
      <c r="U919" s="374" t="str">
        <f t="shared" si="203"/>
        <v/>
      </c>
      <c r="V919" s="375" t="str">
        <f t="shared" si="210"/>
        <v/>
      </c>
      <c r="Y919" s="133"/>
    </row>
    <row r="920" spans="1:25" s="127" customFormat="1" ht="12" customHeight="1">
      <c r="A920" s="121">
        <v>848</v>
      </c>
      <c r="B920" s="122"/>
      <c r="C920" s="403"/>
      <c r="D920" s="123"/>
      <c r="E920" s="124"/>
      <c r="F920" s="124"/>
      <c r="G920" s="363" t="str">
        <f t="shared" si="196"/>
        <v/>
      </c>
      <c r="H920" s="376" t="str">
        <f t="shared" si="197"/>
        <v/>
      </c>
      <c r="I920" s="365" t="str">
        <f t="shared" si="198"/>
        <v/>
      </c>
      <c r="J920" s="366" t="str">
        <f t="shared" si="204"/>
        <v/>
      </c>
      <c r="K920" s="367" t="str">
        <f t="shared" si="205"/>
        <v/>
      </c>
      <c r="L920" s="368" t="str">
        <f t="shared" si="206"/>
        <v/>
      </c>
      <c r="M920" s="369"/>
      <c r="N920" s="370" t="str">
        <f t="shared" si="199"/>
        <v/>
      </c>
      <c r="O920" s="371" t="str">
        <f t="shared" si="200"/>
        <v/>
      </c>
      <c r="P920" s="371" t="str">
        <f t="shared" si="207"/>
        <v/>
      </c>
      <c r="Q920" s="372" t="str">
        <f t="shared" si="201"/>
        <v/>
      </c>
      <c r="R920" s="373" t="str">
        <f t="shared" si="208"/>
        <v/>
      </c>
      <c r="S920" s="372" t="str">
        <f t="shared" si="209"/>
        <v/>
      </c>
      <c r="T920" s="372" t="str">
        <f t="shared" si="202"/>
        <v/>
      </c>
      <c r="U920" s="374" t="str">
        <f t="shared" si="203"/>
        <v/>
      </c>
      <c r="V920" s="375" t="str">
        <f t="shared" si="210"/>
        <v/>
      </c>
      <c r="Y920" s="133"/>
    </row>
    <row r="921" spans="1:25" s="127" customFormat="1" ht="12" customHeight="1">
      <c r="A921" s="121">
        <v>849</v>
      </c>
      <c r="B921" s="122"/>
      <c r="C921" s="403"/>
      <c r="D921" s="123"/>
      <c r="E921" s="124"/>
      <c r="F921" s="124"/>
      <c r="G921" s="363" t="str">
        <f t="shared" si="196"/>
        <v/>
      </c>
      <c r="H921" s="376" t="str">
        <f t="shared" si="197"/>
        <v/>
      </c>
      <c r="I921" s="365" t="str">
        <f t="shared" si="198"/>
        <v/>
      </c>
      <c r="J921" s="366" t="str">
        <f t="shared" si="204"/>
        <v/>
      </c>
      <c r="K921" s="367" t="str">
        <f t="shared" si="205"/>
        <v/>
      </c>
      <c r="L921" s="368" t="str">
        <f t="shared" si="206"/>
        <v/>
      </c>
      <c r="M921" s="369"/>
      <c r="N921" s="370" t="str">
        <f t="shared" si="199"/>
        <v/>
      </c>
      <c r="O921" s="371" t="str">
        <f t="shared" si="200"/>
        <v/>
      </c>
      <c r="P921" s="371" t="str">
        <f t="shared" si="207"/>
        <v/>
      </c>
      <c r="Q921" s="372" t="str">
        <f t="shared" si="201"/>
        <v/>
      </c>
      <c r="R921" s="373" t="str">
        <f t="shared" si="208"/>
        <v/>
      </c>
      <c r="S921" s="372" t="str">
        <f t="shared" si="209"/>
        <v/>
      </c>
      <c r="T921" s="372" t="str">
        <f t="shared" si="202"/>
        <v/>
      </c>
      <c r="U921" s="374" t="str">
        <f t="shared" si="203"/>
        <v/>
      </c>
      <c r="V921" s="375" t="str">
        <f t="shared" si="210"/>
        <v/>
      </c>
      <c r="Y921" s="133"/>
    </row>
    <row r="922" spans="1:25" s="127" customFormat="1" ht="12" customHeight="1">
      <c r="A922" s="121">
        <v>850</v>
      </c>
      <c r="B922" s="122"/>
      <c r="C922" s="403"/>
      <c r="D922" s="123"/>
      <c r="E922" s="124"/>
      <c r="F922" s="124"/>
      <c r="G922" s="363" t="str">
        <f t="shared" si="196"/>
        <v/>
      </c>
      <c r="H922" s="376" t="str">
        <f t="shared" si="197"/>
        <v/>
      </c>
      <c r="I922" s="365" t="str">
        <f t="shared" si="198"/>
        <v/>
      </c>
      <c r="J922" s="366" t="str">
        <f t="shared" si="204"/>
        <v/>
      </c>
      <c r="K922" s="367" t="str">
        <f t="shared" si="205"/>
        <v/>
      </c>
      <c r="L922" s="368" t="str">
        <f t="shared" si="206"/>
        <v/>
      </c>
      <c r="M922" s="369"/>
      <c r="N922" s="370" t="str">
        <f t="shared" si="199"/>
        <v/>
      </c>
      <c r="O922" s="371" t="str">
        <f t="shared" si="200"/>
        <v/>
      </c>
      <c r="P922" s="371" t="str">
        <f t="shared" si="207"/>
        <v/>
      </c>
      <c r="Q922" s="372" t="str">
        <f t="shared" si="201"/>
        <v/>
      </c>
      <c r="R922" s="373" t="str">
        <f t="shared" si="208"/>
        <v/>
      </c>
      <c r="S922" s="372" t="str">
        <f t="shared" si="209"/>
        <v/>
      </c>
      <c r="T922" s="372" t="str">
        <f t="shared" si="202"/>
        <v/>
      </c>
      <c r="U922" s="374" t="str">
        <f t="shared" si="203"/>
        <v/>
      </c>
      <c r="V922" s="375" t="str">
        <f t="shared" si="210"/>
        <v/>
      </c>
      <c r="Y922" s="133"/>
    </row>
    <row r="923" spans="1:25" s="127" customFormat="1" ht="12" customHeight="1">
      <c r="A923" s="121">
        <v>851</v>
      </c>
      <c r="B923" s="122"/>
      <c r="C923" s="403"/>
      <c r="D923" s="123"/>
      <c r="E923" s="124"/>
      <c r="F923" s="124"/>
      <c r="G923" s="363" t="str">
        <f t="shared" si="196"/>
        <v/>
      </c>
      <c r="H923" s="376" t="str">
        <f t="shared" si="197"/>
        <v/>
      </c>
      <c r="I923" s="365" t="str">
        <f t="shared" si="198"/>
        <v/>
      </c>
      <c r="J923" s="366" t="str">
        <f t="shared" si="204"/>
        <v/>
      </c>
      <c r="K923" s="367" t="str">
        <f t="shared" si="205"/>
        <v/>
      </c>
      <c r="L923" s="368" t="str">
        <f t="shared" si="206"/>
        <v/>
      </c>
      <c r="M923" s="369"/>
      <c r="N923" s="370" t="str">
        <f t="shared" si="199"/>
        <v/>
      </c>
      <c r="O923" s="371" t="str">
        <f t="shared" si="200"/>
        <v/>
      </c>
      <c r="P923" s="371" t="str">
        <f t="shared" si="207"/>
        <v/>
      </c>
      <c r="Q923" s="372" t="str">
        <f t="shared" si="201"/>
        <v/>
      </c>
      <c r="R923" s="373" t="str">
        <f t="shared" si="208"/>
        <v/>
      </c>
      <c r="S923" s="372" t="str">
        <f t="shared" si="209"/>
        <v/>
      </c>
      <c r="T923" s="372" t="str">
        <f t="shared" si="202"/>
        <v/>
      </c>
      <c r="U923" s="374" t="str">
        <f t="shared" si="203"/>
        <v/>
      </c>
      <c r="V923" s="375" t="str">
        <f t="shared" si="210"/>
        <v/>
      </c>
      <c r="Y923" s="133"/>
    </row>
    <row r="924" spans="1:25" s="127" customFormat="1" ht="12" customHeight="1">
      <c r="A924" s="121">
        <v>852</v>
      </c>
      <c r="B924" s="122"/>
      <c r="C924" s="403"/>
      <c r="D924" s="123"/>
      <c r="E924" s="124"/>
      <c r="F924" s="124"/>
      <c r="G924" s="363" t="str">
        <f t="shared" si="196"/>
        <v/>
      </c>
      <c r="H924" s="376" t="str">
        <f t="shared" si="197"/>
        <v/>
      </c>
      <c r="I924" s="365" t="str">
        <f t="shared" si="198"/>
        <v/>
      </c>
      <c r="J924" s="366" t="str">
        <f t="shared" si="204"/>
        <v/>
      </c>
      <c r="K924" s="367" t="str">
        <f t="shared" si="205"/>
        <v/>
      </c>
      <c r="L924" s="368" t="str">
        <f t="shared" si="206"/>
        <v/>
      </c>
      <c r="M924" s="369"/>
      <c r="N924" s="370" t="str">
        <f t="shared" si="199"/>
        <v/>
      </c>
      <c r="O924" s="371" t="str">
        <f t="shared" si="200"/>
        <v/>
      </c>
      <c r="P924" s="371" t="str">
        <f t="shared" si="207"/>
        <v/>
      </c>
      <c r="Q924" s="372" t="str">
        <f t="shared" si="201"/>
        <v/>
      </c>
      <c r="R924" s="373" t="str">
        <f t="shared" si="208"/>
        <v/>
      </c>
      <c r="S924" s="372" t="str">
        <f t="shared" si="209"/>
        <v/>
      </c>
      <c r="T924" s="372" t="str">
        <f t="shared" si="202"/>
        <v/>
      </c>
      <c r="U924" s="374" t="str">
        <f t="shared" si="203"/>
        <v/>
      </c>
      <c r="V924" s="375" t="str">
        <f t="shared" si="210"/>
        <v/>
      </c>
      <c r="Y924" s="133"/>
    </row>
    <row r="925" spans="1:25" s="127" customFormat="1" ht="12" customHeight="1">
      <c r="A925" s="121">
        <v>853</v>
      </c>
      <c r="B925" s="122"/>
      <c r="C925" s="403"/>
      <c r="D925" s="123"/>
      <c r="E925" s="124"/>
      <c r="F925" s="124"/>
      <c r="G925" s="363" t="str">
        <f t="shared" si="196"/>
        <v/>
      </c>
      <c r="H925" s="376" t="str">
        <f t="shared" si="197"/>
        <v/>
      </c>
      <c r="I925" s="365" t="str">
        <f t="shared" si="198"/>
        <v/>
      </c>
      <c r="J925" s="366" t="str">
        <f t="shared" si="204"/>
        <v/>
      </c>
      <c r="K925" s="367" t="str">
        <f t="shared" si="205"/>
        <v/>
      </c>
      <c r="L925" s="368" t="str">
        <f t="shared" si="206"/>
        <v/>
      </c>
      <c r="M925" s="369"/>
      <c r="N925" s="370" t="str">
        <f t="shared" si="199"/>
        <v/>
      </c>
      <c r="O925" s="371" t="str">
        <f t="shared" si="200"/>
        <v/>
      </c>
      <c r="P925" s="371" t="str">
        <f t="shared" si="207"/>
        <v/>
      </c>
      <c r="Q925" s="372" t="str">
        <f t="shared" si="201"/>
        <v/>
      </c>
      <c r="R925" s="373" t="str">
        <f t="shared" si="208"/>
        <v/>
      </c>
      <c r="S925" s="372" t="str">
        <f t="shared" si="209"/>
        <v/>
      </c>
      <c r="T925" s="372" t="str">
        <f t="shared" si="202"/>
        <v/>
      </c>
      <c r="U925" s="374" t="str">
        <f t="shared" si="203"/>
        <v/>
      </c>
      <c r="V925" s="375" t="str">
        <f t="shared" si="210"/>
        <v/>
      </c>
      <c r="Y925" s="133"/>
    </row>
    <row r="926" spans="1:25" s="127" customFormat="1" ht="12" customHeight="1">
      <c r="A926" s="121">
        <v>854</v>
      </c>
      <c r="B926" s="122"/>
      <c r="C926" s="403"/>
      <c r="D926" s="123"/>
      <c r="E926" s="124"/>
      <c r="F926" s="124"/>
      <c r="G926" s="363" t="str">
        <f t="shared" si="196"/>
        <v/>
      </c>
      <c r="H926" s="376" t="str">
        <f t="shared" si="197"/>
        <v/>
      </c>
      <c r="I926" s="365" t="str">
        <f t="shared" si="198"/>
        <v/>
      </c>
      <c r="J926" s="366" t="str">
        <f t="shared" si="204"/>
        <v/>
      </c>
      <c r="K926" s="367" t="str">
        <f t="shared" si="205"/>
        <v/>
      </c>
      <c r="L926" s="368" t="str">
        <f t="shared" si="206"/>
        <v/>
      </c>
      <c r="M926" s="369"/>
      <c r="N926" s="370" t="str">
        <f t="shared" si="199"/>
        <v/>
      </c>
      <c r="O926" s="371" t="str">
        <f t="shared" si="200"/>
        <v/>
      </c>
      <c r="P926" s="371" t="str">
        <f t="shared" si="207"/>
        <v/>
      </c>
      <c r="Q926" s="372" t="str">
        <f t="shared" si="201"/>
        <v/>
      </c>
      <c r="R926" s="373" t="str">
        <f t="shared" si="208"/>
        <v/>
      </c>
      <c r="S926" s="372" t="str">
        <f t="shared" si="209"/>
        <v/>
      </c>
      <c r="T926" s="372" t="str">
        <f t="shared" si="202"/>
        <v/>
      </c>
      <c r="U926" s="374" t="str">
        <f t="shared" si="203"/>
        <v/>
      </c>
      <c r="V926" s="375" t="str">
        <f t="shared" si="210"/>
        <v/>
      </c>
      <c r="Y926" s="133"/>
    </row>
    <row r="927" spans="1:25" s="127" customFormat="1" ht="12" customHeight="1">
      <c r="A927" s="121">
        <v>855</v>
      </c>
      <c r="B927" s="122"/>
      <c r="C927" s="403"/>
      <c r="D927" s="123"/>
      <c r="E927" s="124"/>
      <c r="F927" s="124"/>
      <c r="G927" s="363" t="str">
        <f t="shared" si="196"/>
        <v/>
      </c>
      <c r="H927" s="376" t="str">
        <f t="shared" si="197"/>
        <v/>
      </c>
      <c r="I927" s="365" t="str">
        <f t="shared" si="198"/>
        <v/>
      </c>
      <c r="J927" s="366" t="str">
        <f t="shared" si="204"/>
        <v/>
      </c>
      <c r="K927" s="367" t="str">
        <f t="shared" si="205"/>
        <v/>
      </c>
      <c r="L927" s="368" t="str">
        <f t="shared" si="206"/>
        <v/>
      </c>
      <c r="M927" s="369"/>
      <c r="N927" s="370" t="str">
        <f t="shared" si="199"/>
        <v/>
      </c>
      <c r="O927" s="371" t="str">
        <f t="shared" si="200"/>
        <v/>
      </c>
      <c r="P927" s="371" t="str">
        <f t="shared" si="207"/>
        <v/>
      </c>
      <c r="Q927" s="372" t="str">
        <f t="shared" si="201"/>
        <v/>
      </c>
      <c r="R927" s="373" t="str">
        <f t="shared" si="208"/>
        <v/>
      </c>
      <c r="S927" s="372" t="str">
        <f t="shared" si="209"/>
        <v/>
      </c>
      <c r="T927" s="372" t="str">
        <f t="shared" si="202"/>
        <v/>
      </c>
      <c r="U927" s="374" t="str">
        <f t="shared" si="203"/>
        <v/>
      </c>
      <c r="V927" s="375" t="str">
        <f t="shared" si="210"/>
        <v/>
      </c>
      <c r="Y927" s="133"/>
    </row>
    <row r="928" spans="1:25" s="127" customFormat="1" ht="12" customHeight="1">
      <c r="A928" s="121">
        <v>856</v>
      </c>
      <c r="B928" s="122"/>
      <c r="C928" s="403"/>
      <c r="D928" s="123"/>
      <c r="E928" s="124"/>
      <c r="F928" s="124"/>
      <c r="G928" s="363" t="str">
        <f t="shared" si="196"/>
        <v/>
      </c>
      <c r="H928" s="376" t="str">
        <f t="shared" si="197"/>
        <v/>
      </c>
      <c r="I928" s="365" t="str">
        <f t="shared" si="198"/>
        <v/>
      </c>
      <c r="J928" s="366" t="str">
        <f t="shared" si="204"/>
        <v/>
      </c>
      <c r="K928" s="367" t="str">
        <f t="shared" si="205"/>
        <v/>
      </c>
      <c r="L928" s="368" t="str">
        <f t="shared" si="206"/>
        <v/>
      </c>
      <c r="M928" s="369"/>
      <c r="N928" s="370" t="str">
        <f t="shared" si="199"/>
        <v/>
      </c>
      <c r="O928" s="371" t="str">
        <f t="shared" si="200"/>
        <v/>
      </c>
      <c r="P928" s="371" t="str">
        <f t="shared" si="207"/>
        <v/>
      </c>
      <c r="Q928" s="372" t="str">
        <f t="shared" si="201"/>
        <v/>
      </c>
      <c r="R928" s="373" t="str">
        <f t="shared" si="208"/>
        <v/>
      </c>
      <c r="S928" s="372" t="str">
        <f t="shared" si="209"/>
        <v/>
      </c>
      <c r="T928" s="372" t="str">
        <f t="shared" si="202"/>
        <v/>
      </c>
      <c r="U928" s="374" t="str">
        <f t="shared" si="203"/>
        <v/>
      </c>
      <c r="V928" s="375" t="str">
        <f t="shared" si="210"/>
        <v/>
      </c>
      <c r="Y928" s="133"/>
    </row>
    <row r="929" spans="1:25" s="127" customFormat="1" ht="12" customHeight="1">
      <c r="A929" s="121">
        <v>857</v>
      </c>
      <c r="B929" s="122"/>
      <c r="C929" s="403"/>
      <c r="D929" s="123"/>
      <c r="E929" s="124"/>
      <c r="F929" s="124"/>
      <c r="G929" s="363" t="str">
        <f t="shared" si="196"/>
        <v/>
      </c>
      <c r="H929" s="376" t="str">
        <f t="shared" si="197"/>
        <v/>
      </c>
      <c r="I929" s="365" t="str">
        <f t="shared" si="198"/>
        <v/>
      </c>
      <c r="J929" s="366" t="str">
        <f t="shared" si="204"/>
        <v/>
      </c>
      <c r="K929" s="367" t="str">
        <f t="shared" si="205"/>
        <v/>
      </c>
      <c r="L929" s="368" t="str">
        <f t="shared" si="206"/>
        <v/>
      </c>
      <c r="M929" s="369"/>
      <c r="N929" s="370" t="str">
        <f t="shared" si="199"/>
        <v/>
      </c>
      <c r="O929" s="371" t="str">
        <f t="shared" si="200"/>
        <v/>
      </c>
      <c r="P929" s="371" t="str">
        <f t="shared" si="207"/>
        <v/>
      </c>
      <c r="Q929" s="372" t="str">
        <f t="shared" si="201"/>
        <v/>
      </c>
      <c r="R929" s="373" t="str">
        <f t="shared" si="208"/>
        <v/>
      </c>
      <c r="S929" s="372" t="str">
        <f t="shared" si="209"/>
        <v/>
      </c>
      <c r="T929" s="372" t="str">
        <f t="shared" si="202"/>
        <v/>
      </c>
      <c r="U929" s="374" t="str">
        <f t="shared" si="203"/>
        <v/>
      </c>
      <c r="V929" s="375" t="str">
        <f t="shared" si="210"/>
        <v/>
      </c>
      <c r="Y929" s="133"/>
    </row>
    <row r="930" spans="1:25" s="127" customFormat="1" ht="12" customHeight="1">
      <c r="A930" s="121">
        <v>858</v>
      </c>
      <c r="B930" s="122"/>
      <c r="C930" s="403"/>
      <c r="D930" s="123"/>
      <c r="E930" s="124"/>
      <c r="F930" s="124"/>
      <c r="G930" s="363" t="str">
        <f t="shared" si="196"/>
        <v/>
      </c>
      <c r="H930" s="376" t="str">
        <f t="shared" si="197"/>
        <v/>
      </c>
      <c r="I930" s="365" t="str">
        <f t="shared" si="198"/>
        <v/>
      </c>
      <c r="J930" s="366" t="str">
        <f t="shared" si="204"/>
        <v/>
      </c>
      <c r="K930" s="367" t="str">
        <f t="shared" si="205"/>
        <v/>
      </c>
      <c r="L930" s="368" t="str">
        <f t="shared" si="206"/>
        <v/>
      </c>
      <c r="M930" s="369"/>
      <c r="N930" s="370" t="str">
        <f t="shared" si="199"/>
        <v/>
      </c>
      <c r="O930" s="371" t="str">
        <f t="shared" si="200"/>
        <v/>
      </c>
      <c r="P930" s="371" t="str">
        <f t="shared" si="207"/>
        <v/>
      </c>
      <c r="Q930" s="372" t="str">
        <f t="shared" si="201"/>
        <v/>
      </c>
      <c r="R930" s="373" t="str">
        <f t="shared" si="208"/>
        <v/>
      </c>
      <c r="S930" s="372" t="str">
        <f t="shared" si="209"/>
        <v/>
      </c>
      <c r="T930" s="372" t="str">
        <f t="shared" si="202"/>
        <v/>
      </c>
      <c r="U930" s="374" t="str">
        <f t="shared" si="203"/>
        <v/>
      </c>
      <c r="V930" s="375" t="str">
        <f t="shared" si="210"/>
        <v/>
      </c>
      <c r="Y930" s="133"/>
    </row>
    <row r="931" spans="1:25" s="127" customFormat="1" ht="12" customHeight="1">
      <c r="A931" s="121">
        <v>859</v>
      </c>
      <c r="B931" s="122"/>
      <c r="C931" s="403"/>
      <c r="D931" s="123"/>
      <c r="E931" s="124"/>
      <c r="F931" s="124"/>
      <c r="G931" s="363" t="str">
        <f t="shared" si="196"/>
        <v/>
      </c>
      <c r="H931" s="376" t="str">
        <f t="shared" si="197"/>
        <v/>
      </c>
      <c r="I931" s="365" t="str">
        <f t="shared" si="198"/>
        <v/>
      </c>
      <c r="J931" s="366" t="str">
        <f t="shared" si="204"/>
        <v/>
      </c>
      <c r="K931" s="367" t="str">
        <f t="shared" si="205"/>
        <v/>
      </c>
      <c r="L931" s="368" t="str">
        <f t="shared" si="206"/>
        <v/>
      </c>
      <c r="M931" s="369"/>
      <c r="N931" s="370" t="str">
        <f t="shared" si="199"/>
        <v/>
      </c>
      <c r="O931" s="371" t="str">
        <f t="shared" si="200"/>
        <v/>
      </c>
      <c r="P931" s="371" t="str">
        <f t="shared" si="207"/>
        <v/>
      </c>
      <c r="Q931" s="372" t="str">
        <f t="shared" si="201"/>
        <v/>
      </c>
      <c r="R931" s="373" t="str">
        <f t="shared" si="208"/>
        <v/>
      </c>
      <c r="S931" s="372" t="str">
        <f t="shared" si="209"/>
        <v/>
      </c>
      <c r="T931" s="372" t="str">
        <f t="shared" si="202"/>
        <v/>
      </c>
      <c r="U931" s="374" t="str">
        <f t="shared" si="203"/>
        <v/>
      </c>
      <c r="V931" s="375" t="str">
        <f t="shared" si="210"/>
        <v/>
      </c>
      <c r="Y931" s="133"/>
    </row>
    <row r="932" spans="1:25" s="127" customFormat="1" ht="12" customHeight="1">
      <c r="A932" s="121">
        <v>860</v>
      </c>
      <c r="B932" s="122"/>
      <c r="C932" s="403"/>
      <c r="D932" s="123"/>
      <c r="E932" s="124"/>
      <c r="F932" s="124"/>
      <c r="G932" s="363" t="str">
        <f t="shared" si="196"/>
        <v/>
      </c>
      <c r="H932" s="376" t="str">
        <f t="shared" si="197"/>
        <v/>
      </c>
      <c r="I932" s="365" t="str">
        <f t="shared" si="198"/>
        <v/>
      </c>
      <c r="J932" s="366" t="str">
        <f t="shared" si="204"/>
        <v/>
      </c>
      <c r="K932" s="367" t="str">
        <f t="shared" si="205"/>
        <v/>
      </c>
      <c r="L932" s="368" t="str">
        <f t="shared" si="206"/>
        <v/>
      </c>
      <c r="M932" s="369"/>
      <c r="N932" s="370" t="str">
        <f t="shared" si="199"/>
        <v/>
      </c>
      <c r="O932" s="371" t="str">
        <f t="shared" si="200"/>
        <v/>
      </c>
      <c r="P932" s="371" t="str">
        <f t="shared" si="207"/>
        <v/>
      </c>
      <c r="Q932" s="372" t="str">
        <f t="shared" si="201"/>
        <v/>
      </c>
      <c r="R932" s="373" t="str">
        <f t="shared" si="208"/>
        <v/>
      </c>
      <c r="S932" s="372" t="str">
        <f t="shared" si="209"/>
        <v/>
      </c>
      <c r="T932" s="372" t="str">
        <f t="shared" si="202"/>
        <v/>
      </c>
      <c r="U932" s="374" t="str">
        <f t="shared" si="203"/>
        <v/>
      </c>
      <c r="V932" s="375" t="str">
        <f t="shared" si="210"/>
        <v/>
      </c>
      <c r="Y932" s="133"/>
    </row>
    <row r="933" spans="1:25" s="127" customFormat="1" ht="12" customHeight="1">
      <c r="A933" s="121">
        <v>861</v>
      </c>
      <c r="B933" s="122"/>
      <c r="C933" s="403"/>
      <c r="D933" s="123"/>
      <c r="E933" s="124"/>
      <c r="F933" s="124"/>
      <c r="G933" s="363" t="str">
        <f t="shared" si="196"/>
        <v/>
      </c>
      <c r="H933" s="376" t="str">
        <f t="shared" si="197"/>
        <v/>
      </c>
      <c r="I933" s="365" t="str">
        <f t="shared" si="198"/>
        <v/>
      </c>
      <c r="J933" s="366" t="str">
        <f t="shared" si="204"/>
        <v/>
      </c>
      <c r="K933" s="367" t="str">
        <f t="shared" si="205"/>
        <v/>
      </c>
      <c r="L933" s="368" t="str">
        <f t="shared" si="206"/>
        <v/>
      </c>
      <c r="M933" s="369"/>
      <c r="N933" s="370" t="str">
        <f t="shared" si="199"/>
        <v/>
      </c>
      <c r="O933" s="371" t="str">
        <f t="shared" si="200"/>
        <v/>
      </c>
      <c r="P933" s="371" t="str">
        <f t="shared" si="207"/>
        <v/>
      </c>
      <c r="Q933" s="372" t="str">
        <f t="shared" si="201"/>
        <v/>
      </c>
      <c r="R933" s="373" t="str">
        <f t="shared" si="208"/>
        <v/>
      </c>
      <c r="S933" s="372" t="str">
        <f t="shared" si="209"/>
        <v/>
      </c>
      <c r="T933" s="372" t="str">
        <f t="shared" si="202"/>
        <v/>
      </c>
      <c r="U933" s="374" t="str">
        <f t="shared" si="203"/>
        <v/>
      </c>
      <c r="V933" s="375" t="str">
        <f t="shared" si="210"/>
        <v/>
      </c>
      <c r="Y933" s="133"/>
    </row>
    <row r="934" spans="1:25" s="127" customFormat="1" ht="12" customHeight="1">
      <c r="A934" s="121">
        <v>862</v>
      </c>
      <c r="B934" s="122"/>
      <c r="C934" s="403"/>
      <c r="D934" s="123"/>
      <c r="E934" s="124"/>
      <c r="F934" s="124"/>
      <c r="G934" s="363" t="str">
        <f t="shared" si="196"/>
        <v/>
      </c>
      <c r="H934" s="376" t="str">
        <f t="shared" si="197"/>
        <v/>
      </c>
      <c r="I934" s="365" t="str">
        <f t="shared" si="198"/>
        <v/>
      </c>
      <c r="J934" s="366" t="str">
        <f t="shared" si="204"/>
        <v/>
      </c>
      <c r="K934" s="367" t="str">
        <f t="shared" si="205"/>
        <v/>
      </c>
      <c r="L934" s="368" t="str">
        <f t="shared" si="206"/>
        <v/>
      </c>
      <c r="M934" s="369"/>
      <c r="N934" s="370" t="str">
        <f t="shared" si="199"/>
        <v/>
      </c>
      <c r="O934" s="371" t="str">
        <f t="shared" si="200"/>
        <v/>
      </c>
      <c r="P934" s="371" t="str">
        <f t="shared" si="207"/>
        <v/>
      </c>
      <c r="Q934" s="372" t="str">
        <f t="shared" si="201"/>
        <v/>
      </c>
      <c r="R934" s="373" t="str">
        <f t="shared" si="208"/>
        <v/>
      </c>
      <c r="S934" s="372" t="str">
        <f t="shared" si="209"/>
        <v/>
      </c>
      <c r="T934" s="372" t="str">
        <f t="shared" si="202"/>
        <v/>
      </c>
      <c r="U934" s="374" t="str">
        <f t="shared" si="203"/>
        <v/>
      </c>
      <c r="V934" s="375" t="str">
        <f t="shared" si="210"/>
        <v/>
      </c>
      <c r="Y934" s="133"/>
    </row>
    <row r="935" spans="1:25" s="127" customFormat="1" ht="12" customHeight="1">
      <c r="A935" s="121">
        <v>863</v>
      </c>
      <c r="B935" s="122"/>
      <c r="C935" s="403"/>
      <c r="D935" s="123"/>
      <c r="E935" s="124"/>
      <c r="F935" s="124"/>
      <c r="G935" s="363" t="str">
        <f t="shared" si="196"/>
        <v/>
      </c>
      <c r="H935" s="376" t="str">
        <f t="shared" si="197"/>
        <v/>
      </c>
      <c r="I935" s="365" t="str">
        <f t="shared" si="198"/>
        <v/>
      </c>
      <c r="J935" s="366" t="str">
        <f t="shared" si="204"/>
        <v/>
      </c>
      <c r="K935" s="367" t="str">
        <f t="shared" si="205"/>
        <v/>
      </c>
      <c r="L935" s="368" t="str">
        <f t="shared" si="206"/>
        <v/>
      </c>
      <c r="M935" s="369"/>
      <c r="N935" s="370" t="str">
        <f t="shared" si="199"/>
        <v/>
      </c>
      <c r="O935" s="371" t="str">
        <f t="shared" si="200"/>
        <v/>
      </c>
      <c r="P935" s="371" t="str">
        <f t="shared" si="207"/>
        <v/>
      </c>
      <c r="Q935" s="372" t="str">
        <f t="shared" si="201"/>
        <v/>
      </c>
      <c r="R935" s="373" t="str">
        <f t="shared" si="208"/>
        <v/>
      </c>
      <c r="S935" s="372" t="str">
        <f t="shared" si="209"/>
        <v/>
      </c>
      <c r="T935" s="372" t="str">
        <f t="shared" si="202"/>
        <v/>
      </c>
      <c r="U935" s="374" t="str">
        <f t="shared" si="203"/>
        <v/>
      </c>
      <c r="V935" s="375" t="str">
        <f t="shared" si="210"/>
        <v/>
      </c>
      <c r="Y935" s="133"/>
    </row>
    <row r="936" spans="1:25" s="127" customFormat="1" ht="12" customHeight="1">
      <c r="A936" s="121">
        <v>864</v>
      </c>
      <c r="B936" s="122"/>
      <c r="C936" s="403"/>
      <c r="D936" s="123"/>
      <c r="E936" s="124"/>
      <c r="F936" s="124"/>
      <c r="G936" s="363" t="str">
        <f t="shared" si="196"/>
        <v/>
      </c>
      <c r="H936" s="376" t="str">
        <f t="shared" si="197"/>
        <v/>
      </c>
      <c r="I936" s="365" t="str">
        <f t="shared" si="198"/>
        <v/>
      </c>
      <c r="J936" s="366" t="str">
        <f t="shared" si="204"/>
        <v/>
      </c>
      <c r="K936" s="367" t="str">
        <f t="shared" si="205"/>
        <v/>
      </c>
      <c r="L936" s="368" t="str">
        <f t="shared" si="206"/>
        <v/>
      </c>
      <c r="M936" s="369"/>
      <c r="N936" s="370" t="str">
        <f t="shared" si="199"/>
        <v/>
      </c>
      <c r="O936" s="371" t="str">
        <f t="shared" si="200"/>
        <v/>
      </c>
      <c r="P936" s="371" t="str">
        <f t="shared" si="207"/>
        <v/>
      </c>
      <c r="Q936" s="372" t="str">
        <f t="shared" si="201"/>
        <v/>
      </c>
      <c r="R936" s="373" t="str">
        <f t="shared" si="208"/>
        <v/>
      </c>
      <c r="S936" s="372" t="str">
        <f t="shared" si="209"/>
        <v/>
      </c>
      <c r="T936" s="372" t="str">
        <f t="shared" si="202"/>
        <v/>
      </c>
      <c r="U936" s="374" t="str">
        <f t="shared" si="203"/>
        <v/>
      </c>
      <c r="V936" s="375" t="str">
        <f t="shared" si="210"/>
        <v/>
      </c>
      <c r="Y936" s="133"/>
    </row>
    <row r="937" spans="1:25" s="127" customFormat="1" ht="12" customHeight="1">
      <c r="A937" s="121">
        <v>865</v>
      </c>
      <c r="B937" s="122"/>
      <c r="C937" s="403"/>
      <c r="D937" s="123"/>
      <c r="E937" s="124"/>
      <c r="F937" s="124"/>
      <c r="G937" s="363" t="str">
        <f t="shared" si="196"/>
        <v/>
      </c>
      <c r="H937" s="376" t="str">
        <f t="shared" si="197"/>
        <v/>
      </c>
      <c r="I937" s="365" t="str">
        <f t="shared" si="198"/>
        <v/>
      </c>
      <c r="J937" s="366" t="str">
        <f t="shared" si="204"/>
        <v/>
      </c>
      <c r="K937" s="367" t="str">
        <f t="shared" si="205"/>
        <v/>
      </c>
      <c r="L937" s="368" t="str">
        <f t="shared" si="206"/>
        <v/>
      </c>
      <c r="M937" s="369"/>
      <c r="N937" s="370" t="str">
        <f t="shared" si="199"/>
        <v/>
      </c>
      <c r="O937" s="371" t="str">
        <f t="shared" si="200"/>
        <v/>
      </c>
      <c r="P937" s="371" t="str">
        <f t="shared" si="207"/>
        <v/>
      </c>
      <c r="Q937" s="372" t="str">
        <f t="shared" si="201"/>
        <v/>
      </c>
      <c r="R937" s="373" t="str">
        <f t="shared" si="208"/>
        <v/>
      </c>
      <c r="S937" s="372" t="str">
        <f t="shared" si="209"/>
        <v/>
      </c>
      <c r="T937" s="372" t="str">
        <f t="shared" si="202"/>
        <v/>
      </c>
      <c r="U937" s="374" t="str">
        <f t="shared" si="203"/>
        <v/>
      </c>
      <c r="V937" s="375" t="str">
        <f t="shared" si="210"/>
        <v/>
      </c>
      <c r="Y937" s="133"/>
    </row>
    <row r="938" spans="1:25" s="127" customFormat="1" ht="12" customHeight="1">
      <c r="A938" s="121">
        <v>866</v>
      </c>
      <c r="B938" s="122"/>
      <c r="C938" s="403"/>
      <c r="D938" s="123"/>
      <c r="E938" s="124"/>
      <c r="F938" s="124"/>
      <c r="G938" s="363" t="str">
        <f t="shared" si="196"/>
        <v/>
      </c>
      <c r="H938" s="376" t="str">
        <f t="shared" si="197"/>
        <v/>
      </c>
      <c r="I938" s="365" t="str">
        <f t="shared" si="198"/>
        <v/>
      </c>
      <c r="J938" s="366" t="str">
        <f t="shared" si="204"/>
        <v/>
      </c>
      <c r="K938" s="367" t="str">
        <f t="shared" si="205"/>
        <v/>
      </c>
      <c r="L938" s="368" t="str">
        <f t="shared" si="206"/>
        <v/>
      </c>
      <c r="M938" s="369"/>
      <c r="N938" s="370" t="str">
        <f t="shared" si="199"/>
        <v/>
      </c>
      <c r="O938" s="371" t="str">
        <f t="shared" si="200"/>
        <v/>
      </c>
      <c r="P938" s="371" t="str">
        <f t="shared" si="207"/>
        <v/>
      </c>
      <c r="Q938" s="372" t="str">
        <f t="shared" si="201"/>
        <v/>
      </c>
      <c r="R938" s="373" t="str">
        <f t="shared" si="208"/>
        <v/>
      </c>
      <c r="S938" s="372" t="str">
        <f t="shared" si="209"/>
        <v/>
      </c>
      <c r="T938" s="372" t="str">
        <f t="shared" si="202"/>
        <v/>
      </c>
      <c r="U938" s="374" t="str">
        <f t="shared" si="203"/>
        <v/>
      </c>
      <c r="V938" s="375" t="str">
        <f t="shared" si="210"/>
        <v/>
      </c>
      <c r="Y938" s="133"/>
    </row>
    <row r="939" spans="1:25" s="127" customFormat="1" ht="12" customHeight="1">
      <c r="A939" s="121">
        <v>867</v>
      </c>
      <c r="B939" s="122"/>
      <c r="C939" s="403"/>
      <c r="D939" s="123"/>
      <c r="E939" s="124"/>
      <c r="F939" s="124"/>
      <c r="G939" s="363" t="str">
        <f t="shared" si="196"/>
        <v/>
      </c>
      <c r="H939" s="376" t="str">
        <f t="shared" si="197"/>
        <v/>
      </c>
      <c r="I939" s="365" t="str">
        <f t="shared" si="198"/>
        <v/>
      </c>
      <c r="J939" s="366" t="str">
        <f t="shared" si="204"/>
        <v/>
      </c>
      <c r="K939" s="367" t="str">
        <f t="shared" si="205"/>
        <v/>
      </c>
      <c r="L939" s="368" t="str">
        <f t="shared" si="206"/>
        <v/>
      </c>
      <c r="M939" s="369"/>
      <c r="N939" s="370" t="str">
        <f t="shared" si="199"/>
        <v/>
      </c>
      <c r="O939" s="371" t="str">
        <f t="shared" si="200"/>
        <v/>
      </c>
      <c r="P939" s="371" t="str">
        <f t="shared" si="207"/>
        <v/>
      </c>
      <c r="Q939" s="372" t="str">
        <f t="shared" si="201"/>
        <v/>
      </c>
      <c r="R939" s="373" t="str">
        <f t="shared" si="208"/>
        <v/>
      </c>
      <c r="S939" s="372" t="str">
        <f t="shared" si="209"/>
        <v/>
      </c>
      <c r="T939" s="372" t="str">
        <f t="shared" si="202"/>
        <v/>
      </c>
      <c r="U939" s="374" t="str">
        <f t="shared" si="203"/>
        <v/>
      </c>
      <c r="V939" s="375" t="str">
        <f t="shared" si="210"/>
        <v/>
      </c>
      <c r="Y939" s="133"/>
    </row>
    <row r="940" spans="1:25" s="127" customFormat="1" ht="12" customHeight="1">
      <c r="A940" s="121">
        <v>868</v>
      </c>
      <c r="B940" s="122"/>
      <c r="C940" s="403"/>
      <c r="D940" s="123"/>
      <c r="E940" s="124"/>
      <c r="F940" s="124"/>
      <c r="G940" s="363" t="str">
        <f t="shared" si="196"/>
        <v/>
      </c>
      <c r="H940" s="376" t="str">
        <f t="shared" si="197"/>
        <v/>
      </c>
      <c r="I940" s="365" t="str">
        <f t="shared" si="198"/>
        <v/>
      </c>
      <c r="J940" s="366" t="str">
        <f t="shared" si="204"/>
        <v/>
      </c>
      <c r="K940" s="367" t="str">
        <f t="shared" si="205"/>
        <v/>
      </c>
      <c r="L940" s="368" t="str">
        <f t="shared" si="206"/>
        <v/>
      </c>
      <c r="M940" s="369"/>
      <c r="N940" s="370" t="str">
        <f t="shared" si="199"/>
        <v/>
      </c>
      <c r="O940" s="371" t="str">
        <f t="shared" si="200"/>
        <v/>
      </c>
      <c r="P940" s="371" t="str">
        <f t="shared" si="207"/>
        <v/>
      </c>
      <c r="Q940" s="372" t="str">
        <f t="shared" si="201"/>
        <v/>
      </c>
      <c r="R940" s="373" t="str">
        <f t="shared" si="208"/>
        <v/>
      </c>
      <c r="S940" s="372" t="str">
        <f t="shared" si="209"/>
        <v/>
      </c>
      <c r="T940" s="372" t="str">
        <f t="shared" si="202"/>
        <v/>
      </c>
      <c r="U940" s="374" t="str">
        <f t="shared" si="203"/>
        <v/>
      </c>
      <c r="V940" s="375" t="str">
        <f t="shared" si="210"/>
        <v/>
      </c>
      <c r="Y940" s="133"/>
    </row>
    <row r="941" spans="1:25" s="127" customFormat="1" ht="12" customHeight="1">
      <c r="A941" s="121">
        <v>869</v>
      </c>
      <c r="B941" s="122"/>
      <c r="C941" s="403"/>
      <c r="D941" s="123"/>
      <c r="E941" s="124"/>
      <c r="F941" s="124"/>
      <c r="G941" s="363" t="str">
        <f t="shared" si="196"/>
        <v/>
      </c>
      <c r="H941" s="376" t="str">
        <f t="shared" si="197"/>
        <v/>
      </c>
      <c r="I941" s="365" t="str">
        <f t="shared" si="198"/>
        <v/>
      </c>
      <c r="J941" s="366" t="str">
        <f t="shared" si="204"/>
        <v/>
      </c>
      <c r="K941" s="367" t="str">
        <f t="shared" si="205"/>
        <v/>
      </c>
      <c r="L941" s="368" t="str">
        <f t="shared" si="206"/>
        <v/>
      </c>
      <c r="M941" s="369"/>
      <c r="N941" s="370" t="str">
        <f t="shared" si="199"/>
        <v/>
      </c>
      <c r="O941" s="371" t="str">
        <f t="shared" si="200"/>
        <v/>
      </c>
      <c r="P941" s="371" t="str">
        <f t="shared" si="207"/>
        <v/>
      </c>
      <c r="Q941" s="372" t="str">
        <f t="shared" si="201"/>
        <v/>
      </c>
      <c r="R941" s="373" t="str">
        <f t="shared" si="208"/>
        <v/>
      </c>
      <c r="S941" s="372" t="str">
        <f t="shared" si="209"/>
        <v/>
      </c>
      <c r="T941" s="372" t="str">
        <f t="shared" si="202"/>
        <v/>
      </c>
      <c r="U941" s="374" t="str">
        <f t="shared" si="203"/>
        <v/>
      </c>
      <c r="V941" s="375" t="str">
        <f t="shared" si="210"/>
        <v/>
      </c>
      <c r="Y941" s="133"/>
    </row>
    <row r="942" spans="1:25" s="127" customFormat="1" ht="12" customHeight="1">
      <c r="A942" s="121">
        <v>870</v>
      </c>
      <c r="B942" s="122"/>
      <c r="C942" s="403"/>
      <c r="D942" s="123"/>
      <c r="E942" s="124"/>
      <c r="F942" s="124"/>
      <c r="G942" s="363" t="str">
        <f t="shared" si="196"/>
        <v/>
      </c>
      <c r="H942" s="376" t="str">
        <f t="shared" si="197"/>
        <v/>
      </c>
      <c r="I942" s="365" t="str">
        <f t="shared" si="198"/>
        <v/>
      </c>
      <c r="J942" s="366" t="str">
        <f t="shared" si="204"/>
        <v/>
      </c>
      <c r="K942" s="367" t="str">
        <f t="shared" si="205"/>
        <v/>
      </c>
      <c r="L942" s="368" t="str">
        <f t="shared" si="206"/>
        <v/>
      </c>
      <c r="M942" s="369"/>
      <c r="N942" s="370" t="str">
        <f t="shared" si="199"/>
        <v/>
      </c>
      <c r="O942" s="371" t="str">
        <f t="shared" si="200"/>
        <v/>
      </c>
      <c r="P942" s="371" t="str">
        <f t="shared" si="207"/>
        <v/>
      </c>
      <c r="Q942" s="372" t="str">
        <f t="shared" si="201"/>
        <v/>
      </c>
      <c r="R942" s="373" t="str">
        <f t="shared" si="208"/>
        <v/>
      </c>
      <c r="S942" s="372" t="str">
        <f t="shared" si="209"/>
        <v/>
      </c>
      <c r="T942" s="372" t="str">
        <f t="shared" si="202"/>
        <v/>
      </c>
      <c r="U942" s="374" t="str">
        <f t="shared" si="203"/>
        <v/>
      </c>
      <c r="V942" s="375" t="str">
        <f t="shared" si="210"/>
        <v/>
      </c>
      <c r="Y942" s="133"/>
    </row>
    <row r="943" spans="1:25" s="127" customFormat="1" ht="12" customHeight="1">
      <c r="A943" s="121">
        <v>871</v>
      </c>
      <c r="B943" s="122"/>
      <c r="C943" s="403"/>
      <c r="D943" s="123"/>
      <c r="E943" s="124"/>
      <c r="F943" s="124"/>
      <c r="G943" s="363" t="str">
        <f t="shared" si="196"/>
        <v/>
      </c>
      <c r="H943" s="376" t="str">
        <f t="shared" si="197"/>
        <v/>
      </c>
      <c r="I943" s="365" t="str">
        <f t="shared" si="198"/>
        <v/>
      </c>
      <c r="J943" s="366" t="str">
        <f t="shared" si="204"/>
        <v/>
      </c>
      <c r="K943" s="367" t="str">
        <f t="shared" si="205"/>
        <v/>
      </c>
      <c r="L943" s="368" t="str">
        <f t="shared" si="206"/>
        <v/>
      </c>
      <c r="M943" s="369"/>
      <c r="N943" s="370" t="str">
        <f t="shared" si="199"/>
        <v/>
      </c>
      <c r="O943" s="371" t="str">
        <f t="shared" si="200"/>
        <v/>
      </c>
      <c r="P943" s="371" t="str">
        <f t="shared" si="207"/>
        <v/>
      </c>
      <c r="Q943" s="372" t="str">
        <f t="shared" si="201"/>
        <v/>
      </c>
      <c r="R943" s="373" t="str">
        <f t="shared" si="208"/>
        <v/>
      </c>
      <c r="S943" s="372" t="str">
        <f t="shared" si="209"/>
        <v/>
      </c>
      <c r="T943" s="372" t="str">
        <f t="shared" si="202"/>
        <v/>
      </c>
      <c r="U943" s="374" t="str">
        <f t="shared" si="203"/>
        <v/>
      </c>
      <c r="V943" s="375" t="str">
        <f t="shared" si="210"/>
        <v/>
      </c>
      <c r="Y943" s="133"/>
    </row>
    <row r="944" spans="1:25" s="127" customFormat="1" ht="12" customHeight="1">
      <c r="A944" s="121">
        <v>872</v>
      </c>
      <c r="B944" s="122"/>
      <c r="C944" s="403"/>
      <c r="D944" s="123"/>
      <c r="E944" s="124"/>
      <c r="F944" s="124"/>
      <c r="G944" s="363" t="str">
        <f t="shared" si="196"/>
        <v/>
      </c>
      <c r="H944" s="376" t="str">
        <f t="shared" si="197"/>
        <v/>
      </c>
      <c r="I944" s="365" t="str">
        <f t="shared" si="198"/>
        <v/>
      </c>
      <c r="J944" s="366" t="str">
        <f t="shared" si="204"/>
        <v/>
      </c>
      <c r="K944" s="367" t="str">
        <f t="shared" si="205"/>
        <v/>
      </c>
      <c r="L944" s="368" t="str">
        <f t="shared" si="206"/>
        <v/>
      </c>
      <c r="M944" s="369"/>
      <c r="N944" s="370" t="str">
        <f t="shared" si="199"/>
        <v/>
      </c>
      <c r="O944" s="371" t="str">
        <f t="shared" si="200"/>
        <v/>
      </c>
      <c r="P944" s="371" t="str">
        <f t="shared" si="207"/>
        <v/>
      </c>
      <c r="Q944" s="372" t="str">
        <f t="shared" si="201"/>
        <v/>
      </c>
      <c r="R944" s="373" t="str">
        <f t="shared" si="208"/>
        <v/>
      </c>
      <c r="S944" s="372" t="str">
        <f t="shared" si="209"/>
        <v/>
      </c>
      <c r="T944" s="372" t="str">
        <f t="shared" si="202"/>
        <v/>
      </c>
      <c r="U944" s="374" t="str">
        <f t="shared" si="203"/>
        <v/>
      </c>
      <c r="V944" s="375" t="str">
        <f t="shared" si="210"/>
        <v/>
      </c>
      <c r="Y944" s="133"/>
    </row>
    <row r="945" spans="1:25" s="127" customFormat="1" ht="12" customHeight="1">
      <c r="A945" s="121">
        <v>873</v>
      </c>
      <c r="B945" s="122"/>
      <c r="C945" s="403"/>
      <c r="D945" s="123"/>
      <c r="E945" s="124"/>
      <c r="F945" s="124"/>
      <c r="G945" s="363" t="str">
        <f t="shared" si="196"/>
        <v/>
      </c>
      <c r="H945" s="376" t="str">
        <f t="shared" si="197"/>
        <v/>
      </c>
      <c r="I945" s="365" t="str">
        <f t="shared" si="198"/>
        <v/>
      </c>
      <c r="J945" s="366" t="str">
        <f t="shared" si="204"/>
        <v/>
      </c>
      <c r="K945" s="367" t="str">
        <f t="shared" si="205"/>
        <v/>
      </c>
      <c r="L945" s="368" t="str">
        <f t="shared" si="206"/>
        <v/>
      </c>
      <c r="M945" s="369"/>
      <c r="N945" s="370" t="str">
        <f t="shared" si="199"/>
        <v/>
      </c>
      <c r="O945" s="371" t="str">
        <f t="shared" si="200"/>
        <v/>
      </c>
      <c r="P945" s="371" t="str">
        <f t="shared" si="207"/>
        <v/>
      </c>
      <c r="Q945" s="372" t="str">
        <f t="shared" si="201"/>
        <v/>
      </c>
      <c r="R945" s="373" t="str">
        <f t="shared" si="208"/>
        <v/>
      </c>
      <c r="S945" s="372" t="str">
        <f t="shared" si="209"/>
        <v/>
      </c>
      <c r="T945" s="372" t="str">
        <f t="shared" si="202"/>
        <v/>
      </c>
      <c r="U945" s="374" t="str">
        <f t="shared" si="203"/>
        <v/>
      </c>
      <c r="V945" s="375" t="str">
        <f t="shared" si="210"/>
        <v/>
      </c>
      <c r="Y945" s="133"/>
    </row>
    <row r="946" spans="1:25" s="127" customFormat="1" ht="12" customHeight="1">
      <c r="A946" s="121">
        <v>874</v>
      </c>
      <c r="B946" s="122"/>
      <c r="C946" s="403"/>
      <c r="D946" s="123"/>
      <c r="E946" s="124"/>
      <c r="F946" s="124"/>
      <c r="G946" s="363" t="str">
        <f t="shared" si="196"/>
        <v/>
      </c>
      <c r="H946" s="376" t="str">
        <f t="shared" si="197"/>
        <v/>
      </c>
      <c r="I946" s="365" t="str">
        <f t="shared" si="198"/>
        <v/>
      </c>
      <c r="J946" s="366" t="str">
        <f t="shared" si="204"/>
        <v/>
      </c>
      <c r="K946" s="367" t="str">
        <f t="shared" si="205"/>
        <v/>
      </c>
      <c r="L946" s="368" t="str">
        <f t="shared" si="206"/>
        <v/>
      </c>
      <c r="M946" s="369"/>
      <c r="N946" s="370" t="str">
        <f t="shared" si="199"/>
        <v/>
      </c>
      <c r="O946" s="371" t="str">
        <f t="shared" si="200"/>
        <v/>
      </c>
      <c r="P946" s="371" t="str">
        <f t="shared" si="207"/>
        <v/>
      </c>
      <c r="Q946" s="372" t="str">
        <f t="shared" si="201"/>
        <v/>
      </c>
      <c r="R946" s="373" t="str">
        <f t="shared" si="208"/>
        <v/>
      </c>
      <c r="S946" s="372" t="str">
        <f t="shared" si="209"/>
        <v/>
      </c>
      <c r="T946" s="372" t="str">
        <f t="shared" si="202"/>
        <v/>
      </c>
      <c r="U946" s="374" t="str">
        <f t="shared" si="203"/>
        <v/>
      </c>
      <c r="V946" s="375" t="str">
        <f t="shared" si="210"/>
        <v/>
      </c>
      <c r="Y946" s="133"/>
    </row>
    <row r="947" spans="1:25" s="127" customFormat="1" ht="12" customHeight="1">
      <c r="A947" s="121">
        <v>875</v>
      </c>
      <c r="B947" s="122"/>
      <c r="C947" s="403"/>
      <c r="D947" s="123"/>
      <c r="E947" s="124"/>
      <c r="F947" s="124"/>
      <c r="G947" s="363" t="str">
        <f t="shared" si="196"/>
        <v/>
      </c>
      <c r="H947" s="376" t="str">
        <f t="shared" si="197"/>
        <v/>
      </c>
      <c r="I947" s="365" t="str">
        <f t="shared" si="198"/>
        <v/>
      </c>
      <c r="J947" s="366" t="str">
        <f t="shared" si="204"/>
        <v/>
      </c>
      <c r="K947" s="367" t="str">
        <f t="shared" si="205"/>
        <v/>
      </c>
      <c r="L947" s="368" t="str">
        <f t="shared" si="206"/>
        <v/>
      </c>
      <c r="M947" s="369"/>
      <c r="N947" s="370" t="str">
        <f t="shared" si="199"/>
        <v/>
      </c>
      <c r="O947" s="371" t="str">
        <f t="shared" si="200"/>
        <v/>
      </c>
      <c r="P947" s="371" t="str">
        <f t="shared" si="207"/>
        <v/>
      </c>
      <c r="Q947" s="372" t="str">
        <f t="shared" si="201"/>
        <v/>
      </c>
      <c r="R947" s="373" t="str">
        <f t="shared" si="208"/>
        <v/>
      </c>
      <c r="S947" s="372" t="str">
        <f t="shared" si="209"/>
        <v/>
      </c>
      <c r="T947" s="372" t="str">
        <f t="shared" si="202"/>
        <v/>
      </c>
      <c r="U947" s="374" t="str">
        <f t="shared" si="203"/>
        <v/>
      </c>
      <c r="V947" s="375" t="str">
        <f t="shared" si="210"/>
        <v/>
      </c>
      <c r="Y947" s="133"/>
    </row>
    <row r="948" spans="1:25" s="127" customFormat="1" ht="12" customHeight="1">
      <c r="A948" s="121">
        <v>876</v>
      </c>
      <c r="B948" s="122"/>
      <c r="C948" s="403"/>
      <c r="D948" s="123"/>
      <c r="E948" s="124"/>
      <c r="F948" s="124"/>
      <c r="G948" s="363" t="str">
        <f t="shared" si="196"/>
        <v/>
      </c>
      <c r="H948" s="376" t="str">
        <f t="shared" si="197"/>
        <v/>
      </c>
      <c r="I948" s="365" t="str">
        <f t="shared" si="198"/>
        <v/>
      </c>
      <c r="J948" s="366" t="str">
        <f t="shared" si="204"/>
        <v/>
      </c>
      <c r="K948" s="367" t="str">
        <f t="shared" si="205"/>
        <v/>
      </c>
      <c r="L948" s="368" t="str">
        <f t="shared" si="206"/>
        <v/>
      </c>
      <c r="M948" s="369"/>
      <c r="N948" s="370" t="str">
        <f t="shared" si="199"/>
        <v/>
      </c>
      <c r="O948" s="371" t="str">
        <f t="shared" si="200"/>
        <v/>
      </c>
      <c r="P948" s="371" t="str">
        <f t="shared" si="207"/>
        <v/>
      </c>
      <c r="Q948" s="372" t="str">
        <f t="shared" si="201"/>
        <v/>
      </c>
      <c r="R948" s="373" t="str">
        <f t="shared" si="208"/>
        <v/>
      </c>
      <c r="S948" s="372" t="str">
        <f t="shared" si="209"/>
        <v/>
      </c>
      <c r="T948" s="372" t="str">
        <f t="shared" si="202"/>
        <v/>
      </c>
      <c r="U948" s="374" t="str">
        <f t="shared" si="203"/>
        <v/>
      </c>
      <c r="V948" s="375" t="str">
        <f t="shared" si="210"/>
        <v/>
      </c>
      <c r="Y948" s="133"/>
    </row>
    <row r="949" spans="1:25" s="127" customFormat="1" ht="12" customHeight="1">
      <c r="A949" s="121">
        <v>877</v>
      </c>
      <c r="B949" s="122"/>
      <c r="C949" s="403"/>
      <c r="D949" s="123"/>
      <c r="E949" s="124"/>
      <c r="F949" s="124"/>
      <c r="G949" s="363" t="str">
        <f t="shared" si="196"/>
        <v/>
      </c>
      <c r="H949" s="376" t="str">
        <f t="shared" si="197"/>
        <v/>
      </c>
      <c r="I949" s="365" t="str">
        <f t="shared" si="198"/>
        <v/>
      </c>
      <c r="J949" s="366" t="str">
        <f t="shared" si="204"/>
        <v/>
      </c>
      <c r="K949" s="367" t="str">
        <f t="shared" si="205"/>
        <v/>
      </c>
      <c r="L949" s="368" t="str">
        <f t="shared" si="206"/>
        <v/>
      </c>
      <c r="M949" s="369"/>
      <c r="N949" s="370" t="str">
        <f t="shared" si="199"/>
        <v/>
      </c>
      <c r="O949" s="371" t="str">
        <f t="shared" si="200"/>
        <v/>
      </c>
      <c r="P949" s="371" t="str">
        <f t="shared" si="207"/>
        <v/>
      </c>
      <c r="Q949" s="372" t="str">
        <f t="shared" si="201"/>
        <v/>
      </c>
      <c r="R949" s="373" t="str">
        <f t="shared" si="208"/>
        <v/>
      </c>
      <c r="S949" s="372" t="str">
        <f t="shared" si="209"/>
        <v/>
      </c>
      <c r="T949" s="372" t="str">
        <f t="shared" si="202"/>
        <v/>
      </c>
      <c r="U949" s="374" t="str">
        <f t="shared" si="203"/>
        <v/>
      </c>
      <c r="V949" s="375" t="str">
        <f t="shared" si="210"/>
        <v/>
      </c>
      <c r="Y949" s="133"/>
    </row>
    <row r="950" spans="1:25" s="127" customFormat="1" ht="12" customHeight="1">
      <c r="A950" s="121">
        <v>878</v>
      </c>
      <c r="B950" s="122"/>
      <c r="C950" s="403"/>
      <c r="D950" s="123"/>
      <c r="E950" s="124"/>
      <c r="F950" s="124"/>
      <c r="G950" s="363" t="str">
        <f t="shared" si="196"/>
        <v/>
      </c>
      <c r="H950" s="376" t="str">
        <f t="shared" si="197"/>
        <v/>
      </c>
      <c r="I950" s="365" t="str">
        <f t="shared" si="198"/>
        <v/>
      </c>
      <c r="J950" s="366" t="str">
        <f t="shared" si="204"/>
        <v/>
      </c>
      <c r="K950" s="367" t="str">
        <f t="shared" si="205"/>
        <v/>
      </c>
      <c r="L950" s="368" t="str">
        <f t="shared" si="206"/>
        <v/>
      </c>
      <c r="M950" s="369"/>
      <c r="N950" s="370" t="str">
        <f t="shared" si="199"/>
        <v/>
      </c>
      <c r="O950" s="371" t="str">
        <f t="shared" si="200"/>
        <v/>
      </c>
      <c r="P950" s="371" t="str">
        <f t="shared" si="207"/>
        <v/>
      </c>
      <c r="Q950" s="372" t="str">
        <f t="shared" si="201"/>
        <v/>
      </c>
      <c r="R950" s="373" t="str">
        <f t="shared" si="208"/>
        <v/>
      </c>
      <c r="S950" s="372" t="str">
        <f t="shared" si="209"/>
        <v/>
      </c>
      <c r="T950" s="372" t="str">
        <f t="shared" si="202"/>
        <v/>
      </c>
      <c r="U950" s="374" t="str">
        <f t="shared" si="203"/>
        <v/>
      </c>
      <c r="V950" s="375" t="str">
        <f t="shared" si="210"/>
        <v/>
      </c>
      <c r="Y950" s="133"/>
    </row>
    <row r="951" spans="1:25" s="127" customFormat="1" ht="12" customHeight="1">
      <c r="A951" s="121">
        <v>879</v>
      </c>
      <c r="B951" s="122"/>
      <c r="C951" s="403"/>
      <c r="D951" s="123"/>
      <c r="E951" s="124"/>
      <c r="F951" s="124"/>
      <c r="G951" s="363" t="str">
        <f t="shared" si="196"/>
        <v/>
      </c>
      <c r="H951" s="376" t="str">
        <f t="shared" si="197"/>
        <v/>
      </c>
      <c r="I951" s="365" t="str">
        <f t="shared" si="198"/>
        <v/>
      </c>
      <c r="J951" s="366" t="str">
        <f t="shared" si="204"/>
        <v/>
      </c>
      <c r="K951" s="367" t="str">
        <f t="shared" si="205"/>
        <v/>
      </c>
      <c r="L951" s="368" t="str">
        <f t="shared" si="206"/>
        <v/>
      </c>
      <c r="M951" s="369"/>
      <c r="N951" s="370" t="str">
        <f t="shared" si="199"/>
        <v/>
      </c>
      <c r="O951" s="371" t="str">
        <f t="shared" si="200"/>
        <v/>
      </c>
      <c r="P951" s="371" t="str">
        <f t="shared" si="207"/>
        <v/>
      </c>
      <c r="Q951" s="372" t="str">
        <f t="shared" si="201"/>
        <v/>
      </c>
      <c r="R951" s="373" t="str">
        <f t="shared" si="208"/>
        <v/>
      </c>
      <c r="S951" s="372" t="str">
        <f t="shared" si="209"/>
        <v/>
      </c>
      <c r="T951" s="372" t="str">
        <f t="shared" si="202"/>
        <v/>
      </c>
      <c r="U951" s="374" t="str">
        <f t="shared" si="203"/>
        <v/>
      </c>
      <c r="V951" s="375" t="str">
        <f t="shared" si="210"/>
        <v/>
      </c>
      <c r="Y951" s="133"/>
    </row>
    <row r="952" spans="1:25" s="127" customFormat="1" ht="12" customHeight="1">
      <c r="A952" s="121">
        <v>880</v>
      </c>
      <c r="B952" s="122"/>
      <c r="C952" s="403"/>
      <c r="D952" s="123"/>
      <c r="E952" s="124"/>
      <c r="F952" s="124"/>
      <c r="G952" s="363" t="str">
        <f t="shared" si="196"/>
        <v/>
      </c>
      <c r="H952" s="376" t="str">
        <f t="shared" si="197"/>
        <v/>
      </c>
      <c r="I952" s="365" t="str">
        <f t="shared" si="198"/>
        <v/>
      </c>
      <c r="J952" s="366" t="str">
        <f t="shared" si="204"/>
        <v/>
      </c>
      <c r="K952" s="367" t="str">
        <f t="shared" si="205"/>
        <v/>
      </c>
      <c r="L952" s="368" t="str">
        <f t="shared" si="206"/>
        <v/>
      </c>
      <c r="M952" s="369"/>
      <c r="N952" s="370" t="str">
        <f t="shared" si="199"/>
        <v/>
      </c>
      <c r="O952" s="371" t="str">
        <f t="shared" si="200"/>
        <v/>
      </c>
      <c r="P952" s="371" t="str">
        <f t="shared" si="207"/>
        <v/>
      </c>
      <c r="Q952" s="372" t="str">
        <f t="shared" si="201"/>
        <v/>
      </c>
      <c r="R952" s="373" t="str">
        <f t="shared" si="208"/>
        <v/>
      </c>
      <c r="S952" s="372" t="str">
        <f t="shared" si="209"/>
        <v/>
      </c>
      <c r="T952" s="372" t="str">
        <f t="shared" si="202"/>
        <v/>
      </c>
      <c r="U952" s="374" t="str">
        <f t="shared" si="203"/>
        <v/>
      </c>
      <c r="V952" s="375" t="str">
        <f t="shared" si="210"/>
        <v/>
      </c>
      <c r="Y952" s="133"/>
    </row>
    <row r="953" spans="1:25" s="127" customFormat="1" ht="12" customHeight="1">
      <c r="A953" s="121">
        <v>881</v>
      </c>
      <c r="B953" s="122"/>
      <c r="C953" s="403"/>
      <c r="D953" s="123"/>
      <c r="E953" s="124"/>
      <c r="F953" s="124"/>
      <c r="G953" s="363" t="str">
        <f t="shared" si="196"/>
        <v/>
      </c>
      <c r="H953" s="376" t="str">
        <f t="shared" si="197"/>
        <v/>
      </c>
      <c r="I953" s="365" t="str">
        <f t="shared" si="198"/>
        <v/>
      </c>
      <c r="J953" s="366" t="str">
        <f t="shared" si="204"/>
        <v/>
      </c>
      <c r="K953" s="367" t="str">
        <f t="shared" si="205"/>
        <v/>
      </c>
      <c r="L953" s="368" t="str">
        <f t="shared" si="206"/>
        <v/>
      </c>
      <c r="M953" s="369"/>
      <c r="N953" s="370" t="str">
        <f t="shared" si="199"/>
        <v/>
      </c>
      <c r="O953" s="371" t="str">
        <f t="shared" si="200"/>
        <v/>
      </c>
      <c r="P953" s="371" t="str">
        <f t="shared" si="207"/>
        <v/>
      </c>
      <c r="Q953" s="372" t="str">
        <f t="shared" si="201"/>
        <v/>
      </c>
      <c r="R953" s="373" t="str">
        <f t="shared" si="208"/>
        <v/>
      </c>
      <c r="S953" s="372" t="str">
        <f t="shared" si="209"/>
        <v/>
      </c>
      <c r="T953" s="372" t="str">
        <f t="shared" si="202"/>
        <v/>
      </c>
      <c r="U953" s="374" t="str">
        <f t="shared" si="203"/>
        <v/>
      </c>
      <c r="V953" s="375" t="str">
        <f t="shared" si="210"/>
        <v/>
      </c>
      <c r="Y953" s="133"/>
    </row>
    <row r="954" spans="1:25" s="127" customFormat="1" ht="12" customHeight="1">
      <c r="A954" s="121">
        <v>882</v>
      </c>
      <c r="B954" s="122"/>
      <c r="C954" s="403"/>
      <c r="D954" s="123"/>
      <c r="E954" s="124"/>
      <c r="F954" s="124"/>
      <c r="G954" s="363" t="str">
        <f t="shared" si="196"/>
        <v/>
      </c>
      <c r="H954" s="376" t="str">
        <f t="shared" si="197"/>
        <v/>
      </c>
      <c r="I954" s="365" t="str">
        <f t="shared" si="198"/>
        <v/>
      </c>
      <c r="J954" s="366" t="str">
        <f t="shared" si="204"/>
        <v/>
      </c>
      <c r="K954" s="367" t="str">
        <f t="shared" si="205"/>
        <v/>
      </c>
      <c r="L954" s="368" t="str">
        <f t="shared" si="206"/>
        <v/>
      </c>
      <c r="M954" s="369"/>
      <c r="N954" s="370" t="str">
        <f t="shared" si="199"/>
        <v/>
      </c>
      <c r="O954" s="371" t="str">
        <f t="shared" si="200"/>
        <v/>
      </c>
      <c r="P954" s="371" t="str">
        <f t="shared" si="207"/>
        <v/>
      </c>
      <c r="Q954" s="372" t="str">
        <f t="shared" si="201"/>
        <v/>
      </c>
      <c r="R954" s="373" t="str">
        <f t="shared" si="208"/>
        <v/>
      </c>
      <c r="S954" s="372" t="str">
        <f t="shared" si="209"/>
        <v/>
      </c>
      <c r="T954" s="372" t="str">
        <f t="shared" si="202"/>
        <v/>
      </c>
      <c r="U954" s="374" t="str">
        <f t="shared" si="203"/>
        <v/>
      </c>
      <c r="V954" s="375" t="str">
        <f t="shared" si="210"/>
        <v/>
      </c>
      <c r="Y954" s="133"/>
    </row>
    <row r="955" spans="1:25" s="127" customFormat="1" ht="12" customHeight="1">
      <c r="A955" s="121">
        <v>883</v>
      </c>
      <c r="B955" s="122"/>
      <c r="C955" s="403"/>
      <c r="D955" s="123"/>
      <c r="E955" s="124"/>
      <c r="F955" s="124"/>
      <c r="G955" s="363" t="str">
        <f t="shared" si="196"/>
        <v/>
      </c>
      <c r="H955" s="376" t="str">
        <f t="shared" si="197"/>
        <v/>
      </c>
      <c r="I955" s="365" t="str">
        <f t="shared" si="198"/>
        <v/>
      </c>
      <c r="J955" s="366" t="str">
        <f t="shared" si="204"/>
        <v/>
      </c>
      <c r="K955" s="367" t="str">
        <f t="shared" si="205"/>
        <v/>
      </c>
      <c r="L955" s="368" t="str">
        <f t="shared" si="206"/>
        <v/>
      </c>
      <c r="M955" s="369"/>
      <c r="N955" s="370" t="str">
        <f t="shared" si="199"/>
        <v/>
      </c>
      <c r="O955" s="371" t="str">
        <f t="shared" si="200"/>
        <v/>
      </c>
      <c r="P955" s="371" t="str">
        <f t="shared" si="207"/>
        <v/>
      </c>
      <c r="Q955" s="372" t="str">
        <f t="shared" si="201"/>
        <v/>
      </c>
      <c r="R955" s="373" t="str">
        <f t="shared" si="208"/>
        <v/>
      </c>
      <c r="S955" s="372" t="str">
        <f t="shared" si="209"/>
        <v/>
      </c>
      <c r="T955" s="372" t="str">
        <f t="shared" si="202"/>
        <v/>
      </c>
      <c r="U955" s="374" t="str">
        <f t="shared" si="203"/>
        <v/>
      </c>
      <c r="V955" s="375" t="str">
        <f t="shared" si="210"/>
        <v/>
      </c>
      <c r="Y955" s="133"/>
    </row>
    <row r="956" spans="1:25" s="127" customFormat="1" ht="12" customHeight="1">
      <c r="A956" s="121">
        <v>884</v>
      </c>
      <c r="B956" s="122"/>
      <c r="C956" s="403"/>
      <c r="D956" s="123"/>
      <c r="E956" s="124"/>
      <c r="F956" s="124"/>
      <c r="G956" s="363" t="str">
        <f t="shared" si="196"/>
        <v/>
      </c>
      <c r="H956" s="376" t="str">
        <f t="shared" si="197"/>
        <v/>
      </c>
      <c r="I956" s="365" t="str">
        <f t="shared" si="198"/>
        <v/>
      </c>
      <c r="J956" s="366" t="str">
        <f t="shared" si="204"/>
        <v/>
      </c>
      <c r="K956" s="367" t="str">
        <f t="shared" si="205"/>
        <v/>
      </c>
      <c r="L956" s="368" t="str">
        <f t="shared" si="206"/>
        <v/>
      </c>
      <c r="M956" s="369"/>
      <c r="N956" s="370" t="str">
        <f t="shared" si="199"/>
        <v/>
      </c>
      <c r="O956" s="371" t="str">
        <f t="shared" si="200"/>
        <v/>
      </c>
      <c r="P956" s="371" t="str">
        <f t="shared" si="207"/>
        <v/>
      </c>
      <c r="Q956" s="372" t="str">
        <f t="shared" si="201"/>
        <v/>
      </c>
      <c r="R956" s="373" t="str">
        <f t="shared" si="208"/>
        <v/>
      </c>
      <c r="S956" s="372" t="str">
        <f t="shared" si="209"/>
        <v/>
      </c>
      <c r="T956" s="372" t="str">
        <f t="shared" si="202"/>
        <v/>
      </c>
      <c r="U956" s="374" t="str">
        <f t="shared" si="203"/>
        <v/>
      </c>
      <c r="V956" s="375" t="str">
        <f t="shared" si="210"/>
        <v/>
      </c>
      <c r="Y956" s="133"/>
    </row>
    <row r="957" spans="1:25" s="127" customFormat="1" ht="12" customHeight="1">
      <c r="A957" s="121">
        <v>885</v>
      </c>
      <c r="B957" s="122"/>
      <c r="C957" s="403"/>
      <c r="D957" s="123"/>
      <c r="E957" s="124"/>
      <c r="F957" s="124"/>
      <c r="G957" s="363" t="str">
        <f t="shared" si="196"/>
        <v/>
      </c>
      <c r="H957" s="376" t="str">
        <f t="shared" si="197"/>
        <v/>
      </c>
      <c r="I957" s="365" t="str">
        <f t="shared" si="198"/>
        <v/>
      </c>
      <c r="J957" s="366" t="str">
        <f t="shared" si="204"/>
        <v/>
      </c>
      <c r="K957" s="367" t="str">
        <f t="shared" si="205"/>
        <v/>
      </c>
      <c r="L957" s="368" t="str">
        <f t="shared" si="206"/>
        <v/>
      </c>
      <c r="M957" s="369"/>
      <c r="N957" s="370" t="str">
        <f t="shared" si="199"/>
        <v/>
      </c>
      <c r="O957" s="371" t="str">
        <f t="shared" si="200"/>
        <v/>
      </c>
      <c r="P957" s="371" t="str">
        <f t="shared" si="207"/>
        <v/>
      </c>
      <c r="Q957" s="372" t="str">
        <f t="shared" si="201"/>
        <v/>
      </c>
      <c r="R957" s="373" t="str">
        <f t="shared" si="208"/>
        <v/>
      </c>
      <c r="S957" s="372" t="str">
        <f t="shared" si="209"/>
        <v/>
      </c>
      <c r="T957" s="372" t="str">
        <f t="shared" si="202"/>
        <v/>
      </c>
      <c r="U957" s="374" t="str">
        <f t="shared" si="203"/>
        <v/>
      </c>
      <c r="V957" s="375" t="str">
        <f t="shared" si="210"/>
        <v/>
      </c>
      <c r="Y957" s="133"/>
    </row>
    <row r="958" spans="1:25" s="127" customFormat="1" ht="12" customHeight="1">
      <c r="A958" s="121">
        <v>886</v>
      </c>
      <c r="B958" s="122"/>
      <c r="C958" s="403"/>
      <c r="D958" s="123"/>
      <c r="E958" s="124"/>
      <c r="F958" s="124"/>
      <c r="G958" s="363" t="str">
        <f t="shared" si="196"/>
        <v/>
      </c>
      <c r="H958" s="376" t="str">
        <f t="shared" si="197"/>
        <v/>
      </c>
      <c r="I958" s="365" t="str">
        <f t="shared" si="198"/>
        <v/>
      </c>
      <c r="J958" s="366" t="str">
        <f t="shared" si="204"/>
        <v/>
      </c>
      <c r="K958" s="367" t="str">
        <f t="shared" si="205"/>
        <v/>
      </c>
      <c r="L958" s="368" t="str">
        <f t="shared" si="206"/>
        <v/>
      </c>
      <c r="M958" s="369"/>
      <c r="N958" s="370" t="str">
        <f t="shared" si="199"/>
        <v/>
      </c>
      <c r="O958" s="371" t="str">
        <f t="shared" si="200"/>
        <v/>
      </c>
      <c r="P958" s="371" t="str">
        <f t="shared" si="207"/>
        <v/>
      </c>
      <c r="Q958" s="372" t="str">
        <f t="shared" si="201"/>
        <v/>
      </c>
      <c r="R958" s="373" t="str">
        <f t="shared" si="208"/>
        <v/>
      </c>
      <c r="S958" s="372" t="str">
        <f t="shared" si="209"/>
        <v/>
      </c>
      <c r="T958" s="372" t="str">
        <f t="shared" si="202"/>
        <v/>
      </c>
      <c r="U958" s="374" t="str">
        <f t="shared" si="203"/>
        <v/>
      </c>
      <c r="V958" s="375" t="str">
        <f t="shared" si="210"/>
        <v/>
      </c>
      <c r="Y958" s="133"/>
    </row>
    <row r="959" spans="1:25" s="127" customFormat="1" ht="12" customHeight="1">
      <c r="A959" s="121">
        <v>887</v>
      </c>
      <c r="B959" s="122"/>
      <c r="C959" s="403"/>
      <c r="D959" s="123"/>
      <c r="E959" s="124"/>
      <c r="F959" s="124"/>
      <c r="G959" s="363" t="str">
        <f t="shared" si="196"/>
        <v/>
      </c>
      <c r="H959" s="376" t="str">
        <f t="shared" si="197"/>
        <v/>
      </c>
      <c r="I959" s="365" t="str">
        <f t="shared" si="198"/>
        <v/>
      </c>
      <c r="J959" s="366" t="str">
        <f t="shared" si="204"/>
        <v/>
      </c>
      <c r="K959" s="367" t="str">
        <f t="shared" si="205"/>
        <v/>
      </c>
      <c r="L959" s="368" t="str">
        <f t="shared" si="206"/>
        <v/>
      </c>
      <c r="M959" s="369"/>
      <c r="N959" s="370" t="str">
        <f t="shared" si="199"/>
        <v/>
      </c>
      <c r="O959" s="371" t="str">
        <f t="shared" si="200"/>
        <v/>
      </c>
      <c r="P959" s="371" t="str">
        <f t="shared" si="207"/>
        <v/>
      </c>
      <c r="Q959" s="372" t="str">
        <f t="shared" si="201"/>
        <v/>
      </c>
      <c r="R959" s="373" t="str">
        <f t="shared" si="208"/>
        <v/>
      </c>
      <c r="S959" s="372" t="str">
        <f t="shared" si="209"/>
        <v/>
      </c>
      <c r="T959" s="372" t="str">
        <f t="shared" si="202"/>
        <v/>
      </c>
      <c r="U959" s="374" t="str">
        <f t="shared" si="203"/>
        <v/>
      </c>
      <c r="V959" s="375" t="str">
        <f t="shared" si="210"/>
        <v/>
      </c>
      <c r="Y959" s="133"/>
    </row>
    <row r="960" spans="1:25" s="127" customFormat="1" ht="12" customHeight="1">
      <c r="A960" s="121">
        <v>888</v>
      </c>
      <c r="B960" s="122"/>
      <c r="C960" s="403"/>
      <c r="D960" s="123"/>
      <c r="E960" s="124"/>
      <c r="F960" s="124"/>
      <c r="G960" s="363" t="str">
        <f t="shared" si="196"/>
        <v/>
      </c>
      <c r="H960" s="376" t="str">
        <f t="shared" si="197"/>
        <v/>
      </c>
      <c r="I960" s="365" t="str">
        <f t="shared" si="198"/>
        <v/>
      </c>
      <c r="J960" s="366" t="str">
        <f t="shared" si="204"/>
        <v/>
      </c>
      <c r="K960" s="367" t="str">
        <f t="shared" si="205"/>
        <v/>
      </c>
      <c r="L960" s="368" t="str">
        <f t="shared" si="206"/>
        <v/>
      </c>
      <c r="M960" s="369"/>
      <c r="N960" s="370" t="str">
        <f t="shared" si="199"/>
        <v/>
      </c>
      <c r="O960" s="371" t="str">
        <f t="shared" si="200"/>
        <v/>
      </c>
      <c r="P960" s="371" t="str">
        <f t="shared" si="207"/>
        <v/>
      </c>
      <c r="Q960" s="372" t="str">
        <f t="shared" si="201"/>
        <v/>
      </c>
      <c r="R960" s="373" t="str">
        <f t="shared" si="208"/>
        <v/>
      </c>
      <c r="S960" s="372" t="str">
        <f t="shared" si="209"/>
        <v/>
      </c>
      <c r="T960" s="372" t="str">
        <f t="shared" si="202"/>
        <v/>
      </c>
      <c r="U960" s="374" t="str">
        <f t="shared" si="203"/>
        <v/>
      </c>
      <c r="V960" s="375" t="str">
        <f t="shared" si="210"/>
        <v/>
      </c>
      <c r="Y960" s="133"/>
    </row>
    <row r="961" spans="1:25" s="127" customFormat="1" ht="12" customHeight="1">
      <c r="A961" s="121">
        <v>889</v>
      </c>
      <c r="B961" s="122"/>
      <c r="C961" s="403"/>
      <c r="D961" s="123"/>
      <c r="E961" s="124"/>
      <c r="F961" s="124"/>
      <c r="G961" s="363" t="str">
        <f t="shared" si="196"/>
        <v/>
      </c>
      <c r="H961" s="376" t="str">
        <f t="shared" si="197"/>
        <v/>
      </c>
      <c r="I961" s="365" t="str">
        <f t="shared" si="198"/>
        <v/>
      </c>
      <c r="J961" s="366" t="str">
        <f t="shared" si="204"/>
        <v/>
      </c>
      <c r="K961" s="367" t="str">
        <f t="shared" si="205"/>
        <v/>
      </c>
      <c r="L961" s="368" t="str">
        <f t="shared" si="206"/>
        <v/>
      </c>
      <c r="M961" s="369"/>
      <c r="N961" s="370" t="str">
        <f t="shared" si="199"/>
        <v/>
      </c>
      <c r="O961" s="371" t="str">
        <f t="shared" si="200"/>
        <v/>
      </c>
      <c r="P961" s="371" t="str">
        <f t="shared" si="207"/>
        <v/>
      </c>
      <c r="Q961" s="372" t="str">
        <f t="shared" si="201"/>
        <v/>
      </c>
      <c r="R961" s="373" t="str">
        <f t="shared" si="208"/>
        <v/>
      </c>
      <c r="S961" s="372" t="str">
        <f t="shared" si="209"/>
        <v/>
      </c>
      <c r="T961" s="372" t="str">
        <f t="shared" si="202"/>
        <v/>
      </c>
      <c r="U961" s="374" t="str">
        <f t="shared" si="203"/>
        <v/>
      </c>
      <c r="V961" s="375" t="str">
        <f t="shared" si="210"/>
        <v/>
      </c>
      <c r="Y961" s="133"/>
    </row>
    <row r="962" spans="1:25" s="127" customFormat="1" ht="12" customHeight="1">
      <c r="A962" s="121">
        <v>890</v>
      </c>
      <c r="B962" s="122"/>
      <c r="C962" s="403"/>
      <c r="D962" s="123"/>
      <c r="E962" s="124"/>
      <c r="F962" s="124"/>
      <c r="G962" s="363" t="str">
        <f t="shared" si="196"/>
        <v/>
      </c>
      <c r="H962" s="376" t="str">
        <f t="shared" si="197"/>
        <v/>
      </c>
      <c r="I962" s="365" t="str">
        <f t="shared" si="198"/>
        <v/>
      </c>
      <c r="J962" s="366" t="str">
        <f t="shared" si="204"/>
        <v/>
      </c>
      <c r="K962" s="367" t="str">
        <f t="shared" si="205"/>
        <v/>
      </c>
      <c r="L962" s="368" t="str">
        <f t="shared" si="206"/>
        <v/>
      </c>
      <c r="M962" s="369"/>
      <c r="N962" s="370" t="str">
        <f t="shared" si="199"/>
        <v/>
      </c>
      <c r="O962" s="371" t="str">
        <f t="shared" si="200"/>
        <v/>
      </c>
      <c r="P962" s="371" t="str">
        <f t="shared" si="207"/>
        <v/>
      </c>
      <c r="Q962" s="372" t="str">
        <f t="shared" si="201"/>
        <v/>
      </c>
      <c r="R962" s="373" t="str">
        <f t="shared" si="208"/>
        <v/>
      </c>
      <c r="S962" s="372" t="str">
        <f t="shared" si="209"/>
        <v/>
      </c>
      <c r="T962" s="372" t="str">
        <f t="shared" si="202"/>
        <v/>
      </c>
      <c r="U962" s="374" t="str">
        <f t="shared" si="203"/>
        <v/>
      </c>
      <c r="V962" s="375" t="str">
        <f t="shared" si="210"/>
        <v/>
      </c>
      <c r="Y962" s="133"/>
    </row>
    <row r="963" spans="1:25" s="127" customFormat="1" ht="12" customHeight="1">
      <c r="A963" s="121">
        <v>891</v>
      </c>
      <c r="B963" s="122"/>
      <c r="C963" s="403"/>
      <c r="D963" s="123"/>
      <c r="E963" s="124"/>
      <c r="F963" s="124"/>
      <c r="G963" s="363" t="str">
        <f t="shared" si="196"/>
        <v/>
      </c>
      <c r="H963" s="376" t="str">
        <f t="shared" si="197"/>
        <v/>
      </c>
      <c r="I963" s="365" t="str">
        <f t="shared" si="198"/>
        <v/>
      </c>
      <c r="J963" s="366" t="str">
        <f t="shared" si="204"/>
        <v/>
      </c>
      <c r="K963" s="367" t="str">
        <f t="shared" si="205"/>
        <v/>
      </c>
      <c r="L963" s="368" t="str">
        <f t="shared" si="206"/>
        <v/>
      </c>
      <c r="M963" s="369"/>
      <c r="N963" s="370" t="str">
        <f t="shared" si="199"/>
        <v/>
      </c>
      <c r="O963" s="371" t="str">
        <f t="shared" si="200"/>
        <v/>
      </c>
      <c r="P963" s="371" t="str">
        <f t="shared" si="207"/>
        <v/>
      </c>
      <c r="Q963" s="372" t="str">
        <f t="shared" si="201"/>
        <v/>
      </c>
      <c r="R963" s="373" t="str">
        <f t="shared" si="208"/>
        <v/>
      </c>
      <c r="S963" s="372" t="str">
        <f t="shared" si="209"/>
        <v/>
      </c>
      <c r="T963" s="372" t="str">
        <f t="shared" si="202"/>
        <v/>
      </c>
      <c r="U963" s="374" t="str">
        <f t="shared" si="203"/>
        <v/>
      </c>
      <c r="V963" s="375" t="str">
        <f t="shared" si="210"/>
        <v/>
      </c>
      <c r="Y963" s="133"/>
    </row>
    <row r="964" spans="1:25" s="127" customFormat="1" ht="12" customHeight="1">
      <c r="A964" s="121">
        <v>892</v>
      </c>
      <c r="B964" s="122"/>
      <c r="C964" s="403"/>
      <c r="D964" s="123"/>
      <c r="E964" s="124"/>
      <c r="F964" s="124"/>
      <c r="G964" s="363" t="str">
        <f t="shared" si="196"/>
        <v/>
      </c>
      <c r="H964" s="376" t="str">
        <f t="shared" si="197"/>
        <v/>
      </c>
      <c r="I964" s="365" t="str">
        <f t="shared" si="198"/>
        <v/>
      </c>
      <c r="J964" s="366" t="str">
        <f t="shared" si="204"/>
        <v/>
      </c>
      <c r="K964" s="367" t="str">
        <f t="shared" si="205"/>
        <v/>
      </c>
      <c r="L964" s="368" t="str">
        <f t="shared" si="206"/>
        <v/>
      </c>
      <c r="M964" s="369"/>
      <c r="N964" s="370" t="str">
        <f t="shared" si="199"/>
        <v/>
      </c>
      <c r="O964" s="371" t="str">
        <f t="shared" si="200"/>
        <v/>
      </c>
      <c r="P964" s="371" t="str">
        <f t="shared" si="207"/>
        <v/>
      </c>
      <c r="Q964" s="372" t="str">
        <f t="shared" si="201"/>
        <v/>
      </c>
      <c r="R964" s="373" t="str">
        <f t="shared" si="208"/>
        <v/>
      </c>
      <c r="S964" s="372" t="str">
        <f t="shared" si="209"/>
        <v/>
      </c>
      <c r="T964" s="372" t="str">
        <f t="shared" si="202"/>
        <v/>
      </c>
      <c r="U964" s="374" t="str">
        <f t="shared" si="203"/>
        <v/>
      </c>
      <c r="V964" s="375" t="str">
        <f t="shared" si="210"/>
        <v/>
      </c>
      <c r="Y964" s="133"/>
    </row>
    <row r="965" spans="1:25" s="127" customFormat="1" ht="12" customHeight="1">
      <c r="A965" s="121">
        <v>893</v>
      </c>
      <c r="B965" s="122"/>
      <c r="C965" s="403"/>
      <c r="D965" s="123"/>
      <c r="E965" s="124"/>
      <c r="F965" s="124"/>
      <c r="G965" s="363" t="str">
        <f t="shared" si="196"/>
        <v/>
      </c>
      <c r="H965" s="376" t="str">
        <f t="shared" si="197"/>
        <v/>
      </c>
      <c r="I965" s="365" t="str">
        <f t="shared" si="198"/>
        <v/>
      </c>
      <c r="J965" s="366" t="str">
        <f t="shared" si="204"/>
        <v/>
      </c>
      <c r="K965" s="367" t="str">
        <f t="shared" si="205"/>
        <v/>
      </c>
      <c r="L965" s="368" t="str">
        <f t="shared" si="206"/>
        <v/>
      </c>
      <c r="M965" s="369"/>
      <c r="N965" s="370" t="str">
        <f t="shared" si="199"/>
        <v/>
      </c>
      <c r="O965" s="371" t="str">
        <f t="shared" si="200"/>
        <v/>
      </c>
      <c r="P965" s="371" t="str">
        <f t="shared" si="207"/>
        <v/>
      </c>
      <c r="Q965" s="372" t="str">
        <f t="shared" si="201"/>
        <v/>
      </c>
      <c r="R965" s="373" t="str">
        <f t="shared" si="208"/>
        <v/>
      </c>
      <c r="S965" s="372" t="str">
        <f t="shared" si="209"/>
        <v/>
      </c>
      <c r="T965" s="372" t="str">
        <f t="shared" si="202"/>
        <v/>
      </c>
      <c r="U965" s="374" t="str">
        <f t="shared" si="203"/>
        <v/>
      </c>
      <c r="V965" s="375" t="str">
        <f t="shared" si="210"/>
        <v/>
      </c>
      <c r="Y965" s="133"/>
    </row>
    <row r="966" spans="1:25" s="127" customFormat="1" ht="12" customHeight="1">
      <c r="A966" s="121">
        <v>894</v>
      </c>
      <c r="B966" s="122"/>
      <c r="C966" s="403"/>
      <c r="D966" s="123"/>
      <c r="E966" s="124"/>
      <c r="F966" s="124"/>
      <c r="G966" s="363" t="str">
        <f t="shared" si="196"/>
        <v/>
      </c>
      <c r="H966" s="376" t="str">
        <f t="shared" si="197"/>
        <v/>
      </c>
      <c r="I966" s="365" t="str">
        <f t="shared" si="198"/>
        <v/>
      </c>
      <c r="J966" s="366" t="str">
        <f t="shared" si="204"/>
        <v/>
      </c>
      <c r="K966" s="367" t="str">
        <f t="shared" si="205"/>
        <v/>
      </c>
      <c r="L966" s="368" t="str">
        <f t="shared" si="206"/>
        <v/>
      </c>
      <c r="M966" s="369"/>
      <c r="N966" s="370" t="str">
        <f t="shared" si="199"/>
        <v/>
      </c>
      <c r="O966" s="371" t="str">
        <f t="shared" si="200"/>
        <v/>
      </c>
      <c r="P966" s="371" t="str">
        <f t="shared" si="207"/>
        <v/>
      </c>
      <c r="Q966" s="372" t="str">
        <f t="shared" si="201"/>
        <v/>
      </c>
      <c r="R966" s="373" t="str">
        <f t="shared" si="208"/>
        <v/>
      </c>
      <c r="S966" s="372" t="str">
        <f t="shared" si="209"/>
        <v/>
      </c>
      <c r="T966" s="372" t="str">
        <f t="shared" si="202"/>
        <v/>
      </c>
      <c r="U966" s="374" t="str">
        <f t="shared" si="203"/>
        <v/>
      </c>
      <c r="V966" s="375" t="str">
        <f t="shared" si="210"/>
        <v/>
      </c>
      <c r="Y966" s="133"/>
    </row>
    <row r="967" spans="1:25" s="127" customFormat="1" ht="12" customHeight="1">
      <c r="A967" s="121">
        <v>895</v>
      </c>
      <c r="B967" s="122"/>
      <c r="C967" s="403"/>
      <c r="D967" s="123"/>
      <c r="E967" s="124"/>
      <c r="F967" s="124"/>
      <c r="G967" s="363" t="str">
        <f t="shared" si="196"/>
        <v/>
      </c>
      <c r="H967" s="376" t="str">
        <f t="shared" si="197"/>
        <v/>
      </c>
      <c r="I967" s="365" t="str">
        <f t="shared" si="198"/>
        <v/>
      </c>
      <c r="J967" s="366" t="str">
        <f t="shared" si="204"/>
        <v/>
      </c>
      <c r="K967" s="367" t="str">
        <f t="shared" si="205"/>
        <v/>
      </c>
      <c r="L967" s="368" t="str">
        <f t="shared" si="206"/>
        <v/>
      </c>
      <c r="M967" s="369"/>
      <c r="N967" s="370" t="str">
        <f t="shared" si="199"/>
        <v/>
      </c>
      <c r="O967" s="371" t="str">
        <f t="shared" si="200"/>
        <v/>
      </c>
      <c r="P967" s="371" t="str">
        <f t="shared" si="207"/>
        <v/>
      </c>
      <c r="Q967" s="372" t="str">
        <f t="shared" si="201"/>
        <v/>
      </c>
      <c r="R967" s="373" t="str">
        <f t="shared" si="208"/>
        <v/>
      </c>
      <c r="S967" s="372" t="str">
        <f t="shared" si="209"/>
        <v/>
      </c>
      <c r="T967" s="372" t="str">
        <f t="shared" si="202"/>
        <v/>
      </c>
      <c r="U967" s="374" t="str">
        <f t="shared" si="203"/>
        <v/>
      </c>
      <c r="V967" s="375" t="str">
        <f t="shared" si="210"/>
        <v/>
      </c>
      <c r="Y967" s="133"/>
    </row>
    <row r="968" spans="1:25" s="127" customFormat="1" ht="12" customHeight="1">
      <c r="A968" s="121">
        <v>896</v>
      </c>
      <c r="B968" s="122"/>
      <c r="C968" s="403"/>
      <c r="D968" s="123"/>
      <c r="E968" s="124"/>
      <c r="F968" s="124"/>
      <c r="G968" s="363" t="str">
        <f t="shared" si="196"/>
        <v/>
      </c>
      <c r="H968" s="376" t="str">
        <f t="shared" si="197"/>
        <v/>
      </c>
      <c r="I968" s="365" t="str">
        <f t="shared" si="198"/>
        <v/>
      </c>
      <c r="J968" s="366" t="str">
        <f t="shared" si="204"/>
        <v/>
      </c>
      <c r="K968" s="367" t="str">
        <f t="shared" si="205"/>
        <v/>
      </c>
      <c r="L968" s="368" t="str">
        <f t="shared" si="206"/>
        <v/>
      </c>
      <c r="M968" s="369"/>
      <c r="N968" s="370" t="str">
        <f t="shared" si="199"/>
        <v/>
      </c>
      <c r="O968" s="371" t="str">
        <f t="shared" si="200"/>
        <v/>
      </c>
      <c r="P968" s="371" t="str">
        <f t="shared" si="207"/>
        <v/>
      </c>
      <c r="Q968" s="372" t="str">
        <f t="shared" si="201"/>
        <v/>
      </c>
      <c r="R968" s="373" t="str">
        <f t="shared" si="208"/>
        <v/>
      </c>
      <c r="S968" s="372" t="str">
        <f t="shared" si="209"/>
        <v/>
      </c>
      <c r="T968" s="372" t="str">
        <f t="shared" si="202"/>
        <v/>
      </c>
      <c r="U968" s="374" t="str">
        <f t="shared" si="203"/>
        <v/>
      </c>
      <c r="V968" s="375" t="str">
        <f t="shared" si="210"/>
        <v/>
      </c>
      <c r="Y968" s="133"/>
    </row>
    <row r="969" spans="1:25" s="127" customFormat="1" ht="12" customHeight="1">
      <c r="A969" s="121">
        <v>897</v>
      </c>
      <c r="B969" s="122"/>
      <c r="C969" s="403"/>
      <c r="D969" s="123"/>
      <c r="E969" s="124"/>
      <c r="F969" s="124"/>
      <c r="G969" s="363" t="str">
        <f t="shared" ref="G969:G1032" si="211">IF(OR(ISBLANK($C969),ISBLANK($C$68)),"",IF($C969&gt;$C$68,"",DATEDIF($C969,$C$68,"Y")))</f>
        <v/>
      </c>
      <c r="H969" s="376" t="str">
        <f t="shared" ref="H969:H1032" si="212">IF(D969=1,"男",IF(D969=2,"女",""))</f>
        <v/>
      </c>
      <c r="I969" s="365" t="str">
        <f t="shared" ref="I969:I1032" si="213">G969&amp;H969</f>
        <v/>
      </c>
      <c r="J969" s="366" t="str">
        <f t="shared" si="204"/>
        <v/>
      </c>
      <c r="K969" s="367" t="str">
        <f t="shared" si="205"/>
        <v/>
      </c>
      <c r="L969" s="368" t="str">
        <f t="shared" si="206"/>
        <v/>
      </c>
      <c r="M969" s="369"/>
      <c r="N969" s="370" t="str">
        <f t="shared" ref="N969:N1032" si="214">IF(F969="","",(F969-O969)/O969*100)</f>
        <v/>
      </c>
      <c r="O969" s="371" t="str">
        <f t="shared" ref="O969:O1032" si="215">IF(E969="","",(J969*E969-K969))</f>
        <v/>
      </c>
      <c r="P969" s="371" t="str">
        <f t="shared" si="207"/>
        <v/>
      </c>
      <c r="Q969" s="372" t="str">
        <f t="shared" ref="Q969:Q1032" si="216">IF($E969="","",P969*O969)</f>
        <v/>
      </c>
      <c r="R969" s="373" t="str">
        <f t="shared" si="208"/>
        <v/>
      </c>
      <c r="S969" s="372" t="str">
        <f t="shared" si="209"/>
        <v/>
      </c>
      <c r="T969" s="372" t="str">
        <f t="shared" ref="T969:T1032" si="217">IF(E969="","",(Q969*R969+S969))</f>
        <v/>
      </c>
      <c r="U969" s="374" t="str">
        <f t="shared" ref="U969:U1032" si="218">IF(E969="","",(T969*33%))</f>
        <v/>
      </c>
      <c r="V969" s="375" t="str">
        <f t="shared" si="210"/>
        <v/>
      </c>
      <c r="Y969" s="133"/>
    </row>
    <row r="970" spans="1:25" s="127" customFormat="1" ht="12" customHeight="1">
      <c r="A970" s="121">
        <v>898</v>
      </c>
      <c r="B970" s="122"/>
      <c r="C970" s="403"/>
      <c r="D970" s="123"/>
      <c r="E970" s="124"/>
      <c r="F970" s="124"/>
      <c r="G970" s="363" t="str">
        <f t="shared" si="211"/>
        <v/>
      </c>
      <c r="H970" s="376" t="str">
        <f t="shared" si="212"/>
        <v/>
      </c>
      <c r="I970" s="365" t="str">
        <f t="shared" si="213"/>
        <v/>
      </c>
      <c r="J970" s="366" t="str">
        <f t="shared" ref="J970:J1033" si="219">IF(E970="","",VLOOKUP(I970,$W$28:$Y$53,2,FALSE))</f>
        <v/>
      </c>
      <c r="K970" s="367" t="str">
        <f t="shared" ref="K970:K1033" si="220">IF(E970="","",VLOOKUP(I970,$W$28:$Y$53,3,FALSE))</f>
        <v/>
      </c>
      <c r="L970" s="368" t="str">
        <f t="shared" ref="L970:L1033" si="221">IF(ISNUMBER(N970),VLOOKUP(N970,$M$57:$R$62,4,TRUE),"")</f>
        <v/>
      </c>
      <c r="M970" s="369"/>
      <c r="N970" s="370" t="str">
        <f t="shared" si="214"/>
        <v/>
      </c>
      <c r="O970" s="371" t="str">
        <f t="shared" si="215"/>
        <v/>
      </c>
      <c r="P970" s="371" t="str">
        <f t="shared" ref="P970:P1033" si="222">IF($E970="","",VLOOKUP($I970,$N$27:$Q$53,2,FALSE))</f>
        <v/>
      </c>
      <c r="Q970" s="372" t="str">
        <f t="shared" si="216"/>
        <v/>
      </c>
      <c r="R970" s="373" t="str">
        <f t="shared" ref="R970:R1033" si="223">IF(E970="","",VLOOKUP(I970,$N$27:$V$53,9,FALSE))</f>
        <v/>
      </c>
      <c r="S970" s="372" t="str">
        <f t="shared" ref="S970:S1033" si="224">IF($E970="","",VLOOKUP($I970,$N$27:$R$53,5,FALSE))</f>
        <v/>
      </c>
      <c r="T970" s="372" t="str">
        <f t="shared" si="217"/>
        <v/>
      </c>
      <c r="U970" s="374" t="str">
        <f t="shared" si="218"/>
        <v/>
      </c>
      <c r="V970" s="375" t="str">
        <f t="shared" ref="V970:V1033" si="225">IF(E970="","",(IF(AND(U970&lt;=$R$7,U970&gt;=$T$7),U970,IF(U970="","　","個別対応"))))</f>
        <v/>
      </c>
      <c r="Y970" s="133"/>
    </row>
    <row r="971" spans="1:25" s="127" customFormat="1" ht="12" customHeight="1">
      <c r="A971" s="121">
        <v>899</v>
      </c>
      <c r="B971" s="122"/>
      <c r="C971" s="403"/>
      <c r="D971" s="123"/>
      <c r="E971" s="124"/>
      <c r="F971" s="124"/>
      <c r="G971" s="363" t="str">
        <f t="shared" si="211"/>
        <v/>
      </c>
      <c r="H971" s="376" t="str">
        <f t="shared" si="212"/>
        <v/>
      </c>
      <c r="I971" s="365" t="str">
        <f t="shared" si="213"/>
        <v/>
      </c>
      <c r="J971" s="366" t="str">
        <f t="shared" si="219"/>
        <v/>
      </c>
      <c r="K971" s="367" t="str">
        <f t="shared" si="220"/>
        <v/>
      </c>
      <c r="L971" s="368" t="str">
        <f t="shared" si="221"/>
        <v/>
      </c>
      <c r="M971" s="369"/>
      <c r="N971" s="370" t="str">
        <f t="shared" si="214"/>
        <v/>
      </c>
      <c r="O971" s="371" t="str">
        <f t="shared" si="215"/>
        <v/>
      </c>
      <c r="P971" s="371" t="str">
        <f t="shared" si="222"/>
        <v/>
      </c>
      <c r="Q971" s="372" t="str">
        <f t="shared" si="216"/>
        <v/>
      </c>
      <c r="R971" s="373" t="str">
        <f t="shared" si="223"/>
        <v/>
      </c>
      <c r="S971" s="372" t="str">
        <f t="shared" si="224"/>
        <v/>
      </c>
      <c r="T971" s="372" t="str">
        <f t="shared" si="217"/>
        <v/>
      </c>
      <c r="U971" s="374" t="str">
        <f t="shared" si="218"/>
        <v/>
      </c>
      <c r="V971" s="375" t="str">
        <f t="shared" si="225"/>
        <v/>
      </c>
      <c r="Y971" s="133"/>
    </row>
    <row r="972" spans="1:25" s="127" customFormat="1" ht="12" customHeight="1">
      <c r="A972" s="121">
        <v>900</v>
      </c>
      <c r="B972" s="122"/>
      <c r="C972" s="403"/>
      <c r="D972" s="123"/>
      <c r="E972" s="124"/>
      <c r="F972" s="124"/>
      <c r="G972" s="363" t="str">
        <f t="shared" si="211"/>
        <v/>
      </c>
      <c r="H972" s="376" t="str">
        <f t="shared" si="212"/>
        <v/>
      </c>
      <c r="I972" s="365" t="str">
        <f t="shared" si="213"/>
        <v/>
      </c>
      <c r="J972" s="366" t="str">
        <f t="shared" si="219"/>
        <v/>
      </c>
      <c r="K972" s="367" t="str">
        <f t="shared" si="220"/>
        <v/>
      </c>
      <c r="L972" s="368" t="str">
        <f t="shared" si="221"/>
        <v/>
      </c>
      <c r="M972" s="369"/>
      <c r="N972" s="370" t="str">
        <f t="shared" si="214"/>
        <v/>
      </c>
      <c r="O972" s="371" t="str">
        <f t="shared" si="215"/>
        <v/>
      </c>
      <c r="P972" s="371" t="str">
        <f t="shared" si="222"/>
        <v/>
      </c>
      <c r="Q972" s="372" t="str">
        <f t="shared" si="216"/>
        <v/>
      </c>
      <c r="R972" s="373" t="str">
        <f t="shared" si="223"/>
        <v/>
      </c>
      <c r="S972" s="372" t="str">
        <f t="shared" si="224"/>
        <v/>
      </c>
      <c r="T972" s="372" t="str">
        <f t="shared" si="217"/>
        <v/>
      </c>
      <c r="U972" s="374" t="str">
        <f t="shared" si="218"/>
        <v/>
      </c>
      <c r="V972" s="375" t="str">
        <f t="shared" si="225"/>
        <v/>
      </c>
      <c r="Y972" s="133"/>
    </row>
    <row r="973" spans="1:25" s="127" customFormat="1" ht="12" customHeight="1">
      <c r="A973" s="121">
        <v>901</v>
      </c>
      <c r="B973" s="122"/>
      <c r="C973" s="403"/>
      <c r="D973" s="123"/>
      <c r="E973" s="124"/>
      <c r="F973" s="124"/>
      <c r="G973" s="363" t="str">
        <f t="shared" si="211"/>
        <v/>
      </c>
      <c r="H973" s="376" t="str">
        <f t="shared" si="212"/>
        <v/>
      </c>
      <c r="I973" s="365" t="str">
        <f t="shared" si="213"/>
        <v/>
      </c>
      <c r="J973" s="366" t="str">
        <f t="shared" si="219"/>
        <v/>
      </c>
      <c r="K973" s="367" t="str">
        <f t="shared" si="220"/>
        <v/>
      </c>
      <c r="L973" s="368" t="str">
        <f t="shared" si="221"/>
        <v/>
      </c>
      <c r="M973" s="369"/>
      <c r="N973" s="370" t="str">
        <f t="shared" si="214"/>
        <v/>
      </c>
      <c r="O973" s="371" t="str">
        <f t="shared" si="215"/>
        <v/>
      </c>
      <c r="P973" s="371" t="str">
        <f t="shared" si="222"/>
        <v/>
      </c>
      <c r="Q973" s="372" t="str">
        <f t="shared" si="216"/>
        <v/>
      </c>
      <c r="R973" s="373" t="str">
        <f t="shared" si="223"/>
        <v/>
      </c>
      <c r="S973" s="372" t="str">
        <f t="shared" si="224"/>
        <v/>
      </c>
      <c r="T973" s="372" t="str">
        <f t="shared" si="217"/>
        <v/>
      </c>
      <c r="U973" s="374" t="str">
        <f t="shared" si="218"/>
        <v/>
      </c>
      <c r="V973" s="375" t="str">
        <f t="shared" si="225"/>
        <v/>
      </c>
      <c r="Y973" s="133"/>
    </row>
    <row r="974" spans="1:25" s="127" customFormat="1" ht="12" customHeight="1">
      <c r="A974" s="121">
        <v>902</v>
      </c>
      <c r="B974" s="122"/>
      <c r="C974" s="403"/>
      <c r="D974" s="123"/>
      <c r="E974" s="124"/>
      <c r="F974" s="124"/>
      <c r="G974" s="363" t="str">
        <f t="shared" si="211"/>
        <v/>
      </c>
      <c r="H974" s="376" t="str">
        <f t="shared" si="212"/>
        <v/>
      </c>
      <c r="I974" s="365" t="str">
        <f t="shared" si="213"/>
        <v/>
      </c>
      <c r="J974" s="366" t="str">
        <f t="shared" si="219"/>
        <v/>
      </c>
      <c r="K974" s="367" t="str">
        <f t="shared" si="220"/>
        <v/>
      </c>
      <c r="L974" s="368" t="str">
        <f t="shared" si="221"/>
        <v/>
      </c>
      <c r="M974" s="369"/>
      <c r="N974" s="370" t="str">
        <f t="shared" si="214"/>
        <v/>
      </c>
      <c r="O974" s="371" t="str">
        <f t="shared" si="215"/>
        <v/>
      </c>
      <c r="P974" s="371" t="str">
        <f t="shared" si="222"/>
        <v/>
      </c>
      <c r="Q974" s="372" t="str">
        <f t="shared" si="216"/>
        <v/>
      </c>
      <c r="R974" s="373" t="str">
        <f t="shared" si="223"/>
        <v/>
      </c>
      <c r="S974" s="372" t="str">
        <f t="shared" si="224"/>
        <v/>
      </c>
      <c r="T974" s="372" t="str">
        <f t="shared" si="217"/>
        <v/>
      </c>
      <c r="U974" s="374" t="str">
        <f t="shared" si="218"/>
        <v/>
      </c>
      <c r="V974" s="375" t="str">
        <f t="shared" si="225"/>
        <v/>
      </c>
      <c r="Y974" s="133"/>
    </row>
    <row r="975" spans="1:25" s="127" customFormat="1" ht="12" customHeight="1">
      <c r="A975" s="121">
        <v>903</v>
      </c>
      <c r="B975" s="122"/>
      <c r="C975" s="403"/>
      <c r="D975" s="123"/>
      <c r="E975" s="124"/>
      <c r="F975" s="124"/>
      <c r="G975" s="363" t="str">
        <f t="shared" si="211"/>
        <v/>
      </c>
      <c r="H975" s="376" t="str">
        <f t="shared" si="212"/>
        <v/>
      </c>
      <c r="I975" s="365" t="str">
        <f t="shared" si="213"/>
        <v/>
      </c>
      <c r="J975" s="366" t="str">
        <f t="shared" si="219"/>
        <v/>
      </c>
      <c r="K975" s="367" t="str">
        <f t="shared" si="220"/>
        <v/>
      </c>
      <c r="L975" s="368" t="str">
        <f t="shared" si="221"/>
        <v/>
      </c>
      <c r="M975" s="369"/>
      <c r="N975" s="370" t="str">
        <f t="shared" si="214"/>
        <v/>
      </c>
      <c r="O975" s="371" t="str">
        <f t="shared" si="215"/>
        <v/>
      </c>
      <c r="P975" s="371" t="str">
        <f t="shared" si="222"/>
        <v/>
      </c>
      <c r="Q975" s="372" t="str">
        <f t="shared" si="216"/>
        <v/>
      </c>
      <c r="R975" s="373" t="str">
        <f t="shared" si="223"/>
        <v/>
      </c>
      <c r="S975" s="372" t="str">
        <f t="shared" si="224"/>
        <v/>
      </c>
      <c r="T975" s="372" t="str">
        <f t="shared" si="217"/>
        <v/>
      </c>
      <c r="U975" s="374" t="str">
        <f t="shared" si="218"/>
        <v/>
      </c>
      <c r="V975" s="375" t="str">
        <f t="shared" si="225"/>
        <v/>
      </c>
      <c r="Y975" s="133"/>
    </row>
    <row r="976" spans="1:25" s="127" customFormat="1" ht="12" customHeight="1">
      <c r="A976" s="121">
        <v>904</v>
      </c>
      <c r="B976" s="122"/>
      <c r="C976" s="403"/>
      <c r="D976" s="123"/>
      <c r="E976" s="124"/>
      <c r="F976" s="124"/>
      <c r="G976" s="363" t="str">
        <f t="shared" si="211"/>
        <v/>
      </c>
      <c r="H976" s="376" t="str">
        <f t="shared" si="212"/>
        <v/>
      </c>
      <c r="I976" s="365" t="str">
        <f t="shared" si="213"/>
        <v/>
      </c>
      <c r="J976" s="366" t="str">
        <f t="shared" si="219"/>
        <v/>
      </c>
      <c r="K976" s="367" t="str">
        <f t="shared" si="220"/>
        <v/>
      </c>
      <c r="L976" s="368" t="str">
        <f t="shared" si="221"/>
        <v/>
      </c>
      <c r="M976" s="369"/>
      <c r="N976" s="370" t="str">
        <f t="shared" si="214"/>
        <v/>
      </c>
      <c r="O976" s="371" t="str">
        <f t="shared" si="215"/>
        <v/>
      </c>
      <c r="P976" s="371" t="str">
        <f t="shared" si="222"/>
        <v/>
      </c>
      <c r="Q976" s="372" t="str">
        <f t="shared" si="216"/>
        <v/>
      </c>
      <c r="R976" s="373" t="str">
        <f t="shared" si="223"/>
        <v/>
      </c>
      <c r="S976" s="372" t="str">
        <f t="shared" si="224"/>
        <v/>
      </c>
      <c r="T976" s="372" t="str">
        <f t="shared" si="217"/>
        <v/>
      </c>
      <c r="U976" s="374" t="str">
        <f t="shared" si="218"/>
        <v/>
      </c>
      <c r="V976" s="375" t="str">
        <f t="shared" si="225"/>
        <v/>
      </c>
      <c r="Y976" s="133"/>
    </row>
    <row r="977" spans="1:25" s="127" customFormat="1" ht="12" customHeight="1">
      <c r="A977" s="121">
        <v>905</v>
      </c>
      <c r="B977" s="122"/>
      <c r="C977" s="403"/>
      <c r="D977" s="123"/>
      <c r="E977" s="124"/>
      <c r="F977" s="124"/>
      <c r="G977" s="363" t="str">
        <f t="shared" si="211"/>
        <v/>
      </c>
      <c r="H977" s="376" t="str">
        <f t="shared" si="212"/>
        <v/>
      </c>
      <c r="I977" s="365" t="str">
        <f t="shared" si="213"/>
        <v/>
      </c>
      <c r="J977" s="366" t="str">
        <f t="shared" si="219"/>
        <v/>
      </c>
      <c r="K977" s="367" t="str">
        <f t="shared" si="220"/>
        <v/>
      </c>
      <c r="L977" s="368" t="str">
        <f t="shared" si="221"/>
        <v/>
      </c>
      <c r="M977" s="369"/>
      <c r="N977" s="370" t="str">
        <f t="shared" si="214"/>
        <v/>
      </c>
      <c r="O977" s="371" t="str">
        <f t="shared" si="215"/>
        <v/>
      </c>
      <c r="P977" s="371" t="str">
        <f t="shared" si="222"/>
        <v/>
      </c>
      <c r="Q977" s="372" t="str">
        <f t="shared" si="216"/>
        <v/>
      </c>
      <c r="R977" s="373" t="str">
        <f t="shared" si="223"/>
        <v/>
      </c>
      <c r="S977" s="372" t="str">
        <f t="shared" si="224"/>
        <v/>
      </c>
      <c r="T977" s="372" t="str">
        <f t="shared" si="217"/>
        <v/>
      </c>
      <c r="U977" s="374" t="str">
        <f t="shared" si="218"/>
        <v/>
      </c>
      <c r="V977" s="375" t="str">
        <f t="shared" si="225"/>
        <v/>
      </c>
      <c r="Y977" s="133"/>
    </row>
    <row r="978" spans="1:25" s="127" customFormat="1" ht="12" customHeight="1">
      <c r="A978" s="121">
        <v>906</v>
      </c>
      <c r="B978" s="122"/>
      <c r="C978" s="403"/>
      <c r="D978" s="123"/>
      <c r="E978" s="124"/>
      <c r="F978" s="124"/>
      <c r="G978" s="363" t="str">
        <f t="shared" si="211"/>
        <v/>
      </c>
      <c r="H978" s="376" t="str">
        <f t="shared" si="212"/>
        <v/>
      </c>
      <c r="I978" s="365" t="str">
        <f t="shared" si="213"/>
        <v/>
      </c>
      <c r="J978" s="366" t="str">
        <f t="shared" si="219"/>
        <v/>
      </c>
      <c r="K978" s="367" t="str">
        <f t="shared" si="220"/>
        <v/>
      </c>
      <c r="L978" s="368" t="str">
        <f t="shared" si="221"/>
        <v/>
      </c>
      <c r="M978" s="369"/>
      <c r="N978" s="370" t="str">
        <f t="shared" si="214"/>
        <v/>
      </c>
      <c r="O978" s="371" t="str">
        <f t="shared" si="215"/>
        <v/>
      </c>
      <c r="P978" s="371" t="str">
        <f t="shared" si="222"/>
        <v/>
      </c>
      <c r="Q978" s="372" t="str">
        <f t="shared" si="216"/>
        <v/>
      </c>
      <c r="R978" s="373" t="str">
        <f t="shared" si="223"/>
        <v/>
      </c>
      <c r="S978" s="372" t="str">
        <f t="shared" si="224"/>
        <v/>
      </c>
      <c r="T978" s="372" t="str">
        <f t="shared" si="217"/>
        <v/>
      </c>
      <c r="U978" s="374" t="str">
        <f t="shared" si="218"/>
        <v/>
      </c>
      <c r="V978" s="375" t="str">
        <f t="shared" si="225"/>
        <v/>
      </c>
      <c r="Y978" s="133"/>
    </row>
    <row r="979" spans="1:25" s="127" customFormat="1" ht="12" customHeight="1">
      <c r="A979" s="121">
        <v>907</v>
      </c>
      <c r="B979" s="122"/>
      <c r="C979" s="403"/>
      <c r="D979" s="123"/>
      <c r="E979" s="124"/>
      <c r="F979" s="124"/>
      <c r="G979" s="363" t="str">
        <f t="shared" si="211"/>
        <v/>
      </c>
      <c r="H979" s="376" t="str">
        <f t="shared" si="212"/>
        <v/>
      </c>
      <c r="I979" s="365" t="str">
        <f t="shared" si="213"/>
        <v/>
      </c>
      <c r="J979" s="366" t="str">
        <f t="shared" si="219"/>
        <v/>
      </c>
      <c r="K979" s="367" t="str">
        <f t="shared" si="220"/>
        <v/>
      </c>
      <c r="L979" s="368" t="str">
        <f t="shared" si="221"/>
        <v/>
      </c>
      <c r="M979" s="369"/>
      <c r="N979" s="370" t="str">
        <f t="shared" si="214"/>
        <v/>
      </c>
      <c r="O979" s="371" t="str">
        <f t="shared" si="215"/>
        <v/>
      </c>
      <c r="P979" s="371" t="str">
        <f t="shared" si="222"/>
        <v/>
      </c>
      <c r="Q979" s="372" t="str">
        <f t="shared" si="216"/>
        <v/>
      </c>
      <c r="R979" s="373" t="str">
        <f t="shared" si="223"/>
        <v/>
      </c>
      <c r="S979" s="372" t="str">
        <f t="shared" si="224"/>
        <v/>
      </c>
      <c r="T979" s="372" t="str">
        <f t="shared" si="217"/>
        <v/>
      </c>
      <c r="U979" s="374" t="str">
        <f t="shared" si="218"/>
        <v/>
      </c>
      <c r="V979" s="375" t="str">
        <f t="shared" si="225"/>
        <v/>
      </c>
      <c r="Y979" s="133"/>
    </row>
    <row r="980" spans="1:25" s="127" customFormat="1" ht="12" customHeight="1">
      <c r="A980" s="121">
        <v>908</v>
      </c>
      <c r="B980" s="122"/>
      <c r="C980" s="403"/>
      <c r="D980" s="123"/>
      <c r="E980" s="124"/>
      <c r="F980" s="124"/>
      <c r="G980" s="363" t="str">
        <f t="shared" si="211"/>
        <v/>
      </c>
      <c r="H980" s="376" t="str">
        <f t="shared" si="212"/>
        <v/>
      </c>
      <c r="I980" s="365" t="str">
        <f t="shared" si="213"/>
        <v/>
      </c>
      <c r="J980" s="366" t="str">
        <f t="shared" si="219"/>
        <v/>
      </c>
      <c r="K980" s="367" t="str">
        <f t="shared" si="220"/>
        <v/>
      </c>
      <c r="L980" s="368" t="str">
        <f t="shared" si="221"/>
        <v/>
      </c>
      <c r="M980" s="369"/>
      <c r="N980" s="370" t="str">
        <f t="shared" si="214"/>
        <v/>
      </c>
      <c r="O980" s="371" t="str">
        <f t="shared" si="215"/>
        <v/>
      </c>
      <c r="P980" s="371" t="str">
        <f t="shared" si="222"/>
        <v/>
      </c>
      <c r="Q980" s="372" t="str">
        <f t="shared" si="216"/>
        <v/>
      </c>
      <c r="R980" s="373" t="str">
        <f t="shared" si="223"/>
        <v/>
      </c>
      <c r="S980" s="372" t="str">
        <f t="shared" si="224"/>
        <v/>
      </c>
      <c r="T980" s="372" t="str">
        <f t="shared" si="217"/>
        <v/>
      </c>
      <c r="U980" s="374" t="str">
        <f t="shared" si="218"/>
        <v/>
      </c>
      <c r="V980" s="375" t="str">
        <f t="shared" si="225"/>
        <v/>
      </c>
      <c r="Y980" s="133"/>
    </row>
    <row r="981" spans="1:25" s="127" customFormat="1" ht="12" customHeight="1">
      <c r="A981" s="121">
        <v>909</v>
      </c>
      <c r="B981" s="122"/>
      <c r="C981" s="403"/>
      <c r="D981" s="123"/>
      <c r="E981" s="124"/>
      <c r="F981" s="124"/>
      <c r="G981" s="363" t="str">
        <f t="shared" si="211"/>
        <v/>
      </c>
      <c r="H981" s="376" t="str">
        <f t="shared" si="212"/>
        <v/>
      </c>
      <c r="I981" s="365" t="str">
        <f t="shared" si="213"/>
        <v/>
      </c>
      <c r="J981" s="366" t="str">
        <f t="shared" si="219"/>
        <v/>
      </c>
      <c r="K981" s="367" t="str">
        <f t="shared" si="220"/>
        <v/>
      </c>
      <c r="L981" s="368" t="str">
        <f t="shared" si="221"/>
        <v/>
      </c>
      <c r="M981" s="369"/>
      <c r="N981" s="370" t="str">
        <f t="shared" si="214"/>
        <v/>
      </c>
      <c r="O981" s="371" t="str">
        <f t="shared" si="215"/>
        <v/>
      </c>
      <c r="P981" s="371" t="str">
        <f t="shared" si="222"/>
        <v/>
      </c>
      <c r="Q981" s="372" t="str">
        <f t="shared" si="216"/>
        <v/>
      </c>
      <c r="R981" s="373" t="str">
        <f t="shared" si="223"/>
        <v/>
      </c>
      <c r="S981" s="372" t="str">
        <f t="shared" si="224"/>
        <v/>
      </c>
      <c r="T981" s="372" t="str">
        <f t="shared" si="217"/>
        <v/>
      </c>
      <c r="U981" s="374" t="str">
        <f t="shared" si="218"/>
        <v/>
      </c>
      <c r="V981" s="375" t="str">
        <f t="shared" si="225"/>
        <v/>
      </c>
      <c r="Y981" s="133"/>
    </row>
    <row r="982" spans="1:25" s="127" customFormat="1" ht="12" customHeight="1">
      <c r="A982" s="121">
        <v>910</v>
      </c>
      <c r="B982" s="122"/>
      <c r="C982" s="403"/>
      <c r="D982" s="123"/>
      <c r="E982" s="124"/>
      <c r="F982" s="124"/>
      <c r="G982" s="363" t="str">
        <f t="shared" si="211"/>
        <v/>
      </c>
      <c r="H982" s="376" t="str">
        <f t="shared" si="212"/>
        <v/>
      </c>
      <c r="I982" s="365" t="str">
        <f t="shared" si="213"/>
        <v/>
      </c>
      <c r="J982" s="366" t="str">
        <f t="shared" si="219"/>
        <v/>
      </c>
      <c r="K982" s="367" t="str">
        <f t="shared" si="220"/>
        <v/>
      </c>
      <c r="L982" s="368" t="str">
        <f t="shared" si="221"/>
        <v/>
      </c>
      <c r="M982" s="369"/>
      <c r="N982" s="370" t="str">
        <f t="shared" si="214"/>
        <v/>
      </c>
      <c r="O982" s="371" t="str">
        <f t="shared" si="215"/>
        <v/>
      </c>
      <c r="P982" s="371" t="str">
        <f t="shared" si="222"/>
        <v/>
      </c>
      <c r="Q982" s="372" t="str">
        <f t="shared" si="216"/>
        <v/>
      </c>
      <c r="R982" s="373" t="str">
        <f t="shared" si="223"/>
        <v/>
      </c>
      <c r="S982" s="372" t="str">
        <f t="shared" si="224"/>
        <v/>
      </c>
      <c r="T982" s="372" t="str">
        <f t="shared" si="217"/>
        <v/>
      </c>
      <c r="U982" s="374" t="str">
        <f t="shared" si="218"/>
        <v/>
      </c>
      <c r="V982" s="375" t="str">
        <f t="shared" si="225"/>
        <v/>
      </c>
      <c r="Y982" s="133"/>
    </row>
    <row r="983" spans="1:25" s="127" customFormat="1" ht="12" customHeight="1">
      <c r="A983" s="121">
        <v>911</v>
      </c>
      <c r="B983" s="122"/>
      <c r="C983" s="403"/>
      <c r="D983" s="123"/>
      <c r="E983" s="124"/>
      <c r="F983" s="124"/>
      <c r="G983" s="363" t="str">
        <f t="shared" si="211"/>
        <v/>
      </c>
      <c r="H983" s="376" t="str">
        <f t="shared" si="212"/>
        <v/>
      </c>
      <c r="I983" s="365" t="str">
        <f t="shared" si="213"/>
        <v/>
      </c>
      <c r="J983" s="366" t="str">
        <f t="shared" si="219"/>
        <v/>
      </c>
      <c r="K983" s="367" t="str">
        <f t="shared" si="220"/>
        <v/>
      </c>
      <c r="L983" s="368" t="str">
        <f t="shared" si="221"/>
        <v/>
      </c>
      <c r="M983" s="369"/>
      <c r="N983" s="370" t="str">
        <f t="shared" si="214"/>
        <v/>
      </c>
      <c r="O983" s="371" t="str">
        <f t="shared" si="215"/>
        <v/>
      </c>
      <c r="P983" s="371" t="str">
        <f t="shared" si="222"/>
        <v/>
      </c>
      <c r="Q983" s="372" t="str">
        <f t="shared" si="216"/>
        <v/>
      </c>
      <c r="R983" s="373" t="str">
        <f t="shared" si="223"/>
        <v/>
      </c>
      <c r="S983" s="372" t="str">
        <f t="shared" si="224"/>
        <v/>
      </c>
      <c r="T983" s="372" t="str">
        <f t="shared" si="217"/>
        <v/>
      </c>
      <c r="U983" s="374" t="str">
        <f t="shared" si="218"/>
        <v/>
      </c>
      <c r="V983" s="375" t="str">
        <f t="shared" si="225"/>
        <v/>
      </c>
      <c r="Y983" s="133"/>
    </row>
    <row r="984" spans="1:25" s="127" customFormat="1" ht="12" customHeight="1">
      <c r="A984" s="121">
        <v>912</v>
      </c>
      <c r="B984" s="122"/>
      <c r="C984" s="403"/>
      <c r="D984" s="123"/>
      <c r="E984" s="124"/>
      <c r="F984" s="124"/>
      <c r="G984" s="363" t="str">
        <f t="shared" si="211"/>
        <v/>
      </c>
      <c r="H984" s="376" t="str">
        <f t="shared" si="212"/>
        <v/>
      </c>
      <c r="I984" s="365" t="str">
        <f t="shared" si="213"/>
        <v/>
      </c>
      <c r="J984" s="366" t="str">
        <f t="shared" si="219"/>
        <v/>
      </c>
      <c r="K984" s="367" t="str">
        <f t="shared" si="220"/>
        <v/>
      </c>
      <c r="L984" s="368" t="str">
        <f t="shared" si="221"/>
        <v/>
      </c>
      <c r="M984" s="369"/>
      <c r="N984" s="370" t="str">
        <f t="shared" si="214"/>
        <v/>
      </c>
      <c r="O984" s="371" t="str">
        <f t="shared" si="215"/>
        <v/>
      </c>
      <c r="P984" s="371" t="str">
        <f t="shared" si="222"/>
        <v/>
      </c>
      <c r="Q984" s="372" t="str">
        <f t="shared" si="216"/>
        <v/>
      </c>
      <c r="R984" s="373" t="str">
        <f t="shared" si="223"/>
        <v/>
      </c>
      <c r="S984" s="372" t="str">
        <f t="shared" si="224"/>
        <v/>
      </c>
      <c r="T984" s="372" t="str">
        <f t="shared" si="217"/>
        <v/>
      </c>
      <c r="U984" s="374" t="str">
        <f t="shared" si="218"/>
        <v/>
      </c>
      <c r="V984" s="375" t="str">
        <f t="shared" si="225"/>
        <v/>
      </c>
      <c r="Y984" s="133"/>
    </row>
    <row r="985" spans="1:25" s="127" customFormat="1" ht="12" customHeight="1">
      <c r="A985" s="121">
        <v>913</v>
      </c>
      <c r="B985" s="122"/>
      <c r="C985" s="403"/>
      <c r="D985" s="123"/>
      <c r="E985" s="124"/>
      <c r="F985" s="124"/>
      <c r="G985" s="363" t="str">
        <f t="shared" si="211"/>
        <v/>
      </c>
      <c r="H985" s="376" t="str">
        <f t="shared" si="212"/>
        <v/>
      </c>
      <c r="I985" s="365" t="str">
        <f t="shared" si="213"/>
        <v/>
      </c>
      <c r="J985" s="366" t="str">
        <f t="shared" si="219"/>
        <v/>
      </c>
      <c r="K985" s="367" t="str">
        <f t="shared" si="220"/>
        <v/>
      </c>
      <c r="L985" s="368" t="str">
        <f t="shared" si="221"/>
        <v/>
      </c>
      <c r="M985" s="369"/>
      <c r="N985" s="370" t="str">
        <f t="shared" si="214"/>
        <v/>
      </c>
      <c r="O985" s="371" t="str">
        <f t="shared" si="215"/>
        <v/>
      </c>
      <c r="P985" s="371" t="str">
        <f t="shared" si="222"/>
        <v/>
      </c>
      <c r="Q985" s="372" t="str">
        <f t="shared" si="216"/>
        <v/>
      </c>
      <c r="R985" s="373" t="str">
        <f t="shared" si="223"/>
        <v/>
      </c>
      <c r="S985" s="372" t="str">
        <f t="shared" si="224"/>
        <v/>
      </c>
      <c r="T985" s="372" t="str">
        <f t="shared" si="217"/>
        <v/>
      </c>
      <c r="U985" s="374" t="str">
        <f t="shared" si="218"/>
        <v/>
      </c>
      <c r="V985" s="375" t="str">
        <f t="shared" si="225"/>
        <v/>
      </c>
      <c r="Y985" s="133"/>
    </row>
    <row r="986" spans="1:25" s="127" customFormat="1" ht="12" customHeight="1">
      <c r="A986" s="121">
        <v>914</v>
      </c>
      <c r="B986" s="122"/>
      <c r="C986" s="403"/>
      <c r="D986" s="123"/>
      <c r="E986" s="124"/>
      <c r="F986" s="124"/>
      <c r="G986" s="363" t="str">
        <f t="shared" si="211"/>
        <v/>
      </c>
      <c r="H986" s="376" t="str">
        <f t="shared" si="212"/>
        <v/>
      </c>
      <c r="I986" s="365" t="str">
        <f t="shared" si="213"/>
        <v/>
      </c>
      <c r="J986" s="366" t="str">
        <f t="shared" si="219"/>
        <v/>
      </c>
      <c r="K986" s="367" t="str">
        <f t="shared" si="220"/>
        <v/>
      </c>
      <c r="L986" s="368" t="str">
        <f t="shared" si="221"/>
        <v/>
      </c>
      <c r="M986" s="369"/>
      <c r="N986" s="370" t="str">
        <f t="shared" si="214"/>
        <v/>
      </c>
      <c r="O986" s="371" t="str">
        <f t="shared" si="215"/>
        <v/>
      </c>
      <c r="P986" s="371" t="str">
        <f t="shared" si="222"/>
        <v/>
      </c>
      <c r="Q986" s="372" t="str">
        <f t="shared" si="216"/>
        <v/>
      </c>
      <c r="R986" s="373" t="str">
        <f t="shared" si="223"/>
        <v/>
      </c>
      <c r="S986" s="372" t="str">
        <f t="shared" si="224"/>
        <v/>
      </c>
      <c r="T986" s="372" t="str">
        <f t="shared" si="217"/>
        <v/>
      </c>
      <c r="U986" s="374" t="str">
        <f t="shared" si="218"/>
        <v/>
      </c>
      <c r="V986" s="375" t="str">
        <f t="shared" si="225"/>
        <v/>
      </c>
      <c r="Y986" s="133"/>
    </row>
    <row r="987" spans="1:25" s="127" customFormat="1" ht="12" customHeight="1">
      <c r="A987" s="121">
        <v>915</v>
      </c>
      <c r="B987" s="122"/>
      <c r="C987" s="403"/>
      <c r="D987" s="123"/>
      <c r="E987" s="124"/>
      <c r="F987" s="124"/>
      <c r="G987" s="363" t="str">
        <f t="shared" si="211"/>
        <v/>
      </c>
      <c r="H987" s="376" t="str">
        <f t="shared" si="212"/>
        <v/>
      </c>
      <c r="I987" s="365" t="str">
        <f t="shared" si="213"/>
        <v/>
      </c>
      <c r="J987" s="366" t="str">
        <f t="shared" si="219"/>
        <v/>
      </c>
      <c r="K987" s="367" t="str">
        <f t="shared" si="220"/>
        <v/>
      </c>
      <c r="L987" s="368" t="str">
        <f t="shared" si="221"/>
        <v/>
      </c>
      <c r="M987" s="369"/>
      <c r="N987" s="370" t="str">
        <f t="shared" si="214"/>
        <v/>
      </c>
      <c r="O987" s="371" t="str">
        <f t="shared" si="215"/>
        <v/>
      </c>
      <c r="P987" s="371" t="str">
        <f t="shared" si="222"/>
        <v/>
      </c>
      <c r="Q987" s="372" t="str">
        <f t="shared" si="216"/>
        <v/>
      </c>
      <c r="R987" s="373" t="str">
        <f t="shared" si="223"/>
        <v/>
      </c>
      <c r="S987" s="372" t="str">
        <f t="shared" si="224"/>
        <v/>
      </c>
      <c r="T987" s="372" t="str">
        <f t="shared" si="217"/>
        <v/>
      </c>
      <c r="U987" s="374" t="str">
        <f t="shared" si="218"/>
        <v/>
      </c>
      <c r="V987" s="375" t="str">
        <f t="shared" si="225"/>
        <v/>
      </c>
      <c r="Y987" s="133"/>
    </row>
    <row r="988" spans="1:25" s="127" customFormat="1" ht="12" customHeight="1">
      <c r="A988" s="121">
        <v>916</v>
      </c>
      <c r="B988" s="122"/>
      <c r="C988" s="403"/>
      <c r="D988" s="123"/>
      <c r="E988" s="124"/>
      <c r="F988" s="124"/>
      <c r="G988" s="363" t="str">
        <f t="shared" si="211"/>
        <v/>
      </c>
      <c r="H988" s="376" t="str">
        <f t="shared" si="212"/>
        <v/>
      </c>
      <c r="I988" s="365" t="str">
        <f t="shared" si="213"/>
        <v/>
      </c>
      <c r="J988" s="366" t="str">
        <f t="shared" si="219"/>
        <v/>
      </c>
      <c r="K988" s="367" t="str">
        <f t="shared" si="220"/>
        <v/>
      </c>
      <c r="L988" s="368" t="str">
        <f t="shared" si="221"/>
        <v/>
      </c>
      <c r="M988" s="369"/>
      <c r="N988" s="370" t="str">
        <f t="shared" si="214"/>
        <v/>
      </c>
      <c r="O988" s="371" t="str">
        <f t="shared" si="215"/>
        <v/>
      </c>
      <c r="P988" s="371" t="str">
        <f t="shared" si="222"/>
        <v/>
      </c>
      <c r="Q988" s="372" t="str">
        <f t="shared" si="216"/>
        <v/>
      </c>
      <c r="R988" s="373" t="str">
        <f t="shared" si="223"/>
        <v/>
      </c>
      <c r="S988" s="372" t="str">
        <f t="shared" si="224"/>
        <v/>
      </c>
      <c r="T988" s="372" t="str">
        <f t="shared" si="217"/>
        <v/>
      </c>
      <c r="U988" s="374" t="str">
        <f t="shared" si="218"/>
        <v/>
      </c>
      <c r="V988" s="375" t="str">
        <f t="shared" si="225"/>
        <v/>
      </c>
      <c r="Y988" s="133"/>
    </row>
    <row r="989" spans="1:25" s="127" customFormat="1" ht="12" customHeight="1">
      <c r="A989" s="121">
        <v>917</v>
      </c>
      <c r="B989" s="122"/>
      <c r="C989" s="403"/>
      <c r="D989" s="123"/>
      <c r="E989" s="124"/>
      <c r="F989" s="124"/>
      <c r="G989" s="363" t="str">
        <f t="shared" si="211"/>
        <v/>
      </c>
      <c r="H989" s="376" t="str">
        <f t="shared" si="212"/>
        <v/>
      </c>
      <c r="I989" s="365" t="str">
        <f t="shared" si="213"/>
        <v/>
      </c>
      <c r="J989" s="366" t="str">
        <f t="shared" si="219"/>
        <v/>
      </c>
      <c r="K989" s="367" t="str">
        <f t="shared" si="220"/>
        <v/>
      </c>
      <c r="L989" s="368" t="str">
        <f t="shared" si="221"/>
        <v/>
      </c>
      <c r="M989" s="369"/>
      <c r="N989" s="370" t="str">
        <f t="shared" si="214"/>
        <v/>
      </c>
      <c r="O989" s="371" t="str">
        <f t="shared" si="215"/>
        <v/>
      </c>
      <c r="P989" s="371" t="str">
        <f t="shared" si="222"/>
        <v/>
      </c>
      <c r="Q989" s="372" t="str">
        <f t="shared" si="216"/>
        <v/>
      </c>
      <c r="R989" s="373" t="str">
        <f t="shared" si="223"/>
        <v/>
      </c>
      <c r="S989" s="372" t="str">
        <f t="shared" si="224"/>
        <v/>
      </c>
      <c r="T989" s="372" t="str">
        <f t="shared" si="217"/>
        <v/>
      </c>
      <c r="U989" s="374" t="str">
        <f t="shared" si="218"/>
        <v/>
      </c>
      <c r="V989" s="375" t="str">
        <f t="shared" si="225"/>
        <v/>
      </c>
      <c r="Y989" s="133"/>
    </row>
    <row r="990" spans="1:25" s="127" customFormat="1" ht="12" customHeight="1">
      <c r="A990" s="121">
        <v>918</v>
      </c>
      <c r="B990" s="122"/>
      <c r="C990" s="403"/>
      <c r="D990" s="123"/>
      <c r="E990" s="124"/>
      <c r="F990" s="124"/>
      <c r="G990" s="363" t="str">
        <f t="shared" si="211"/>
        <v/>
      </c>
      <c r="H990" s="376" t="str">
        <f t="shared" si="212"/>
        <v/>
      </c>
      <c r="I990" s="365" t="str">
        <f t="shared" si="213"/>
        <v/>
      </c>
      <c r="J990" s="366" t="str">
        <f t="shared" si="219"/>
        <v/>
      </c>
      <c r="K990" s="367" t="str">
        <f t="shared" si="220"/>
        <v/>
      </c>
      <c r="L990" s="368" t="str">
        <f t="shared" si="221"/>
        <v/>
      </c>
      <c r="M990" s="369"/>
      <c r="N990" s="370" t="str">
        <f t="shared" si="214"/>
        <v/>
      </c>
      <c r="O990" s="371" t="str">
        <f t="shared" si="215"/>
        <v/>
      </c>
      <c r="P990" s="371" t="str">
        <f t="shared" si="222"/>
        <v/>
      </c>
      <c r="Q990" s="372" t="str">
        <f t="shared" si="216"/>
        <v/>
      </c>
      <c r="R990" s="373" t="str">
        <f t="shared" si="223"/>
        <v/>
      </c>
      <c r="S990" s="372" t="str">
        <f t="shared" si="224"/>
        <v/>
      </c>
      <c r="T990" s="372" t="str">
        <f t="shared" si="217"/>
        <v/>
      </c>
      <c r="U990" s="374" t="str">
        <f t="shared" si="218"/>
        <v/>
      </c>
      <c r="V990" s="375" t="str">
        <f t="shared" si="225"/>
        <v/>
      </c>
      <c r="Y990" s="133"/>
    </row>
    <row r="991" spans="1:25" s="127" customFormat="1" ht="12" customHeight="1">
      <c r="A991" s="121">
        <v>919</v>
      </c>
      <c r="B991" s="122"/>
      <c r="C991" s="403"/>
      <c r="D991" s="123"/>
      <c r="E991" s="124"/>
      <c r="F991" s="124"/>
      <c r="G991" s="363" t="str">
        <f t="shared" si="211"/>
        <v/>
      </c>
      <c r="H991" s="376" t="str">
        <f t="shared" si="212"/>
        <v/>
      </c>
      <c r="I991" s="365" t="str">
        <f t="shared" si="213"/>
        <v/>
      </c>
      <c r="J991" s="366" t="str">
        <f t="shared" si="219"/>
        <v/>
      </c>
      <c r="K991" s="367" t="str">
        <f t="shared" si="220"/>
        <v/>
      </c>
      <c r="L991" s="368" t="str">
        <f t="shared" si="221"/>
        <v/>
      </c>
      <c r="M991" s="369"/>
      <c r="N991" s="370" t="str">
        <f t="shared" si="214"/>
        <v/>
      </c>
      <c r="O991" s="371" t="str">
        <f t="shared" si="215"/>
        <v/>
      </c>
      <c r="P991" s="371" t="str">
        <f t="shared" si="222"/>
        <v/>
      </c>
      <c r="Q991" s="372" t="str">
        <f t="shared" si="216"/>
        <v/>
      </c>
      <c r="R991" s="373" t="str">
        <f t="shared" si="223"/>
        <v/>
      </c>
      <c r="S991" s="372" t="str">
        <f t="shared" si="224"/>
        <v/>
      </c>
      <c r="T991" s="372" t="str">
        <f t="shared" si="217"/>
        <v/>
      </c>
      <c r="U991" s="374" t="str">
        <f t="shared" si="218"/>
        <v/>
      </c>
      <c r="V991" s="375" t="str">
        <f t="shared" si="225"/>
        <v/>
      </c>
      <c r="Y991" s="133"/>
    </row>
    <row r="992" spans="1:25" s="127" customFormat="1" ht="12" customHeight="1">
      <c r="A992" s="121">
        <v>920</v>
      </c>
      <c r="B992" s="122"/>
      <c r="C992" s="403"/>
      <c r="D992" s="123"/>
      <c r="E992" s="124"/>
      <c r="F992" s="124"/>
      <c r="G992" s="363" t="str">
        <f t="shared" si="211"/>
        <v/>
      </c>
      <c r="H992" s="376" t="str">
        <f t="shared" si="212"/>
        <v/>
      </c>
      <c r="I992" s="365" t="str">
        <f t="shared" si="213"/>
        <v/>
      </c>
      <c r="J992" s="366" t="str">
        <f t="shared" si="219"/>
        <v/>
      </c>
      <c r="K992" s="367" t="str">
        <f t="shared" si="220"/>
        <v/>
      </c>
      <c r="L992" s="368" t="str">
        <f t="shared" si="221"/>
        <v/>
      </c>
      <c r="M992" s="369"/>
      <c r="N992" s="370" t="str">
        <f t="shared" si="214"/>
        <v/>
      </c>
      <c r="O992" s="371" t="str">
        <f t="shared" si="215"/>
        <v/>
      </c>
      <c r="P992" s="371" t="str">
        <f t="shared" si="222"/>
        <v/>
      </c>
      <c r="Q992" s="372" t="str">
        <f t="shared" si="216"/>
        <v/>
      </c>
      <c r="R992" s="373" t="str">
        <f t="shared" si="223"/>
        <v/>
      </c>
      <c r="S992" s="372" t="str">
        <f t="shared" si="224"/>
        <v/>
      </c>
      <c r="T992" s="372" t="str">
        <f t="shared" si="217"/>
        <v/>
      </c>
      <c r="U992" s="374" t="str">
        <f t="shared" si="218"/>
        <v/>
      </c>
      <c r="V992" s="375" t="str">
        <f t="shared" si="225"/>
        <v/>
      </c>
      <c r="Y992" s="133"/>
    </row>
    <row r="993" spans="1:25" s="127" customFormat="1" ht="12" customHeight="1">
      <c r="A993" s="121">
        <v>921</v>
      </c>
      <c r="B993" s="122"/>
      <c r="C993" s="403"/>
      <c r="D993" s="123"/>
      <c r="E993" s="124"/>
      <c r="F993" s="124"/>
      <c r="G993" s="363" t="str">
        <f t="shared" si="211"/>
        <v/>
      </c>
      <c r="H993" s="376" t="str">
        <f t="shared" si="212"/>
        <v/>
      </c>
      <c r="I993" s="365" t="str">
        <f t="shared" si="213"/>
        <v/>
      </c>
      <c r="J993" s="366" t="str">
        <f t="shared" si="219"/>
        <v/>
      </c>
      <c r="K993" s="367" t="str">
        <f t="shared" si="220"/>
        <v/>
      </c>
      <c r="L993" s="368" t="str">
        <f t="shared" si="221"/>
        <v/>
      </c>
      <c r="M993" s="369"/>
      <c r="N993" s="370" t="str">
        <f t="shared" si="214"/>
        <v/>
      </c>
      <c r="O993" s="371" t="str">
        <f t="shared" si="215"/>
        <v/>
      </c>
      <c r="P993" s="371" t="str">
        <f t="shared" si="222"/>
        <v/>
      </c>
      <c r="Q993" s="372" t="str">
        <f t="shared" si="216"/>
        <v/>
      </c>
      <c r="R993" s="373" t="str">
        <f t="shared" si="223"/>
        <v/>
      </c>
      <c r="S993" s="372" t="str">
        <f t="shared" si="224"/>
        <v/>
      </c>
      <c r="T993" s="372" t="str">
        <f t="shared" si="217"/>
        <v/>
      </c>
      <c r="U993" s="374" t="str">
        <f t="shared" si="218"/>
        <v/>
      </c>
      <c r="V993" s="375" t="str">
        <f t="shared" si="225"/>
        <v/>
      </c>
      <c r="Y993" s="133"/>
    </row>
    <row r="994" spans="1:25" s="127" customFormat="1" ht="12" customHeight="1">
      <c r="A994" s="121">
        <v>922</v>
      </c>
      <c r="B994" s="122"/>
      <c r="C994" s="403"/>
      <c r="D994" s="123"/>
      <c r="E994" s="124"/>
      <c r="F994" s="124"/>
      <c r="G994" s="363" t="str">
        <f t="shared" si="211"/>
        <v/>
      </c>
      <c r="H994" s="376" t="str">
        <f t="shared" si="212"/>
        <v/>
      </c>
      <c r="I994" s="365" t="str">
        <f t="shared" si="213"/>
        <v/>
      </c>
      <c r="J994" s="366" t="str">
        <f t="shared" si="219"/>
        <v/>
      </c>
      <c r="K994" s="367" t="str">
        <f t="shared" si="220"/>
        <v/>
      </c>
      <c r="L994" s="368" t="str">
        <f t="shared" si="221"/>
        <v/>
      </c>
      <c r="M994" s="369"/>
      <c r="N994" s="370" t="str">
        <f t="shared" si="214"/>
        <v/>
      </c>
      <c r="O994" s="371" t="str">
        <f t="shared" si="215"/>
        <v/>
      </c>
      <c r="P994" s="371" t="str">
        <f t="shared" si="222"/>
        <v/>
      </c>
      <c r="Q994" s="372" t="str">
        <f t="shared" si="216"/>
        <v/>
      </c>
      <c r="R994" s="373" t="str">
        <f t="shared" si="223"/>
        <v/>
      </c>
      <c r="S994" s="372" t="str">
        <f t="shared" si="224"/>
        <v/>
      </c>
      <c r="T994" s="372" t="str">
        <f t="shared" si="217"/>
        <v/>
      </c>
      <c r="U994" s="374" t="str">
        <f t="shared" si="218"/>
        <v/>
      </c>
      <c r="V994" s="375" t="str">
        <f t="shared" si="225"/>
        <v/>
      </c>
      <c r="Y994" s="133"/>
    </row>
    <row r="995" spans="1:25" s="127" customFormat="1" ht="12" customHeight="1">
      <c r="A995" s="121">
        <v>923</v>
      </c>
      <c r="B995" s="122"/>
      <c r="C995" s="403"/>
      <c r="D995" s="123"/>
      <c r="E995" s="124"/>
      <c r="F995" s="124"/>
      <c r="G995" s="363" t="str">
        <f t="shared" si="211"/>
        <v/>
      </c>
      <c r="H995" s="376" t="str">
        <f t="shared" si="212"/>
        <v/>
      </c>
      <c r="I995" s="365" t="str">
        <f t="shared" si="213"/>
        <v/>
      </c>
      <c r="J995" s="366" t="str">
        <f t="shared" si="219"/>
        <v/>
      </c>
      <c r="K995" s="367" t="str">
        <f t="shared" si="220"/>
        <v/>
      </c>
      <c r="L995" s="368" t="str">
        <f t="shared" si="221"/>
        <v/>
      </c>
      <c r="M995" s="369"/>
      <c r="N995" s="370" t="str">
        <f t="shared" si="214"/>
        <v/>
      </c>
      <c r="O995" s="371" t="str">
        <f t="shared" si="215"/>
        <v/>
      </c>
      <c r="P995" s="371" t="str">
        <f t="shared" si="222"/>
        <v/>
      </c>
      <c r="Q995" s="372" t="str">
        <f t="shared" si="216"/>
        <v/>
      </c>
      <c r="R995" s="373" t="str">
        <f t="shared" si="223"/>
        <v/>
      </c>
      <c r="S995" s="372" t="str">
        <f t="shared" si="224"/>
        <v/>
      </c>
      <c r="T995" s="372" t="str">
        <f t="shared" si="217"/>
        <v/>
      </c>
      <c r="U995" s="374" t="str">
        <f t="shared" si="218"/>
        <v/>
      </c>
      <c r="V995" s="375" t="str">
        <f t="shared" si="225"/>
        <v/>
      </c>
      <c r="Y995" s="133"/>
    </row>
    <row r="996" spans="1:25" s="127" customFormat="1" ht="12" customHeight="1">
      <c r="A996" s="121">
        <v>924</v>
      </c>
      <c r="B996" s="122"/>
      <c r="C996" s="403"/>
      <c r="D996" s="123"/>
      <c r="E996" s="124"/>
      <c r="F996" s="124"/>
      <c r="G996" s="363" t="str">
        <f t="shared" si="211"/>
        <v/>
      </c>
      <c r="H996" s="376" t="str">
        <f t="shared" si="212"/>
        <v/>
      </c>
      <c r="I996" s="365" t="str">
        <f t="shared" si="213"/>
        <v/>
      </c>
      <c r="J996" s="366" t="str">
        <f t="shared" si="219"/>
        <v/>
      </c>
      <c r="K996" s="367" t="str">
        <f t="shared" si="220"/>
        <v/>
      </c>
      <c r="L996" s="368" t="str">
        <f t="shared" si="221"/>
        <v/>
      </c>
      <c r="M996" s="369"/>
      <c r="N996" s="370" t="str">
        <f t="shared" si="214"/>
        <v/>
      </c>
      <c r="O996" s="371" t="str">
        <f t="shared" si="215"/>
        <v/>
      </c>
      <c r="P996" s="371" t="str">
        <f t="shared" si="222"/>
        <v/>
      </c>
      <c r="Q996" s="372" t="str">
        <f t="shared" si="216"/>
        <v/>
      </c>
      <c r="R996" s="373" t="str">
        <f t="shared" si="223"/>
        <v/>
      </c>
      <c r="S996" s="372" t="str">
        <f t="shared" si="224"/>
        <v/>
      </c>
      <c r="T996" s="372" t="str">
        <f t="shared" si="217"/>
        <v/>
      </c>
      <c r="U996" s="374" t="str">
        <f t="shared" si="218"/>
        <v/>
      </c>
      <c r="V996" s="375" t="str">
        <f t="shared" si="225"/>
        <v/>
      </c>
      <c r="Y996" s="133"/>
    </row>
    <row r="997" spans="1:25" s="127" customFormat="1" ht="12" customHeight="1">
      <c r="A997" s="121">
        <v>925</v>
      </c>
      <c r="B997" s="122"/>
      <c r="C997" s="403"/>
      <c r="D997" s="123"/>
      <c r="E997" s="124"/>
      <c r="F997" s="124"/>
      <c r="G997" s="363" t="str">
        <f t="shared" si="211"/>
        <v/>
      </c>
      <c r="H997" s="376" t="str">
        <f t="shared" si="212"/>
        <v/>
      </c>
      <c r="I997" s="365" t="str">
        <f t="shared" si="213"/>
        <v/>
      </c>
      <c r="J997" s="366" t="str">
        <f t="shared" si="219"/>
        <v/>
      </c>
      <c r="K997" s="367" t="str">
        <f t="shared" si="220"/>
        <v/>
      </c>
      <c r="L997" s="368" t="str">
        <f t="shared" si="221"/>
        <v/>
      </c>
      <c r="M997" s="369"/>
      <c r="N997" s="370" t="str">
        <f t="shared" si="214"/>
        <v/>
      </c>
      <c r="O997" s="371" t="str">
        <f t="shared" si="215"/>
        <v/>
      </c>
      <c r="P997" s="371" t="str">
        <f t="shared" si="222"/>
        <v/>
      </c>
      <c r="Q997" s="372" t="str">
        <f t="shared" si="216"/>
        <v/>
      </c>
      <c r="R997" s="373" t="str">
        <f t="shared" si="223"/>
        <v/>
      </c>
      <c r="S997" s="372" t="str">
        <f t="shared" si="224"/>
        <v/>
      </c>
      <c r="T997" s="372" t="str">
        <f t="shared" si="217"/>
        <v/>
      </c>
      <c r="U997" s="374" t="str">
        <f t="shared" si="218"/>
        <v/>
      </c>
      <c r="V997" s="375" t="str">
        <f t="shared" si="225"/>
        <v/>
      </c>
      <c r="Y997" s="133"/>
    </row>
    <row r="998" spans="1:25" s="127" customFormat="1" ht="12" customHeight="1">
      <c r="A998" s="121">
        <v>926</v>
      </c>
      <c r="B998" s="122"/>
      <c r="C998" s="403"/>
      <c r="D998" s="123"/>
      <c r="E998" s="124"/>
      <c r="F998" s="124"/>
      <c r="G998" s="363" t="str">
        <f t="shared" si="211"/>
        <v/>
      </c>
      <c r="H998" s="376" t="str">
        <f t="shared" si="212"/>
        <v/>
      </c>
      <c r="I998" s="365" t="str">
        <f t="shared" si="213"/>
        <v/>
      </c>
      <c r="J998" s="366" t="str">
        <f t="shared" si="219"/>
        <v/>
      </c>
      <c r="K998" s="367" t="str">
        <f t="shared" si="220"/>
        <v/>
      </c>
      <c r="L998" s="368" t="str">
        <f t="shared" si="221"/>
        <v/>
      </c>
      <c r="M998" s="369"/>
      <c r="N998" s="370" t="str">
        <f t="shared" si="214"/>
        <v/>
      </c>
      <c r="O998" s="371" t="str">
        <f t="shared" si="215"/>
        <v/>
      </c>
      <c r="P998" s="371" t="str">
        <f t="shared" si="222"/>
        <v/>
      </c>
      <c r="Q998" s="372" t="str">
        <f t="shared" si="216"/>
        <v/>
      </c>
      <c r="R998" s="373" t="str">
        <f t="shared" si="223"/>
        <v/>
      </c>
      <c r="S998" s="372" t="str">
        <f t="shared" si="224"/>
        <v/>
      </c>
      <c r="T998" s="372" t="str">
        <f t="shared" si="217"/>
        <v/>
      </c>
      <c r="U998" s="374" t="str">
        <f t="shared" si="218"/>
        <v/>
      </c>
      <c r="V998" s="375" t="str">
        <f t="shared" si="225"/>
        <v/>
      </c>
      <c r="Y998" s="133"/>
    </row>
    <row r="999" spans="1:25" s="127" customFormat="1" ht="12" customHeight="1">
      <c r="A999" s="121">
        <v>927</v>
      </c>
      <c r="B999" s="122"/>
      <c r="C999" s="403"/>
      <c r="D999" s="123"/>
      <c r="E999" s="124"/>
      <c r="F999" s="124"/>
      <c r="G999" s="363" t="str">
        <f t="shared" si="211"/>
        <v/>
      </c>
      <c r="H999" s="376" t="str">
        <f t="shared" si="212"/>
        <v/>
      </c>
      <c r="I999" s="365" t="str">
        <f t="shared" si="213"/>
        <v/>
      </c>
      <c r="J999" s="366" t="str">
        <f t="shared" si="219"/>
        <v/>
      </c>
      <c r="K999" s="367" t="str">
        <f t="shared" si="220"/>
        <v/>
      </c>
      <c r="L999" s="368" t="str">
        <f t="shared" si="221"/>
        <v/>
      </c>
      <c r="M999" s="369"/>
      <c r="N999" s="370" t="str">
        <f t="shared" si="214"/>
        <v/>
      </c>
      <c r="O999" s="371" t="str">
        <f t="shared" si="215"/>
        <v/>
      </c>
      <c r="P999" s="371" t="str">
        <f t="shared" si="222"/>
        <v/>
      </c>
      <c r="Q999" s="372" t="str">
        <f t="shared" si="216"/>
        <v/>
      </c>
      <c r="R999" s="373" t="str">
        <f t="shared" si="223"/>
        <v/>
      </c>
      <c r="S999" s="372" t="str">
        <f t="shared" si="224"/>
        <v/>
      </c>
      <c r="T999" s="372" t="str">
        <f t="shared" si="217"/>
        <v/>
      </c>
      <c r="U999" s="374" t="str">
        <f t="shared" si="218"/>
        <v/>
      </c>
      <c r="V999" s="375" t="str">
        <f t="shared" si="225"/>
        <v/>
      </c>
      <c r="Y999" s="133"/>
    </row>
    <row r="1000" spans="1:25" s="127" customFormat="1" ht="12" customHeight="1">
      <c r="A1000" s="121">
        <v>928</v>
      </c>
      <c r="B1000" s="122"/>
      <c r="C1000" s="403"/>
      <c r="D1000" s="123"/>
      <c r="E1000" s="124"/>
      <c r="F1000" s="124"/>
      <c r="G1000" s="363" t="str">
        <f t="shared" si="211"/>
        <v/>
      </c>
      <c r="H1000" s="376" t="str">
        <f t="shared" si="212"/>
        <v/>
      </c>
      <c r="I1000" s="365" t="str">
        <f t="shared" si="213"/>
        <v/>
      </c>
      <c r="J1000" s="366" t="str">
        <f t="shared" si="219"/>
        <v/>
      </c>
      <c r="K1000" s="367" t="str">
        <f t="shared" si="220"/>
        <v/>
      </c>
      <c r="L1000" s="368" t="str">
        <f t="shared" si="221"/>
        <v/>
      </c>
      <c r="M1000" s="369"/>
      <c r="N1000" s="370" t="str">
        <f t="shared" si="214"/>
        <v/>
      </c>
      <c r="O1000" s="371" t="str">
        <f t="shared" si="215"/>
        <v/>
      </c>
      <c r="P1000" s="371" t="str">
        <f t="shared" si="222"/>
        <v/>
      </c>
      <c r="Q1000" s="372" t="str">
        <f t="shared" si="216"/>
        <v/>
      </c>
      <c r="R1000" s="373" t="str">
        <f t="shared" si="223"/>
        <v/>
      </c>
      <c r="S1000" s="372" t="str">
        <f t="shared" si="224"/>
        <v/>
      </c>
      <c r="T1000" s="372" t="str">
        <f t="shared" si="217"/>
        <v/>
      </c>
      <c r="U1000" s="374" t="str">
        <f t="shared" si="218"/>
        <v/>
      </c>
      <c r="V1000" s="375" t="str">
        <f t="shared" si="225"/>
        <v/>
      </c>
      <c r="Y1000" s="133"/>
    </row>
    <row r="1001" spans="1:25" s="127" customFormat="1" ht="12" customHeight="1">
      <c r="A1001" s="121">
        <v>929</v>
      </c>
      <c r="B1001" s="122"/>
      <c r="C1001" s="403"/>
      <c r="D1001" s="123"/>
      <c r="E1001" s="124"/>
      <c r="F1001" s="124"/>
      <c r="G1001" s="363" t="str">
        <f t="shared" si="211"/>
        <v/>
      </c>
      <c r="H1001" s="376" t="str">
        <f t="shared" si="212"/>
        <v/>
      </c>
      <c r="I1001" s="365" t="str">
        <f t="shared" si="213"/>
        <v/>
      </c>
      <c r="J1001" s="366" t="str">
        <f t="shared" si="219"/>
        <v/>
      </c>
      <c r="K1001" s="367" t="str">
        <f t="shared" si="220"/>
        <v/>
      </c>
      <c r="L1001" s="368" t="str">
        <f t="shared" si="221"/>
        <v/>
      </c>
      <c r="M1001" s="369"/>
      <c r="N1001" s="370" t="str">
        <f t="shared" si="214"/>
        <v/>
      </c>
      <c r="O1001" s="371" t="str">
        <f t="shared" si="215"/>
        <v/>
      </c>
      <c r="P1001" s="371" t="str">
        <f t="shared" si="222"/>
        <v/>
      </c>
      <c r="Q1001" s="372" t="str">
        <f t="shared" si="216"/>
        <v/>
      </c>
      <c r="R1001" s="373" t="str">
        <f t="shared" si="223"/>
        <v/>
      </c>
      <c r="S1001" s="372" t="str">
        <f t="shared" si="224"/>
        <v/>
      </c>
      <c r="T1001" s="372" t="str">
        <f t="shared" si="217"/>
        <v/>
      </c>
      <c r="U1001" s="374" t="str">
        <f t="shared" si="218"/>
        <v/>
      </c>
      <c r="V1001" s="375" t="str">
        <f t="shared" si="225"/>
        <v/>
      </c>
      <c r="Y1001" s="133"/>
    </row>
    <row r="1002" spans="1:25" s="127" customFormat="1" ht="12" customHeight="1">
      <c r="A1002" s="121">
        <v>930</v>
      </c>
      <c r="B1002" s="122"/>
      <c r="C1002" s="403"/>
      <c r="D1002" s="123"/>
      <c r="E1002" s="124"/>
      <c r="F1002" s="124"/>
      <c r="G1002" s="363" t="str">
        <f t="shared" si="211"/>
        <v/>
      </c>
      <c r="H1002" s="376" t="str">
        <f t="shared" si="212"/>
        <v/>
      </c>
      <c r="I1002" s="365" t="str">
        <f t="shared" si="213"/>
        <v/>
      </c>
      <c r="J1002" s="366" t="str">
        <f t="shared" si="219"/>
        <v/>
      </c>
      <c r="K1002" s="367" t="str">
        <f t="shared" si="220"/>
        <v/>
      </c>
      <c r="L1002" s="368" t="str">
        <f t="shared" si="221"/>
        <v/>
      </c>
      <c r="M1002" s="369"/>
      <c r="N1002" s="370" t="str">
        <f t="shared" si="214"/>
        <v/>
      </c>
      <c r="O1002" s="371" t="str">
        <f t="shared" si="215"/>
        <v/>
      </c>
      <c r="P1002" s="371" t="str">
        <f t="shared" si="222"/>
        <v/>
      </c>
      <c r="Q1002" s="372" t="str">
        <f t="shared" si="216"/>
        <v/>
      </c>
      <c r="R1002" s="373" t="str">
        <f t="shared" si="223"/>
        <v/>
      </c>
      <c r="S1002" s="372" t="str">
        <f t="shared" si="224"/>
        <v/>
      </c>
      <c r="T1002" s="372" t="str">
        <f t="shared" si="217"/>
        <v/>
      </c>
      <c r="U1002" s="374" t="str">
        <f t="shared" si="218"/>
        <v/>
      </c>
      <c r="V1002" s="375" t="str">
        <f t="shared" si="225"/>
        <v/>
      </c>
      <c r="Y1002" s="133"/>
    </row>
    <row r="1003" spans="1:25" s="127" customFormat="1" ht="12" customHeight="1">
      <c r="A1003" s="121">
        <v>931</v>
      </c>
      <c r="B1003" s="122"/>
      <c r="C1003" s="403"/>
      <c r="D1003" s="123"/>
      <c r="E1003" s="124"/>
      <c r="F1003" s="124"/>
      <c r="G1003" s="363" t="str">
        <f t="shared" si="211"/>
        <v/>
      </c>
      <c r="H1003" s="376" t="str">
        <f t="shared" si="212"/>
        <v/>
      </c>
      <c r="I1003" s="365" t="str">
        <f t="shared" si="213"/>
        <v/>
      </c>
      <c r="J1003" s="366" t="str">
        <f t="shared" si="219"/>
        <v/>
      </c>
      <c r="K1003" s="367" t="str">
        <f t="shared" si="220"/>
        <v/>
      </c>
      <c r="L1003" s="368" t="str">
        <f t="shared" si="221"/>
        <v/>
      </c>
      <c r="M1003" s="369"/>
      <c r="N1003" s="370" t="str">
        <f t="shared" si="214"/>
        <v/>
      </c>
      <c r="O1003" s="371" t="str">
        <f t="shared" si="215"/>
        <v/>
      </c>
      <c r="P1003" s="371" t="str">
        <f t="shared" si="222"/>
        <v/>
      </c>
      <c r="Q1003" s="372" t="str">
        <f t="shared" si="216"/>
        <v/>
      </c>
      <c r="R1003" s="373" t="str">
        <f t="shared" si="223"/>
        <v/>
      </c>
      <c r="S1003" s="372" t="str">
        <f t="shared" si="224"/>
        <v/>
      </c>
      <c r="T1003" s="372" t="str">
        <f t="shared" si="217"/>
        <v/>
      </c>
      <c r="U1003" s="374" t="str">
        <f t="shared" si="218"/>
        <v/>
      </c>
      <c r="V1003" s="375" t="str">
        <f t="shared" si="225"/>
        <v/>
      </c>
      <c r="Y1003" s="133"/>
    </row>
    <row r="1004" spans="1:25" s="127" customFormat="1" ht="12" customHeight="1">
      <c r="A1004" s="121">
        <v>932</v>
      </c>
      <c r="B1004" s="122"/>
      <c r="C1004" s="403"/>
      <c r="D1004" s="123"/>
      <c r="E1004" s="124"/>
      <c r="F1004" s="124"/>
      <c r="G1004" s="363" t="str">
        <f t="shared" si="211"/>
        <v/>
      </c>
      <c r="H1004" s="376" t="str">
        <f t="shared" si="212"/>
        <v/>
      </c>
      <c r="I1004" s="365" t="str">
        <f t="shared" si="213"/>
        <v/>
      </c>
      <c r="J1004" s="366" t="str">
        <f t="shared" si="219"/>
        <v/>
      </c>
      <c r="K1004" s="367" t="str">
        <f t="shared" si="220"/>
        <v/>
      </c>
      <c r="L1004" s="368" t="str">
        <f t="shared" si="221"/>
        <v/>
      </c>
      <c r="M1004" s="369"/>
      <c r="N1004" s="370" t="str">
        <f t="shared" si="214"/>
        <v/>
      </c>
      <c r="O1004" s="371" t="str">
        <f t="shared" si="215"/>
        <v/>
      </c>
      <c r="P1004" s="371" t="str">
        <f t="shared" si="222"/>
        <v/>
      </c>
      <c r="Q1004" s="372" t="str">
        <f t="shared" si="216"/>
        <v/>
      </c>
      <c r="R1004" s="373" t="str">
        <f t="shared" si="223"/>
        <v/>
      </c>
      <c r="S1004" s="372" t="str">
        <f t="shared" si="224"/>
        <v/>
      </c>
      <c r="T1004" s="372" t="str">
        <f t="shared" si="217"/>
        <v/>
      </c>
      <c r="U1004" s="374" t="str">
        <f t="shared" si="218"/>
        <v/>
      </c>
      <c r="V1004" s="375" t="str">
        <f t="shared" si="225"/>
        <v/>
      </c>
      <c r="Y1004" s="133"/>
    </row>
    <row r="1005" spans="1:25" s="127" customFormat="1" ht="12" customHeight="1">
      <c r="A1005" s="121">
        <v>933</v>
      </c>
      <c r="B1005" s="122"/>
      <c r="C1005" s="403"/>
      <c r="D1005" s="123"/>
      <c r="E1005" s="124"/>
      <c r="F1005" s="124"/>
      <c r="G1005" s="363" t="str">
        <f t="shared" si="211"/>
        <v/>
      </c>
      <c r="H1005" s="376" t="str">
        <f t="shared" si="212"/>
        <v/>
      </c>
      <c r="I1005" s="365" t="str">
        <f t="shared" si="213"/>
        <v/>
      </c>
      <c r="J1005" s="366" t="str">
        <f t="shared" si="219"/>
        <v/>
      </c>
      <c r="K1005" s="367" t="str">
        <f t="shared" si="220"/>
        <v/>
      </c>
      <c r="L1005" s="368" t="str">
        <f t="shared" si="221"/>
        <v/>
      </c>
      <c r="M1005" s="369"/>
      <c r="N1005" s="370" t="str">
        <f t="shared" si="214"/>
        <v/>
      </c>
      <c r="O1005" s="371" t="str">
        <f t="shared" si="215"/>
        <v/>
      </c>
      <c r="P1005" s="371" t="str">
        <f t="shared" si="222"/>
        <v/>
      </c>
      <c r="Q1005" s="372" t="str">
        <f t="shared" si="216"/>
        <v/>
      </c>
      <c r="R1005" s="373" t="str">
        <f t="shared" si="223"/>
        <v/>
      </c>
      <c r="S1005" s="372" t="str">
        <f t="shared" si="224"/>
        <v/>
      </c>
      <c r="T1005" s="372" t="str">
        <f t="shared" si="217"/>
        <v/>
      </c>
      <c r="U1005" s="374" t="str">
        <f t="shared" si="218"/>
        <v/>
      </c>
      <c r="V1005" s="375" t="str">
        <f t="shared" si="225"/>
        <v/>
      </c>
      <c r="Y1005" s="133"/>
    </row>
    <row r="1006" spans="1:25" s="127" customFormat="1" ht="12" customHeight="1">
      <c r="A1006" s="121">
        <v>934</v>
      </c>
      <c r="B1006" s="122"/>
      <c r="C1006" s="403"/>
      <c r="D1006" s="123"/>
      <c r="E1006" s="124"/>
      <c r="F1006" s="124"/>
      <c r="G1006" s="363" t="str">
        <f t="shared" si="211"/>
        <v/>
      </c>
      <c r="H1006" s="376" t="str">
        <f t="shared" si="212"/>
        <v/>
      </c>
      <c r="I1006" s="365" t="str">
        <f t="shared" si="213"/>
        <v/>
      </c>
      <c r="J1006" s="366" t="str">
        <f t="shared" si="219"/>
        <v/>
      </c>
      <c r="K1006" s="367" t="str">
        <f t="shared" si="220"/>
        <v/>
      </c>
      <c r="L1006" s="368" t="str">
        <f t="shared" si="221"/>
        <v/>
      </c>
      <c r="M1006" s="369"/>
      <c r="N1006" s="370" t="str">
        <f t="shared" si="214"/>
        <v/>
      </c>
      <c r="O1006" s="371" t="str">
        <f t="shared" si="215"/>
        <v/>
      </c>
      <c r="P1006" s="371" t="str">
        <f t="shared" si="222"/>
        <v/>
      </c>
      <c r="Q1006" s="372" t="str">
        <f t="shared" si="216"/>
        <v/>
      </c>
      <c r="R1006" s="373" t="str">
        <f t="shared" si="223"/>
        <v/>
      </c>
      <c r="S1006" s="372" t="str">
        <f t="shared" si="224"/>
        <v/>
      </c>
      <c r="T1006" s="372" t="str">
        <f t="shared" si="217"/>
        <v/>
      </c>
      <c r="U1006" s="374" t="str">
        <f t="shared" si="218"/>
        <v/>
      </c>
      <c r="V1006" s="375" t="str">
        <f t="shared" si="225"/>
        <v/>
      </c>
      <c r="Y1006" s="133"/>
    </row>
    <row r="1007" spans="1:25" s="127" customFormat="1" ht="12" customHeight="1">
      <c r="A1007" s="121">
        <v>935</v>
      </c>
      <c r="B1007" s="122"/>
      <c r="C1007" s="403"/>
      <c r="D1007" s="123"/>
      <c r="E1007" s="124"/>
      <c r="F1007" s="124"/>
      <c r="G1007" s="363" t="str">
        <f t="shared" si="211"/>
        <v/>
      </c>
      <c r="H1007" s="376" t="str">
        <f t="shared" si="212"/>
        <v/>
      </c>
      <c r="I1007" s="365" t="str">
        <f t="shared" si="213"/>
        <v/>
      </c>
      <c r="J1007" s="366" t="str">
        <f t="shared" si="219"/>
        <v/>
      </c>
      <c r="K1007" s="367" t="str">
        <f t="shared" si="220"/>
        <v/>
      </c>
      <c r="L1007" s="368" t="str">
        <f t="shared" si="221"/>
        <v/>
      </c>
      <c r="M1007" s="369"/>
      <c r="N1007" s="370" t="str">
        <f t="shared" si="214"/>
        <v/>
      </c>
      <c r="O1007" s="371" t="str">
        <f t="shared" si="215"/>
        <v/>
      </c>
      <c r="P1007" s="371" t="str">
        <f t="shared" si="222"/>
        <v/>
      </c>
      <c r="Q1007" s="372" t="str">
        <f t="shared" si="216"/>
        <v/>
      </c>
      <c r="R1007" s="373" t="str">
        <f t="shared" si="223"/>
        <v/>
      </c>
      <c r="S1007" s="372" t="str">
        <f t="shared" si="224"/>
        <v/>
      </c>
      <c r="T1007" s="372" t="str">
        <f t="shared" si="217"/>
        <v/>
      </c>
      <c r="U1007" s="374" t="str">
        <f t="shared" si="218"/>
        <v/>
      </c>
      <c r="V1007" s="375" t="str">
        <f t="shared" si="225"/>
        <v/>
      </c>
      <c r="Y1007" s="133"/>
    </row>
    <row r="1008" spans="1:25" s="127" customFormat="1" ht="12" customHeight="1">
      <c r="A1008" s="121">
        <v>936</v>
      </c>
      <c r="B1008" s="122"/>
      <c r="C1008" s="403"/>
      <c r="D1008" s="123"/>
      <c r="E1008" s="124"/>
      <c r="F1008" s="124"/>
      <c r="G1008" s="363" t="str">
        <f t="shared" si="211"/>
        <v/>
      </c>
      <c r="H1008" s="376" t="str">
        <f t="shared" si="212"/>
        <v/>
      </c>
      <c r="I1008" s="365" t="str">
        <f t="shared" si="213"/>
        <v/>
      </c>
      <c r="J1008" s="366" t="str">
        <f t="shared" si="219"/>
        <v/>
      </c>
      <c r="K1008" s="367" t="str">
        <f t="shared" si="220"/>
        <v/>
      </c>
      <c r="L1008" s="368" t="str">
        <f t="shared" si="221"/>
        <v/>
      </c>
      <c r="M1008" s="369"/>
      <c r="N1008" s="370" t="str">
        <f t="shared" si="214"/>
        <v/>
      </c>
      <c r="O1008" s="371" t="str">
        <f t="shared" si="215"/>
        <v/>
      </c>
      <c r="P1008" s="371" t="str">
        <f t="shared" si="222"/>
        <v/>
      </c>
      <c r="Q1008" s="372" t="str">
        <f t="shared" si="216"/>
        <v/>
      </c>
      <c r="R1008" s="373" t="str">
        <f t="shared" si="223"/>
        <v/>
      </c>
      <c r="S1008" s="372" t="str">
        <f t="shared" si="224"/>
        <v/>
      </c>
      <c r="T1008" s="372" t="str">
        <f t="shared" si="217"/>
        <v/>
      </c>
      <c r="U1008" s="374" t="str">
        <f t="shared" si="218"/>
        <v/>
      </c>
      <c r="V1008" s="375" t="str">
        <f t="shared" si="225"/>
        <v/>
      </c>
      <c r="Y1008" s="133"/>
    </row>
    <row r="1009" spans="1:25" s="127" customFormat="1" ht="12" customHeight="1">
      <c r="A1009" s="121">
        <v>937</v>
      </c>
      <c r="B1009" s="122"/>
      <c r="C1009" s="403"/>
      <c r="D1009" s="123"/>
      <c r="E1009" s="124"/>
      <c r="F1009" s="124"/>
      <c r="G1009" s="363" t="str">
        <f t="shared" si="211"/>
        <v/>
      </c>
      <c r="H1009" s="376" t="str">
        <f t="shared" si="212"/>
        <v/>
      </c>
      <c r="I1009" s="365" t="str">
        <f t="shared" si="213"/>
        <v/>
      </c>
      <c r="J1009" s="366" t="str">
        <f t="shared" si="219"/>
        <v/>
      </c>
      <c r="K1009" s="367" t="str">
        <f t="shared" si="220"/>
        <v/>
      </c>
      <c r="L1009" s="368" t="str">
        <f t="shared" si="221"/>
        <v/>
      </c>
      <c r="M1009" s="369"/>
      <c r="N1009" s="370" t="str">
        <f t="shared" si="214"/>
        <v/>
      </c>
      <c r="O1009" s="371" t="str">
        <f t="shared" si="215"/>
        <v/>
      </c>
      <c r="P1009" s="371" t="str">
        <f t="shared" si="222"/>
        <v/>
      </c>
      <c r="Q1009" s="372" t="str">
        <f t="shared" si="216"/>
        <v/>
      </c>
      <c r="R1009" s="373" t="str">
        <f t="shared" si="223"/>
        <v/>
      </c>
      <c r="S1009" s="372" t="str">
        <f t="shared" si="224"/>
        <v/>
      </c>
      <c r="T1009" s="372" t="str">
        <f t="shared" si="217"/>
        <v/>
      </c>
      <c r="U1009" s="374" t="str">
        <f t="shared" si="218"/>
        <v/>
      </c>
      <c r="V1009" s="375" t="str">
        <f t="shared" si="225"/>
        <v/>
      </c>
      <c r="Y1009" s="133"/>
    </row>
    <row r="1010" spans="1:25" s="127" customFormat="1" ht="12" customHeight="1">
      <c r="A1010" s="121">
        <v>938</v>
      </c>
      <c r="B1010" s="122"/>
      <c r="C1010" s="403"/>
      <c r="D1010" s="123"/>
      <c r="E1010" s="124"/>
      <c r="F1010" s="124"/>
      <c r="G1010" s="363" t="str">
        <f t="shared" si="211"/>
        <v/>
      </c>
      <c r="H1010" s="376" t="str">
        <f t="shared" si="212"/>
        <v/>
      </c>
      <c r="I1010" s="365" t="str">
        <f t="shared" si="213"/>
        <v/>
      </c>
      <c r="J1010" s="366" t="str">
        <f t="shared" si="219"/>
        <v/>
      </c>
      <c r="K1010" s="367" t="str">
        <f t="shared" si="220"/>
        <v/>
      </c>
      <c r="L1010" s="368" t="str">
        <f t="shared" si="221"/>
        <v/>
      </c>
      <c r="M1010" s="369"/>
      <c r="N1010" s="370" t="str">
        <f t="shared" si="214"/>
        <v/>
      </c>
      <c r="O1010" s="371" t="str">
        <f t="shared" si="215"/>
        <v/>
      </c>
      <c r="P1010" s="371" t="str">
        <f t="shared" si="222"/>
        <v/>
      </c>
      <c r="Q1010" s="372" t="str">
        <f t="shared" si="216"/>
        <v/>
      </c>
      <c r="R1010" s="373" t="str">
        <f t="shared" si="223"/>
        <v/>
      </c>
      <c r="S1010" s="372" t="str">
        <f t="shared" si="224"/>
        <v/>
      </c>
      <c r="T1010" s="372" t="str">
        <f t="shared" si="217"/>
        <v/>
      </c>
      <c r="U1010" s="374" t="str">
        <f t="shared" si="218"/>
        <v/>
      </c>
      <c r="V1010" s="375" t="str">
        <f t="shared" si="225"/>
        <v/>
      </c>
      <c r="Y1010" s="133"/>
    </row>
    <row r="1011" spans="1:25" s="127" customFormat="1" ht="12" customHeight="1">
      <c r="A1011" s="121">
        <v>939</v>
      </c>
      <c r="B1011" s="122"/>
      <c r="C1011" s="403"/>
      <c r="D1011" s="123"/>
      <c r="E1011" s="124"/>
      <c r="F1011" s="124"/>
      <c r="G1011" s="363" t="str">
        <f t="shared" si="211"/>
        <v/>
      </c>
      <c r="H1011" s="376" t="str">
        <f t="shared" si="212"/>
        <v/>
      </c>
      <c r="I1011" s="365" t="str">
        <f t="shared" si="213"/>
        <v/>
      </c>
      <c r="J1011" s="366" t="str">
        <f t="shared" si="219"/>
        <v/>
      </c>
      <c r="K1011" s="367" t="str">
        <f t="shared" si="220"/>
        <v/>
      </c>
      <c r="L1011" s="368" t="str">
        <f t="shared" si="221"/>
        <v/>
      </c>
      <c r="M1011" s="369"/>
      <c r="N1011" s="370" t="str">
        <f t="shared" si="214"/>
        <v/>
      </c>
      <c r="O1011" s="371" t="str">
        <f t="shared" si="215"/>
        <v/>
      </c>
      <c r="P1011" s="371" t="str">
        <f t="shared" si="222"/>
        <v/>
      </c>
      <c r="Q1011" s="372" t="str">
        <f t="shared" si="216"/>
        <v/>
      </c>
      <c r="R1011" s="373" t="str">
        <f t="shared" si="223"/>
        <v/>
      </c>
      <c r="S1011" s="372" t="str">
        <f t="shared" si="224"/>
        <v/>
      </c>
      <c r="T1011" s="372" t="str">
        <f t="shared" si="217"/>
        <v/>
      </c>
      <c r="U1011" s="374" t="str">
        <f t="shared" si="218"/>
        <v/>
      </c>
      <c r="V1011" s="375" t="str">
        <f t="shared" si="225"/>
        <v/>
      </c>
      <c r="Y1011" s="133"/>
    </row>
    <row r="1012" spans="1:25" s="127" customFormat="1" ht="12" customHeight="1">
      <c r="A1012" s="121">
        <v>940</v>
      </c>
      <c r="B1012" s="122"/>
      <c r="C1012" s="403"/>
      <c r="D1012" s="123"/>
      <c r="E1012" s="124"/>
      <c r="F1012" s="124"/>
      <c r="G1012" s="363" t="str">
        <f t="shared" si="211"/>
        <v/>
      </c>
      <c r="H1012" s="376" t="str">
        <f t="shared" si="212"/>
        <v/>
      </c>
      <c r="I1012" s="365" t="str">
        <f t="shared" si="213"/>
        <v/>
      </c>
      <c r="J1012" s="366" t="str">
        <f t="shared" si="219"/>
        <v/>
      </c>
      <c r="K1012" s="367" t="str">
        <f t="shared" si="220"/>
        <v/>
      </c>
      <c r="L1012" s="368" t="str">
        <f t="shared" si="221"/>
        <v/>
      </c>
      <c r="M1012" s="369"/>
      <c r="N1012" s="370" t="str">
        <f t="shared" si="214"/>
        <v/>
      </c>
      <c r="O1012" s="371" t="str">
        <f t="shared" si="215"/>
        <v/>
      </c>
      <c r="P1012" s="371" t="str">
        <f t="shared" si="222"/>
        <v/>
      </c>
      <c r="Q1012" s="372" t="str">
        <f t="shared" si="216"/>
        <v/>
      </c>
      <c r="R1012" s="373" t="str">
        <f t="shared" si="223"/>
        <v/>
      </c>
      <c r="S1012" s="372" t="str">
        <f t="shared" si="224"/>
        <v/>
      </c>
      <c r="T1012" s="372" t="str">
        <f t="shared" si="217"/>
        <v/>
      </c>
      <c r="U1012" s="374" t="str">
        <f t="shared" si="218"/>
        <v/>
      </c>
      <c r="V1012" s="375" t="str">
        <f t="shared" si="225"/>
        <v/>
      </c>
      <c r="Y1012" s="133"/>
    </row>
    <row r="1013" spans="1:25" s="127" customFormat="1" ht="12" customHeight="1">
      <c r="A1013" s="121">
        <v>941</v>
      </c>
      <c r="B1013" s="122"/>
      <c r="C1013" s="403"/>
      <c r="D1013" s="123"/>
      <c r="E1013" s="124"/>
      <c r="F1013" s="124"/>
      <c r="G1013" s="363" t="str">
        <f t="shared" si="211"/>
        <v/>
      </c>
      <c r="H1013" s="376" t="str">
        <f t="shared" si="212"/>
        <v/>
      </c>
      <c r="I1013" s="365" t="str">
        <f t="shared" si="213"/>
        <v/>
      </c>
      <c r="J1013" s="366" t="str">
        <f t="shared" si="219"/>
        <v/>
      </c>
      <c r="K1013" s="367" t="str">
        <f t="shared" si="220"/>
        <v/>
      </c>
      <c r="L1013" s="368" t="str">
        <f t="shared" si="221"/>
        <v/>
      </c>
      <c r="M1013" s="369"/>
      <c r="N1013" s="370" t="str">
        <f t="shared" si="214"/>
        <v/>
      </c>
      <c r="O1013" s="371" t="str">
        <f t="shared" si="215"/>
        <v/>
      </c>
      <c r="P1013" s="371" t="str">
        <f t="shared" si="222"/>
        <v/>
      </c>
      <c r="Q1013" s="372" t="str">
        <f t="shared" si="216"/>
        <v/>
      </c>
      <c r="R1013" s="373" t="str">
        <f t="shared" si="223"/>
        <v/>
      </c>
      <c r="S1013" s="372" t="str">
        <f t="shared" si="224"/>
        <v/>
      </c>
      <c r="T1013" s="372" t="str">
        <f t="shared" si="217"/>
        <v/>
      </c>
      <c r="U1013" s="374" t="str">
        <f t="shared" si="218"/>
        <v/>
      </c>
      <c r="V1013" s="375" t="str">
        <f t="shared" si="225"/>
        <v/>
      </c>
      <c r="Y1013" s="133"/>
    </row>
    <row r="1014" spans="1:25" s="127" customFormat="1" ht="12" customHeight="1">
      <c r="A1014" s="121">
        <v>942</v>
      </c>
      <c r="B1014" s="122"/>
      <c r="C1014" s="403"/>
      <c r="D1014" s="123"/>
      <c r="E1014" s="124"/>
      <c r="F1014" s="124"/>
      <c r="G1014" s="363" t="str">
        <f t="shared" si="211"/>
        <v/>
      </c>
      <c r="H1014" s="376" t="str">
        <f t="shared" si="212"/>
        <v/>
      </c>
      <c r="I1014" s="365" t="str">
        <f t="shared" si="213"/>
        <v/>
      </c>
      <c r="J1014" s="366" t="str">
        <f t="shared" si="219"/>
        <v/>
      </c>
      <c r="K1014" s="367" t="str">
        <f t="shared" si="220"/>
        <v/>
      </c>
      <c r="L1014" s="368" t="str">
        <f t="shared" si="221"/>
        <v/>
      </c>
      <c r="M1014" s="369"/>
      <c r="N1014" s="370" t="str">
        <f t="shared" si="214"/>
        <v/>
      </c>
      <c r="O1014" s="371" t="str">
        <f t="shared" si="215"/>
        <v/>
      </c>
      <c r="P1014" s="371" t="str">
        <f t="shared" si="222"/>
        <v/>
      </c>
      <c r="Q1014" s="372" t="str">
        <f t="shared" si="216"/>
        <v/>
      </c>
      <c r="R1014" s="373" t="str">
        <f t="shared" si="223"/>
        <v/>
      </c>
      <c r="S1014" s="372" t="str">
        <f t="shared" si="224"/>
        <v/>
      </c>
      <c r="T1014" s="372" t="str">
        <f t="shared" si="217"/>
        <v/>
      </c>
      <c r="U1014" s="374" t="str">
        <f t="shared" si="218"/>
        <v/>
      </c>
      <c r="V1014" s="375" t="str">
        <f t="shared" si="225"/>
        <v/>
      </c>
      <c r="Y1014" s="133"/>
    </row>
    <row r="1015" spans="1:25" s="127" customFormat="1" ht="12" customHeight="1">
      <c r="A1015" s="121">
        <v>943</v>
      </c>
      <c r="B1015" s="122"/>
      <c r="C1015" s="403"/>
      <c r="D1015" s="123"/>
      <c r="E1015" s="124"/>
      <c r="F1015" s="124"/>
      <c r="G1015" s="363" t="str">
        <f t="shared" si="211"/>
        <v/>
      </c>
      <c r="H1015" s="376" t="str">
        <f t="shared" si="212"/>
        <v/>
      </c>
      <c r="I1015" s="365" t="str">
        <f t="shared" si="213"/>
        <v/>
      </c>
      <c r="J1015" s="366" t="str">
        <f t="shared" si="219"/>
        <v/>
      </c>
      <c r="K1015" s="367" t="str">
        <f t="shared" si="220"/>
        <v/>
      </c>
      <c r="L1015" s="368" t="str">
        <f t="shared" si="221"/>
        <v/>
      </c>
      <c r="M1015" s="369"/>
      <c r="N1015" s="370" t="str">
        <f t="shared" si="214"/>
        <v/>
      </c>
      <c r="O1015" s="371" t="str">
        <f t="shared" si="215"/>
        <v/>
      </c>
      <c r="P1015" s="371" t="str">
        <f t="shared" si="222"/>
        <v/>
      </c>
      <c r="Q1015" s="372" t="str">
        <f t="shared" si="216"/>
        <v/>
      </c>
      <c r="R1015" s="373" t="str">
        <f t="shared" si="223"/>
        <v/>
      </c>
      <c r="S1015" s="372" t="str">
        <f t="shared" si="224"/>
        <v/>
      </c>
      <c r="T1015" s="372" t="str">
        <f t="shared" si="217"/>
        <v/>
      </c>
      <c r="U1015" s="374" t="str">
        <f t="shared" si="218"/>
        <v/>
      </c>
      <c r="V1015" s="375" t="str">
        <f t="shared" si="225"/>
        <v/>
      </c>
      <c r="Y1015" s="133"/>
    </row>
    <row r="1016" spans="1:25" s="127" customFormat="1" ht="12" customHeight="1">
      <c r="A1016" s="121">
        <v>944</v>
      </c>
      <c r="B1016" s="122"/>
      <c r="C1016" s="403"/>
      <c r="D1016" s="123"/>
      <c r="E1016" s="124"/>
      <c r="F1016" s="124"/>
      <c r="G1016" s="363" t="str">
        <f t="shared" si="211"/>
        <v/>
      </c>
      <c r="H1016" s="376" t="str">
        <f t="shared" si="212"/>
        <v/>
      </c>
      <c r="I1016" s="365" t="str">
        <f t="shared" si="213"/>
        <v/>
      </c>
      <c r="J1016" s="366" t="str">
        <f t="shared" si="219"/>
        <v/>
      </c>
      <c r="K1016" s="367" t="str">
        <f t="shared" si="220"/>
        <v/>
      </c>
      <c r="L1016" s="368" t="str">
        <f t="shared" si="221"/>
        <v/>
      </c>
      <c r="M1016" s="369"/>
      <c r="N1016" s="370" t="str">
        <f t="shared" si="214"/>
        <v/>
      </c>
      <c r="O1016" s="371" t="str">
        <f t="shared" si="215"/>
        <v/>
      </c>
      <c r="P1016" s="371" t="str">
        <f t="shared" si="222"/>
        <v/>
      </c>
      <c r="Q1016" s="372" t="str">
        <f t="shared" si="216"/>
        <v/>
      </c>
      <c r="R1016" s="373" t="str">
        <f t="shared" si="223"/>
        <v/>
      </c>
      <c r="S1016" s="372" t="str">
        <f t="shared" si="224"/>
        <v/>
      </c>
      <c r="T1016" s="372" t="str">
        <f t="shared" si="217"/>
        <v/>
      </c>
      <c r="U1016" s="374" t="str">
        <f t="shared" si="218"/>
        <v/>
      </c>
      <c r="V1016" s="375" t="str">
        <f t="shared" si="225"/>
        <v/>
      </c>
      <c r="Y1016" s="133"/>
    </row>
    <row r="1017" spans="1:25" s="127" customFormat="1" ht="12" customHeight="1">
      <c r="A1017" s="121">
        <v>945</v>
      </c>
      <c r="B1017" s="122"/>
      <c r="C1017" s="403"/>
      <c r="D1017" s="123"/>
      <c r="E1017" s="124"/>
      <c r="F1017" s="124"/>
      <c r="G1017" s="363" t="str">
        <f t="shared" si="211"/>
        <v/>
      </c>
      <c r="H1017" s="376" t="str">
        <f t="shared" si="212"/>
        <v/>
      </c>
      <c r="I1017" s="365" t="str">
        <f t="shared" si="213"/>
        <v/>
      </c>
      <c r="J1017" s="366" t="str">
        <f t="shared" si="219"/>
        <v/>
      </c>
      <c r="K1017" s="367" t="str">
        <f t="shared" si="220"/>
        <v/>
      </c>
      <c r="L1017" s="368" t="str">
        <f t="shared" si="221"/>
        <v/>
      </c>
      <c r="M1017" s="369"/>
      <c r="N1017" s="370" t="str">
        <f t="shared" si="214"/>
        <v/>
      </c>
      <c r="O1017" s="371" t="str">
        <f t="shared" si="215"/>
        <v/>
      </c>
      <c r="P1017" s="371" t="str">
        <f t="shared" si="222"/>
        <v/>
      </c>
      <c r="Q1017" s="372" t="str">
        <f t="shared" si="216"/>
        <v/>
      </c>
      <c r="R1017" s="373" t="str">
        <f t="shared" si="223"/>
        <v/>
      </c>
      <c r="S1017" s="372" t="str">
        <f t="shared" si="224"/>
        <v/>
      </c>
      <c r="T1017" s="372" t="str">
        <f t="shared" si="217"/>
        <v/>
      </c>
      <c r="U1017" s="374" t="str">
        <f t="shared" si="218"/>
        <v/>
      </c>
      <c r="V1017" s="375" t="str">
        <f t="shared" si="225"/>
        <v/>
      </c>
      <c r="Y1017" s="133"/>
    </row>
    <row r="1018" spans="1:25" s="127" customFormat="1" ht="12" customHeight="1">
      <c r="A1018" s="121">
        <v>946</v>
      </c>
      <c r="B1018" s="122"/>
      <c r="C1018" s="403"/>
      <c r="D1018" s="123"/>
      <c r="E1018" s="124"/>
      <c r="F1018" s="124"/>
      <c r="G1018" s="363" t="str">
        <f t="shared" si="211"/>
        <v/>
      </c>
      <c r="H1018" s="376" t="str">
        <f t="shared" si="212"/>
        <v/>
      </c>
      <c r="I1018" s="365" t="str">
        <f t="shared" si="213"/>
        <v/>
      </c>
      <c r="J1018" s="366" t="str">
        <f t="shared" si="219"/>
        <v/>
      </c>
      <c r="K1018" s="367" t="str">
        <f t="shared" si="220"/>
        <v/>
      </c>
      <c r="L1018" s="368" t="str">
        <f t="shared" si="221"/>
        <v/>
      </c>
      <c r="M1018" s="369"/>
      <c r="N1018" s="370" t="str">
        <f t="shared" si="214"/>
        <v/>
      </c>
      <c r="O1018" s="371" t="str">
        <f t="shared" si="215"/>
        <v/>
      </c>
      <c r="P1018" s="371" t="str">
        <f t="shared" si="222"/>
        <v/>
      </c>
      <c r="Q1018" s="372" t="str">
        <f t="shared" si="216"/>
        <v/>
      </c>
      <c r="R1018" s="373" t="str">
        <f t="shared" si="223"/>
        <v/>
      </c>
      <c r="S1018" s="372" t="str">
        <f t="shared" si="224"/>
        <v/>
      </c>
      <c r="T1018" s="372" t="str">
        <f t="shared" si="217"/>
        <v/>
      </c>
      <c r="U1018" s="374" t="str">
        <f t="shared" si="218"/>
        <v/>
      </c>
      <c r="V1018" s="375" t="str">
        <f t="shared" si="225"/>
        <v/>
      </c>
      <c r="Y1018" s="133"/>
    </row>
    <row r="1019" spans="1:25" s="127" customFormat="1" ht="12" customHeight="1">
      <c r="A1019" s="121">
        <v>947</v>
      </c>
      <c r="B1019" s="122"/>
      <c r="C1019" s="403"/>
      <c r="D1019" s="123"/>
      <c r="E1019" s="124"/>
      <c r="F1019" s="124"/>
      <c r="G1019" s="363" t="str">
        <f t="shared" si="211"/>
        <v/>
      </c>
      <c r="H1019" s="376" t="str">
        <f t="shared" si="212"/>
        <v/>
      </c>
      <c r="I1019" s="365" t="str">
        <f t="shared" si="213"/>
        <v/>
      </c>
      <c r="J1019" s="366" t="str">
        <f t="shared" si="219"/>
        <v/>
      </c>
      <c r="K1019" s="367" t="str">
        <f t="shared" si="220"/>
        <v/>
      </c>
      <c r="L1019" s="368" t="str">
        <f t="shared" si="221"/>
        <v/>
      </c>
      <c r="M1019" s="369"/>
      <c r="N1019" s="370" t="str">
        <f t="shared" si="214"/>
        <v/>
      </c>
      <c r="O1019" s="371" t="str">
        <f t="shared" si="215"/>
        <v/>
      </c>
      <c r="P1019" s="371" t="str">
        <f t="shared" si="222"/>
        <v/>
      </c>
      <c r="Q1019" s="372" t="str">
        <f t="shared" si="216"/>
        <v/>
      </c>
      <c r="R1019" s="373" t="str">
        <f t="shared" si="223"/>
        <v/>
      </c>
      <c r="S1019" s="372" t="str">
        <f t="shared" si="224"/>
        <v/>
      </c>
      <c r="T1019" s="372" t="str">
        <f t="shared" si="217"/>
        <v/>
      </c>
      <c r="U1019" s="374" t="str">
        <f t="shared" si="218"/>
        <v/>
      </c>
      <c r="V1019" s="375" t="str">
        <f t="shared" si="225"/>
        <v/>
      </c>
      <c r="Y1019" s="133"/>
    </row>
    <row r="1020" spans="1:25" s="127" customFormat="1" ht="12" customHeight="1">
      <c r="A1020" s="121">
        <v>948</v>
      </c>
      <c r="B1020" s="122"/>
      <c r="C1020" s="403"/>
      <c r="D1020" s="123"/>
      <c r="E1020" s="124"/>
      <c r="F1020" s="124"/>
      <c r="G1020" s="363" t="str">
        <f t="shared" si="211"/>
        <v/>
      </c>
      <c r="H1020" s="376" t="str">
        <f t="shared" si="212"/>
        <v/>
      </c>
      <c r="I1020" s="365" t="str">
        <f t="shared" si="213"/>
        <v/>
      </c>
      <c r="J1020" s="366" t="str">
        <f t="shared" si="219"/>
        <v/>
      </c>
      <c r="K1020" s="367" t="str">
        <f t="shared" si="220"/>
        <v/>
      </c>
      <c r="L1020" s="368" t="str">
        <f t="shared" si="221"/>
        <v/>
      </c>
      <c r="M1020" s="369"/>
      <c r="N1020" s="370" t="str">
        <f t="shared" si="214"/>
        <v/>
      </c>
      <c r="O1020" s="371" t="str">
        <f t="shared" si="215"/>
        <v/>
      </c>
      <c r="P1020" s="371" t="str">
        <f t="shared" si="222"/>
        <v/>
      </c>
      <c r="Q1020" s="372" t="str">
        <f t="shared" si="216"/>
        <v/>
      </c>
      <c r="R1020" s="373" t="str">
        <f t="shared" si="223"/>
        <v/>
      </c>
      <c r="S1020" s="372" t="str">
        <f t="shared" si="224"/>
        <v/>
      </c>
      <c r="T1020" s="372" t="str">
        <f t="shared" si="217"/>
        <v/>
      </c>
      <c r="U1020" s="374" t="str">
        <f t="shared" si="218"/>
        <v/>
      </c>
      <c r="V1020" s="375" t="str">
        <f t="shared" si="225"/>
        <v/>
      </c>
      <c r="Y1020" s="133"/>
    </row>
    <row r="1021" spans="1:25" s="127" customFormat="1" ht="12" customHeight="1">
      <c r="A1021" s="121">
        <v>949</v>
      </c>
      <c r="B1021" s="122"/>
      <c r="C1021" s="403"/>
      <c r="D1021" s="123"/>
      <c r="E1021" s="124"/>
      <c r="F1021" s="124"/>
      <c r="G1021" s="363" t="str">
        <f t="shared" si="211"/>
        <v/>
      </c>
      <c r="H1021" s="376" t="str">
        <f t="shared" si="212"/>
        <v/>
      </c>
      <c r="I1021" s="365" t="str">
        <f t="shared" si="213"/>
        <v/>
      </c>
      <c r="J1021" s="366" t="str">
        <f t="shared" si="219"/>
        <v/>
      </c>
      <c r="K1021" s="367" t="str">
        <f t="shared" si="220"/>
        <v/>
      </c>
      <c r="L1021" s="368" t="str">
        <f t="shared" si="221"/>
        <v/>
      </c>
      <c r="M1021" s="369"/>
      <c r="N1021" s="370" t="str">
        <f t="shared" si="214"/>
        <v/>
      </c>
      <c r="O1021" s="371" t="str">
        <f t="shared" si="215"/>
        <v/>
      </c>
      <c r="P1021" s="371" t="str">
        <f t="shared" si="222"/>
        <v/>
      </c>
      <c r="Q1021" s="372" t="str">
        <f t="shared" si="216"/>
        <v/>
      </c>
      <c r="R1021" s="373" t="str">
        <f t="shared" si="223"/>
        <v/>
      </c>
      <c r="S1021" s="372" t="str">
        <f t="shared" si="224"/>
        <v/>
      </c>
      <c r="T1021" s="372" t="str">
        <f t="shared" si="217"/>
        <v/>
      </c>
      <c r="U1021" s="374" t="str">
        <f t="shared" si="218"/>
        <v/>
      </c>
      <c r="V1021" s="375" t="str">
        <f t="shared" si="225"/>
        <v/>
      </c>
      <c r="Y1021" s="133"/>
    </row>
    <row r="1022" spans="1:25" s="127" customFormat="1" ht="12" customHeight="1">
      <c r="A1022" s="121">
        <v>950</v>
      </c>
      <c r="B1022" s="122"/>
      <c r="C1022" s="403"/>
      <c r="D1022" s="123"/>
      <c r="E1022" s="124"/>
      <c r="F1022" s="124"/>
      <c r="G1022" s="363" t="str">
        <f t="shared" si="211"/>
        <v/>
      </c>
      <c r="H1022" s="376" t="str">
        <f t="shared" si="212"/>
        <v/>
      </c>
      <c r="I1022" s="365" t="str">
        <f t="shared" si="213"/>
        <v/>
      </c>
      <c r="J1022" s="366" t="str">
        <f t="shared" si="219"/>
        <v/>
      </c>
      <c r="K1022" s="367" t="str">
        <f t="shared" si="220"/>
        <v/>
      </c>
      <c r="L1022" s="368" t="str">
        <f t="shared" si="221"/>
        <v/>
      </c>
      <c r="M1022" s="369"/>
      <c r="N1022" s="370" t="str">
        <f t="shared" si="214"/>
        <v/>
      </c>
      <c r="O1022" s="371" t="str">
        <f t="shared" si="215"/>
        <v/>
      </c>
      <c r="P1022" s="371" t="str">
        <f t="shared" si="222"/>
        <v/>
      </c>
      <c r="Q1022" s="372" t="str">
        <f t="shared" si="216"/>
        <v/>
      </c>
      <c r="R1022" s="373" t="str">
        <f t="shared" si="223"/>
        <v/>
      </c>
      <c r="S1022" s="372" t="str">
        <f t="shared" si="224"/>
        <v/>
      </c>
      <c r="T1022" s="372" t="str">
        <f t="shared" si="217"/>
        <v/>
      </c>
      <c r="U1022" s="374" t="str">
        <f t="shared" si="218"/>
        <v/>
      </c>
      <c r="V1022" s="375" t="str">
        <f t="shared" si="225"/>
        <v/>
      </c>
      <c r="Y1022" s="133"/>
    </row>
    <row r="1023" spans="1:25" s="127" customFormat="1" ht="12" customHeight="1">
      <c r="A1023" s="121">
        <v>951</v>
      </c>
      <c r="B1023" s="122"/>
      <c r="C1023" s="403"/>
      <c r="D1023" s="123"/>
      <c r="E1023" s="124"/>
      <c r="F1023" s="124"/>
      <c r="G1023" s="363" t="str">
        <f t="shared" si="211"/>
        <v/>
      </c>
      <c r="H1023" s="376" t="str">
        <f t="shared" si="212"/>
        <v/>
      </c>
      <c r="I1023" s="365" t="str">
        <f t="shared" si="213"/>
        <v/>
      </c>
      <c r="J1023" s="366" t="str">
        <f t="shared" si="219"/>
        <v/>
      </c>
      <c r="K1023" s="367" t="str">
        <f t="shared" si="220"/>
        <v/>
      </c>
      <c r="L1023" s="368" t="str">
        <f t="shared" si="221"/>
        <v/>
      </c>
      <c r="M1023" s="369"/>
      <c r="N1023" s="370" t="str">
        <f t="shared" si="214"/>
        <v/>
      </c>
      <c r="O1023" s="371" t="str">
        <f t="shared" si="215"/>
        <v/>
      </c>
      <c r="P1023" s="371" t="str">
        <f t="shared" si="222"/>
        <v/>
      </c>
      <c r="Q1023" s="372" t="str">
        <f t="shared" si="216"/>
        <v/>
      </c>
      <c r="R1023" s="373" t="str">
        <f t="shared" si="223"/>
        <v/>
      </c>
      <c r="S1023" s="372" t="str">
        <f t="shared" si="224"/>
        <v/>
      </c>
      <c r="T1023" s="372" t="str">
        <f t="shared" si="217"/>
        <v/>
      </c>
      <c r="U1023" s="374" t="str">
        <f t="shared" si="218"/>
        <v/>
      </c>
      <c r="V1023" s="375" t="str">
        <f t="shared" si="225"/>
        <v/>
      </c>
      <c r="Y1023" s="133"/>
    </row>
    <row r="1024" spans="1:25" s="127" customFormat="1" ht="12" customHeight="1">
      <c r="A1024" s="121">
        <v>952</v>
      </c>
      <c r="B1024" s="122"/>
      <c r="C1024" s="403"/>
      <c r="D1024" s="123"/>
      <c r="E1024" s="124"/>
      <c r="F1024" s="124"/>
      <c r="G1024" s="363" t="str">
        <f t="shared" si="211"/>
        <v/>
      </c>
      <c r="H1024" s="376" t="str">
        <f t="shared" si="212"/>
        <v/>
      </c>
      <c r="I1024" s="365" t="str">
        <f t="shared" si="213"/>
        <v/>
      </c>
      <c r="J1024" s="366" t="str">
        <f t="shared" si="219"/>
        <v/>
      </c>
      <c r="K1024" s="367" t="str">
        <f t="shared" si="220"/>
        <v/>
      </c>
      <c r="L1024" s="368" t="str">
        <f t="shared" si="221"/>
        <v/>
      </c>
      <c r="M1024" s="369"/>
      <c r="N1024" s="370" t="str">
        <f t="shared" si="214"/>
        <v/>
      </c>
      <c r="O1024" s="371" t="str">
        <f t="shared" si="215"/>
        <v/>
      </c>
      <c r="P1024" s="371" t="str">
        <f t="shared" si="222"/>
        <v/>
      </c>
      <c r="Q1024" s="372" t="str">
        <f t="shared" si="216"/>
        <v/>
      </c>
      <c r="R1024" s="373" t="str">
        <f t="shared" si="223"/>
        <v/>
      </c>
      <c r="S1024" s="372" t="str">
        <f t="shared" si="224"/>
        <v/>
      </c>
      <c r="T1024" s="372" t="str">
        <f t="shared" si="217"/>
        <v/>
      </c>
      <c r="U1024" s="374" t="str">
        <f t="shared" si="218"/>
        <v/>
      </c>
      <c r="V1024" s="375" t="str">
        <f t="shared" si="225"/>
        <v/>
      </c>
      <c r="Y1024" s="133"/>
    </row>
    <row r="1025" spans="1:25" s="127" customFormat="1" ht="12" customHeight="1">
      <c r="A1025" s="121">
        <v>953</v>
      </c>
      <c r="B1025" s="122"/>
      <c r="C1025" s="403"/>
      <c r="D1025" s="123"/>
      <c r="E1025" s="124"/>
      <c r="F1025" s="124"/>
      <c r="G1025" s="363" t="str">
        <f t="shared" si="211"/>
        <v/>
      </c>
      <c r="H1025" s="376" t="str">
        <f t="shared" si="212"/>
        <v/>
      </c>
      <c r="I1025" s="365" t="str">
        <f t="shared" si="213"/>
        <v/>
      </c>
      <c r="J1025" s="366" t="str">
        <f t="shared" si="219"/>
        <v/>
      </c>
      <c r="K1025" s="367" t="str">
        <f t="shared" si="220"/>
        <v/>
      </c>
      <c r="L1025" s="368" t="str">
        <f t="shared" si="221"/>
        <v/>
      </c>
      <c r="M1025" s="369"/>
      <c r="N1025" s="370" t="str">
        <f t="shared" si="214"/>
        <v/>
      </c>
      <c r="O1025" s="371" t="str">
        <f t="shared" si="215"/>
        <v/>
      </c>
      <c r="P1025" s="371" t="str">
        <f t="shared" si="222"/>
        <v/>
      </c>
      <c r="Q1025" s="372" t="str">
        <f t="shared" si="216"/>
        <v/>
      </c>
      <c r="R1025" s="373" t="str">
        <f t="shared" si="223"/>
        <v/>
      </c>
      <c r="S1025" s="372" t="str">
        <f t="shared" si="224"/>
        <v/>
      </c>
      <c r="T1025" s="372" t="str">
        <f t="shared" si="217"/>
        <v/>
      </c>
      <c r="U1025" s="374" t="str">
        <f t="shared" si="218"/>
        <v/>
      </c>
      <c r="V1025" s="375" t="str">
        <f t="shared" si="225"/>
        <v/>
      </c>
      <c r="Y1025" s="133"/>
    </row>
    <row r="1026" spans="1:25" s="127" customFormat="1" ht="12" customHeight="1">
      <c r="A1026" s="121">
        <v>954</v>
      </c>
      <c r="B1026" s="122"/>
      <c r="C1026" s="403"/>
      <c r="D1026" s="123"/>
      <c r="E1026" s="124"/>
      <c r="F1026" s="124"/>
      <c r="G1026" s="363" t="str">
        <f t="shared" si="211"/>
        <v/>
      </c>
      <c r="H1026" s="376" t="str">
        <f t="shared" si="212"/>
        <v/>
      </c>
      <c r="I1026" s="365" t="str">
        <f t="shared" si="213"/>
        <v/>
      </c>
      <c r="J1026" s="366" t="str">
        <f t="shared" si="219"/>
        <v/>
      </c>
      <c r="K1026" s="367" t="str">
        <f t="shared" si="220"/>
        <v/>
      </c>
      <c r="L1026" s="368" t="str">
        <f t="shared" si="221"/>
        <v/>
      </c>
      <c r="M1026" s="369"/>
      <c r="N1026" s="370" t="str">
        <f t="shared" si="214"/>
        <v/>
      </c>
      <c r="O1026" s="371" t="str">
        <f t="shared" si="215"/>
        <v/>
      </c>
      <c r="P1026" s="371" t="str">
        <f t="shared" si="222"/>
        <v/>
      </c>
      <c r="Q1026" s="372" t="str">
        <f t="shared" si="216"/>
        <v/>
      </c>
      <c r="R1026" s="373" t="str">
        <f t="shared" si="223"/>
        <v/>
      </c>
      <c r="S1026" s="372" t="str">
        <f t="shared" si="224"/>
        <v/>
      </c>
      <c r="T1026" s="372" t="str">
        <f t="shared" si="217"/>
        <v/>
      </c>
      <c r="U1026" s="374" t="str">
        <f t="shared" si="218"/>
        <v/>
      </c>
      <c r="V1026" s="375" t="str">
        <f t="shared" si="225"/>
        <v/>
      </c>
      <c r="Y1026" s="133"/>
    </row>
    <row r="1027" spans="1:25" s="127" customFormat="1" ht="12" customHeight="1">
      <c r="A1027" s="121">
        <v>955</v>
      </c>
      <c r="B1027" s="122"/>
      <c r="C1027" s="403"/>
      <c r="D1027" s="123"/>
      <c r="E1027" s="124"/>
      <c r="F1027" s="124"/>
      <c r="G1027" s="363" t="str">
        <f t="shared" si="211"/>
        <v/>
      </c>
      <c r="H1027" s="376" t="str">
        <f t="shared" si="212"/>
        <v/>
      </c>
      <c r="I1027" s="365" t="str">
        <f t="shared" si="213"/>
        <v/>
      </c>
      <c r="J1027" s="366" t="str">
        <f t="shared" si="219"/>
        <v/>
      </c>
      <c r="K1027" s="367" t="str">
        <f t="shared" si="220"/>
        <v/>
      </c>
      <c r="L1027" s="368" t="str">
        <f t="shared" si="221"/>
        <v/>
      </c>
      <c r="M1027" s="369"/>
      <c r="N1027" s="370" t="str">
        <f t="shared" si="214"/>
        <v/>
      </c>
      <c r="O1027" s="371" t="str">
        <f t="shared" si="215"/>
        <v/>
      </c>
      <c r="P1027" s="371" t="str">
        <f t="shared" si="222"/>
        <v/>
      </c>
      <c r="Q1027" s="372" t="str">
        <f t="shared" si="216"/>
        <v/>
      </c>
      <c r="R1027" s="373" t="str">
        <f t="shared" si="223"/>
        <v/>
      </c>
      <c r="S1027" s="372" t="str">
        <f t="shared" si="224"/>
        <v/>
      </c>
      <c r="T1027" s="372" t="str">
        <f t="shared" si="217"/>
        <v/>
      </c>
      <c r="U1027" s="374" t="str">
        <f t="shared" si="218"/>
        <v/>
      </c>
      <c r="V1027" s="375" t="str">
        <f t="shared" si="225"/>
        <v/>
      </c>
      <c r="Y1027" s="133"/>
    </row>
    <row r="1028" spans="1:25" s="127" customFormat="1" ht="12" customHeight="1">
      <c r="A1028" s="121">
        <v>956</v>
      </c>
      <c r="B1028" s="122"/>
      <c r="C1028" s="403"/>
      <c r="D1028" s="123"/>
      <c r="E1028" s="124"/>
      <c r="F1028" s="124"/>
      <c r="G1028" s="363" t="str">
        <f t="shared" si="211"/>
        <v/>
      </c>
      <c r="H1028" s="376" t="str">
        <f t="shared" si="212"/>
        <v/>
      </c>
      <c r="I1028" s="365" t="str">
        <f t="shared" si="213"/>
        <v/>
      </c>
      <c r="J1028" s="366" t="str">
        <f t="shared" si="219"/>
        <v/>
      </c>
      <c r="K1028" s="367" t="str">
        <f t="shared" si="220"/>
        <v/>
      </c>
      <c r="L1028" s="368" t="str">
        <f t="shared" si="221"/>
        <v/>
      </c>
      <c r="M1028" s="369"/>
      <c r="N1028" s="370" t="str">
        <f t="shared" si="214"/>
        <v/>
      </c>
      <c r="O1028" s="371" t="str">
        <f t="shared" si="215"/>
        <v/>
      </c>
      <c r="P1028" s="371" t="str">
        <f t="shared" si="222"/>
        <v/>
      </c>
      <c r="Q1028" s="372" t="str">
        <f t="shared" si="216"/>
        <v/>
      </c>
      <c r="R1028" s="373" t="str">
        <f t="shared" si="223"/>
        <v/>
      </c>
      <c r="S1028" s="372" t="str">
        <f t="shared" si="224"/>
        <v/>
      </c>
      <c r="T1028" s="372" t="str">
        <f t="shared" si="217"/>
        <v/>
      </c>
      <c r="U1028" s="374" t="str">
        <f t="shared" si="218"/>
        <v/>
      </c>
      <c r="V1028" s="375" t="str">
        <f t="shared" si="225"/>
        <v/>
      </c>
      <c r="Y1028" s="133"/>
    </row>
    <row r="1029" spans="1:25" s="127" customFormat="1" ht="12" customHeight="1">
      <c r="A1029" s="121">
        <v>957</v>
      </c>
      <c r="B1029" s="122"/>
      <c r="C1029" s="403"/>
      <c r="D1029" s="123"/>
      <c r="E1029" s="124"/>
      <c r="F1029" s="124"/>
      <c r="G1029" s="363" t="str">
        <f t="shared" si="211"/>
        <v/>
      </c>
      <c r="H1029" s="376" t="str">
        <f t="shared" si="212"/>
        <v/>
      </c>
      <c r="I1029" s="365" t="str">
        <f t="shared" si="213"/>
        <v/>
      </c>
      <c r="J1029" s="366" t="str">
        <f t="shared" si="219"/>
        <v/>
      </c>
      <c r="K1029" s="367" t="str">
        <f t="shared" si="220"/>
        <v/>
      </c>
      <c r="L1029" s="368" t="str">
        <f t="shared" si="221"/>
        <v/>
      </c>
      <c r="M1029" s="369"/>
      <c r="N1029" s="370" t="str">
        <f t="shared" si="214"/>
        <v/>
      </c>
      <c r="O1029" s="371" t="str">
        <f t="shared" si="215"/>
        <v/>
      </c>
      <c r="P1029" s="371" t="str">
        <f t="shared" si="222"/>
        <v/>
      </c>
      <c r="Q1029" s="372" t="str">
        <f t="shared" si="216"/>
        <v/>
      </c>
      <c r="R1029" s="373" t="str">
        <f t="shared" si="223"/>
        <v/>
      </c>
      <c r="S1029" s="372" t="str">
        <f t="shared" si="224"/>
        <v/>
      </c>
      <c r="T1029" s="372" t="str">
        <f t="shared" si="217"/>
        <v/>
      </c>
      <c r="U1029" s="374" t="str">
        <f t="shared" si="218"/>
        <v/>
      </c>
      <c r="V1029" s="375" t="str">
        <f t="shared" si="225"/>
        <v/>
      </c>
      <c r="Y1029" s="133"/>
    </row>
    <row r="1030" spans="1:25" s="127" customFormat="1" ht="12" customHeight="1">
      <c r="A1030" s="121">
        <v>958</v>
      </c>
      <c r="B1030" s="122"/>
      <c r="C1030" s="403"/>
      <c r="D1030" s="123"/>
      <c r="E1030" s="124"/>
      <c r="F1030" s="124"/>
      <c r="G1030" s="363" t="str">
        <f t="shared" si="211"/>
        <v/>
      </c>
      <c r="H1030" s="376" t="str">
        <f t="shared" si="212"/>
        <v/>
      </c>
      <c r="I1030" s="365" t="str">
        <f t="shared" si="213"/>
        <v/>
      </c>
      <c r="J1030" s="366" t="str">
        <f t="shared" si="219"/>
        <v/>
      </c>
      <c r="K1030" s="367" t="str">
        <f t="shared" si="220"/>
        <v/>
      </c>
      <c r="L1030" s="368" t="str">
        <f t="shared" si="221"/>
        <v/>
      </c>
      <c r="M1030" s="369"/>
      <c r="N1030" s="370" t="str">
        <f t="shared" si="214"/>
        <v/>
      </c>
      <c r="O1030" s="371" t="str">
        <f t="shared" si="215"/>
        <v/>
      </c>
      <c r="P1030" s="371" t="str">
        <f t="shared" si="222"/>
        <v/>
      </c>
      <c r="Q1030" s="372" t="str">
        <f t="shared" si="216"/>
        <v/>
      </c>
      <c r="R1030" s="373" t="str">
        <f t="shared" si="223"/>
        <v/>
      </c>
      <c r="S1030" s="372" t="str">
        <f t="shared" si="224"/>
        <v/>
      </c>
      <c r="T1030" s="372" t="str">
        <f t="shared" si="217"/>
        <v/>
      </c>
      <c r="U1030" s="374" t="str">
        <f t="shared" si="218"/>
        <v/>
      </c>
      <c r="V1030" s="375" t="str">
        <f t="shared" si="225"/>
        <v/>
      </c>
      <c r="Y1030" s="133"/>
    </row>
    <row r="1031" spans="1:25" s="127" customFormat="1" ht="12" customHeight="1">
      <c r="A1031" s="121">
        <v>959</v>
      </c>
      <c r="B1031" s="122"/>
      <c r="C1031" s="403"/>
      <c r="D1031" s="123"/>
      <c r="E1031" s="124"/>
      <c r="F1031" s="124"/>
      <c r="G1031" s="363" t="str">
        <f t="shared" si="211"/>
        <v/>
      </c>
      <c r="H1031" s="376" t="str">
        <f t="shared" si="212"/>
        <v/>
      </c>
      <c r="I1031" s="365" t="str">
        <f t="shared" si="213"/>
        <v/>
      </c>
      <c r="J1031" s="366" t="str">
        <f t="shared" si="219"/>
        <v/>
      </c>
      <c r="K1031" s="367" t="str">
        <f t="shared" si="220"/>
        <v/>
      </c>
      <c r="L1031" s="368" t="str">
        <f t="shared" si="221"/>
        <v/>
      </c>
      <c r="M1031" s="369"/>
      <c r="N1031" s="370" t="str">
        <f t="shared" si="214"/>
        <v/>
      </c>
      <c r="O1031" s="371" t="str">
        <f t="shared" si="215"/>
        <v/>
      </c>
      <c r="P1031" s="371" t="str">
        <f t="shared" si="222"/>
        <v/>
      </c>
      <c r="Q1031" s="372" t="str">
        <f t="shared" si="216"/>
        <v/>
      </c>
      <c r="R1031" s="373" t="str">
        <f t="shared" si="223"/>
        <v/>
      </c>
      <c r="S1031" s="372" t="str">
        <f t="shared" si="224"/>
        <v/>
      </c>
      <c r="T1031" s="372" t="str">
        <f t="shared" si="217"/>
        <v/>
      </c>
      <c r="U1031" s="374" t="str">
        <f t="shared" si="218"/>
        <v/>
      </c>
      <c r="V1031" s="375" t="str">
        <f t="shared" si="225"/>
        <v/>
      </c>
      <c r="Y1031" s="133"/>
    </row>
    <row r="1032" spans="1:25" s="127" customFormat="1" ht="12" customHeight="1">
      <c r="A1032" s="121">
        <v>960</v>
      </c>
      <c r="B1032" s="122"/>
      <c r="C1032" s="403"/>
      <c r="D1032" s="123"/>
      <c r="E1032" s="124"/>
      <c r="F1032" s="124"/>
      <c r="G1032" s="363" t="str">
        <f t="shared" si="211"/>
        <v/>
      </c>
      <c r="H1032" s="376" t="str">
        <f t="shared" si="212"/>
        <v/>
      </c>
      <c r="I1032" s="365" t="str">
        <f t="shared" si="213"/>
        <v/>
      </c>
      <c r="J1032" s="366" t="str">
        <f t="shared" si="219"/>
        <v/>
      </c>
      <c r="K1032" s="367" t="str">
        <f t="shared" si="220"/>
        <v/>
      </c>
      <c r="L1032" s="368" t="str">
        <f t="shared" si="221"/>
        <v/>
      </c>
      <c r="M1032" s="369"/>
      <c r="N1032" s="370" t="str">
        <f t="shared" si="214"/>
        <v/>
      </c>
      <c r="O1032" s="371" t="str">
        <f t="shared" si="215"/>
        <v/>
      </c>
      <c r="P1032" s="371" t="str">
        <f t="shared" si="222"/>
        <v/>
      </c>
      <c r="Q1032" s="372" t="str">
        <f t="shared" si="216"/>
        <v/>
      </c>
      <c r="R1032" s="373" t="str">
        <f t="shared" si="223"/>
        <v/>
      </c>
      <c r="S1032" s="372" t="str">
        <f t="shared" si="224"/>
        <v/>
      </c>
      <c r="T1032" s="372" t="str">
        <f t="shared" si="217"/>
        <v/>
      </c>
      <c r="U1032" s="374" t="str">
        <f t="shared" si="218"/>
        <v/>
      </c>
      <c r="V1032" s="375" t="str">
        <f t="shared" si="225"/>
        <v/>
      </c>
      <c r="Y1032" s="133"/>
    </row>
    <row r="1033" spans="1:25" s="127" customFormat="1" ht="12" customHeight="1">
      <c r="A1033" s="121">
        <v>961</v>
      </c>
      <c r="B1033" s="122"/>
      <c r="C1033" s="403"/>
      <c r="D1033" s="123"/>
      <c r="E1033" s="124"/>
      <c r="F1033" s="124"/>
      <c r="G1033" s="363" t="str">
        <f t="shared" ref="G1033:G1072" si="226">IF(OR(ISBLANK($C1033),ISBLANK($C$68)),"",IF($C1033&gt;$C$68,"",DATEDIF($C1033,$C$68,"Y")))</f>
        <v/>
      </c>
      <c r="H1033" s="376" t="str">
        <f t="shared" ref="H1033:H1072" si="227">IF(D1033=1,"男",IF(D1033=2,"女",""))</f>
        <v/>
      </c>
      <c r="I1033" s="365" t="str">
        <f t="shared" ref="I1033:I1072" si="228">G1033&amp;H1033</f>
        <v/>
      </c>
      <c r="J1033" s="366" t="str">
        <f t="shared" si="219"/>
        <v/>
      </c>
      <c r="K1033" s="367" t="str">
        <f t="shared" si="220"/>
        <v/>
      </c>
      <c r="L1033" s="368" t="str">
        <f t="shared" si="221"/>
        <v/>
      </c>
      <c r="M1033" s="369"/>
      <c r="N1033" s="370" t="str">
        <f t="shared" ref="N1033:N1072" si="229">IF(F1033="","",(F1033-O1033)/O1033*100)</f>
        <v/>
      </c>
      <c r="O1033" s="371" t="str">
        <f t="shared" ref="O1033:O1072" si="230">IF(E1033="","",(J1033*E1033-K1033))</f>
        <v/>
      </c>
      <c r="P1033" s="371" t="str">
        <f t="shared" si="222"/>
        <v/>
      </c>
      <c r="Q1033" s="372" t="str">
        <f t="shared" ref="Q1033:Q1072" si="231">IF($E1033="","",P1033*O1033)</f>
        <v/>
      </c>
      <c r="R1033" s="373" t="str">
        <f t="shared" si="223"/>
        <v/>
      </c>
      <c r="S1033" s="372" t="str">
        <f t="shared" si="224"/>
        <v/>
      </c>
      <c r="T1033" s="372" t="str">
        <f t="shared" ref="T1033:T1072" si="232">IF(E1033="","",(Q1033*R1033+S1033))</f>
        <v/>
      </c>
      <c r="U1033" s="374" t="str">
        <f t="shared" ref="U1033:U1072" si="233">IF(E1033="","",(T1033*33%))</f>
        <v/>
      </c>
      <c r="V1033" s="375" t="str">
        <f t="shared" si="225"/>
        <v/>
      </c>
      <c r="Y1033" s="133"/>
    </row>
    <row r="1034" spans="1:25" s="127" customFormat="1" ht="12" customHeight="1">
      <c r="A1034" s="121">
        <v>962</v>
      </c>
      <c r="B1034" s="122"/>
      <c r="C1034" s="403"/>
      <c r="D1034" s="123"/>
      <c r="E1034" s="124"/>
      <c r="F1034" s="124"/>
      <c r="G1034" s="363" t="str">
        <f t="shared" si="226"/>
        <v/>
      </c>
      <c r="H1034" s="376" t="str">
        <f t="shared" si="227"/>
        <v/>
      </c>
      <c r="I1034" s="365" t="str">
        <f t="shared" si="228"/>
        <v/>
      </c>
      <c r="J1034" s="366" t="str">
        <f t="shared" ref="J1034:J1072" si="234">IF(E1034="","",VLOOKUP(I1034,$W$28:$Y$53,2,FALSE))</f>
        <v/>
      </c>
      <c r="K1034" s="367" t="str">
        <f t="shared" ref="K1034:K1072" si="235">IF(E1034="","",VLOOKUP(I1034,$W$28:$Y$53,3,FALSE))</f>
        <v/>
      </c>
      <c r="L1034" s="368" t="str">
        <f t="shared" ref="L1034:L1072" si="236">IF(ISNUMBER(N1034),VLOOKUP(N1034,$M$57:$R$62,4,TRUE),"")</f>
        <v/>
      </c>
      <c r="M1034" s="369"/>
      <c r="N1034" s="370" t="str">
        <f t="shared" si="229"/>
        <v/>
      </c>
      <c r="O1034" s="371" t="str">
        <f t="shared" si="230"/>
        <v/>
      </c>
      <c r="P1034" s="371" t="str">
        <f t="shared" ref="P1034:P1072" si="237">IF($E1034="","",VLOOKUP($I1034,$N$27:$Q$53,2,FALSE))</f>
        <v/>
      </c>
      <c r="Q1034" s="372" t="str">
        <f t="shared" si="231"/>
        <v/>
      </c>
      <c r="R1034" s="373" t="str">
        <f t="shared" ref="R1034:R1072" si="238">IF(E1034="","",VLOOKUP(I1034,$N$27:$V$53,9,FALSE))</f>
        <v/>
      </c>
      <c r="S1034" s="372" t="str">
        <f t="shared" ref="S1034:S1072" si="239">IF($E1034="","",VLOOKUP($I1034,$N$27:$R$53,5,FALSE))</f>
        <v/>
      </c>
      <c r="T1034" s="372" t="str">
        <f t="shared" si="232"/>
        <v/>
      </c>
      <c r="U1034" s="374" t="str">
        <f t="shared" si="233"/>
        <v/>
      </c>
      <c r="V1034" s="375" t="str">
        <f t="shared" ref="V1034:V1072" si="240">IF(E1034="","",(IF(AND(U1034&lt;=$R$7,U1034&gt;=$T$7),U1034,IF(U1034="","　","個別対応"))))</f>
        <v/>
      </c>
      <c r="Y1034" s="133"/>
    </row>
    <row r="1035" spans="1:25" s="127" customFormat="1" ht="12" customHeight="1">
      <c r="A1035" s="121">
        <v>963</v>
      </c>
      <c r="B1035" s="122"/>
      <c r="C1035" s="403"/>
      <c r="D1035" s="123"/>
      <c r="E1035" s="124"/>
      <c r="F1035" s="124"/>
      <c r="G1035" s="363" t="str">
        <f t="shared" si="226"/>
        <v/>
      </c>
      <c r="H1035" s="376" t="str">
        <f t="shared" si="227"/>
        <v/>
      </c>
      <c r="I1035" s="365" t="str">
        <f t="shared" si="228"/>
        <v/>
      </c>
      <c r="J1035" s="366" t="str">
        <f t="shared" si="234"/>
        <v/>
      </c>
      <c r="K1035" s="367" t="str">
        <f t="shared" si="235"/>
        <v/>
      </c>
      <c r="L1035" s="368" t="str">
        <f t="shared" si="236"/>
        <v/>
      </c>
      <c r="M1035" s="369"/>
      <c r="N1035" s="370" t="str">
        <f t="shared" si="229"/>
        <v/>
      </c>
      <c r="O1035" s="371" t="str">
        <f t="shared" si="230"/>
        <v/>
      </c>
      <c r="P1035" s="371" t="str">
        <f t="shared" si="237"/>
        <v/>
      </c>
      <c r="Q1035" s="372" t="str">
        <f t="shared" si="231"/>
        <v/>
      </c>
      <c r="R1035" s="373" t="str">
        <f t="shared" si="238"/>
        <v/>
      </c>
      <c r="S1035" s="372" t="str">
        <f t="shared" si="239"/>
        <v/>
      </c>
      <c r="T1035" s="372" t="str">
        <f t="shared" si="232"/>
        <v/>
      </c>
      <c r="U1035" s="374" t="str">
        <f t="shared" si="233"/>
        <v/>
      </c>
      <c r="V1035" s="375" t="str">
        <f t="shared" si="240"/>
        <v/>
      </c>
      <c r="Y1035" s="133"/>
    </row>
    <row r="1036" spans="1:25" s="127" customFormat="1" ht="12" customHeight="1">
      <c r="A1036" s="121">
        <v>964</v>
      </c>
      <c r="B1036" s="122"/>
      <c r="C1036" s="403"/>
      <c r="D1036" s="123"/>
      <c r="E1036" s="124"/>
      <c r="F1036" s="124"/>
      <c r="G1036" s="363" t="str">
        <f t="shared" si="226"/>
        <v/>
      </c>
      <c r="H1036" s="376" t="str">
        <f t="shared" si="227"/>
        <v/>
      </c>
      <c r="I1036" s="365" t="str">
        <f t="shared" si="228"/>
        <v/>
      </c>
      <c r="J1036" s="366" t="str">
        <f t="shared" si="234"/>
        <v/>
      </c>
      <c r="K1036" s="367" t="str">
        <f t="shared" si="235"/>
        <v/>
      </c>
      <c r="L1036" s="368" t="str">
        <f t="shared" si="236"/>
        <v/>
      </c>
      <c r="M1036" s="369"/>
      <c r="N1036" s="370" t="str">
        <f t="shared" si="229"/>
        <v/>
      </c>
      <c r="O1036" s="371" t="str">
        <f t="shared" si="230"/>
        <v/>
      </c>
      <c r="P1036" s="371" t="str">
        <f t="shared" si="237"/>
        <v/>
      </c>
      <c r="Q1036" s="372" t="str">
        <f t="shared" si="231"/>
        <v/>
      </c>
      <c r="R1036" s="373" t="str">
        <f t="shared" si="238"/>
        <v/>
      </c>
      <c r="S1036" s="372" t="str">
        <f t="shared" si="239"/>
        <v/>
      </c>
      <c r="T1036" s="372" t="str">
        <f t="shared" si="232"/>
        <v/>
      </c>
      <c r="U1036" s="374" t="str">
        <f t="shared" si="233"/>
        <v/>
      </c>
      <c r="V1036" s="375" t="str">
        <f t="shared" si="240"/>
        <v/>
      </c>
      <c r="Y1036" s="133"/>
    </row>
    <row r="1037" spans="1:25" s="127" customFormat="1" ht="12" customHeight="1">
      <c r="A1037" s="121">
        <v>965</v>
      </c>
      <c r="B1037" s="122"/>
      <c r="C1037" s="403"/>
      <c r="D1037" s="123"/>
      <c r="E1037" s="124"/>
      <c r="F1037" s="124"/>
      <c r="G1037" s="363" t="str">
        <f t="shared" si="226"/>
        <v/>
      </c>
      <c r="H1037" s="376" t="str">
        <f t="shared" si="227"/>
        <v/>
      </c>
      <c r="I1037" s="365" t="str">
        <f t="shared" si="228"/>
        <v/>
      </c>
      <c r="J1037" s="366" t="str">
        <f t="shared" si="234"/>
        <v/>
      </c>
      <c r="K1037" s="367" t="str">
        <f t="shared" si="235"/>
        <v/>
      </c>
      <c r="L1037" s="368" t="str">
        <f t="shared" si="236"/>
        <v/>
      </c>
      <c r="M1037" s="369"/>
      <c r="N1037" s="370" t="str">
        <f t="shared" si="229"/>
        <v/>
      </c>
      <c r="O1037" s="371" t="str">
        <f t="shared" si="230"/>
        <v/>
      </c>
      <c r="P1037" s="371" t="str">
        <f t="shared" si="237"/>
        <v/>
      </c>
      <c r="Q1037" s="372" t="str">
        <f t="shared" si="231"/>
        <v/>
      </c>
      <c r="R1037" s="373" t="str">
        <f t="shared" si="238"/>
        <v/>
      </c>
      <c r="S1037" s="372" t="str">
        <f t="shared" si="239"/>
        <v/>
      </c>
      <c r="T1037" s="372" t="str">
        <f t="shared" si="232"/>
        <v/>
      </c>
      <c r="U1037" s="374" t="str">
        <f t="shared" si="233"/>
        <v/>
      </c>
      <c r="V1037" s="375" t="str">
        <f t="shared" si="240"/>
        <v/>
      </c>
      <c r="Y1037" s="133"/>
    </row>
    <row r="1038" spans="1:25" s="127" customFormat="1" ht="12" customHeight="1">
      <c r="A1038" s="121">
        <v>966</v>
      </c>
      <c r="B1038" s="122"/>
      <c r="C1038" s="403"/>
      <c r="D1038" s="123"/>
      <c r="E1038" s="124"/>
      <c r="F1038" s="124"/>
      <c r="G1038" s="363" t="str">
        <f t="shared" si="226"/>
        <v/>
      </c>
      <c r="H1038" s="376" t="str">
        <f t="shared" si="227"/>
        <v/>
      </c>
      <c r="I1038" s="365" t="str">
        <f t="shared" si="228"/>
        <v/>
      </c>
      <c r="J1038" s="366" t="str">
        <f t="shared" si="234"/>
        <v/>
      </c>
      <c r="K1038" s="367" t="str">
        <f t="shared" si="235"/>
        <v/>
      </c>
      <c r="L1038" s="368" t="str">
        <f t="shared" si="236"/>
        <v/>
      </c>
      <c r="M1038" s="369"/>
      <c r="N1038" s="370" t="str">
        <f t="shared" si="229"/>
        <v/>
      </c>
      <c r="O1038" s="371" t="str">
        <f t="shared" si="230"/>
        <v/>
      </c>
      <c r="P1038" s="371" t="str">
        <f t="shared" si="237"/>
        <v/>
      </c>
      <c r="Q1038" s="372" t="str">
        <f t="shared" si="231"/>
        <v/>
      </c>
      <c r="R1038" s="373" t="str">
        <f t="shared" si="238"/>
        <v/>
      </c>
      <c r="S1038" s="372" t="str">
        <f t="shared" si="239"/>
        <v/>
      </c>
      <c r="T1038" s="372" t="str">
        <f t="shared" si="232"/>
        <v/>
      </c>
      <c r="U1038" s="374" t="str">
        <f t="shared" si="233"/>
        <v/>
      </c>
      <c r="V1038" s="375" t="str">
        <f t="shared" si="240"/>
        <v/>
      </c>
      <c r="Y1038" s="133"/>
    </row>
    <row r="1039" spans="1:25" s="127" customFormat="1" ht="12" customHeight="1">
      <c r="A1039" s="121">
        <v>967</v>
      </c>
      <c r="B1039" s="122"/>
      <c r="C1039" s="403"/>
      <c r="D1039" s="123"/>
      <c r="E1039" s="124"/>
      <c r="F1039" s="124"/>
      <c r="G1039" s="363" t="str">
        <f t="shared" si="226"/>
        <v/>
      </c>
      <c r="H1039" s="376" t="str">
        <f t="shared" si="227"/>
        <v/>
      </c>
      <c r="I1039" s="365" t="str">
        <f t="shared" si="228"/>
        <v/>
      </c>
      <c r="J1039" s="366" t="str">
        <f t="shared" si="234"/>
        <v/>
      </c>
      <c r="K1039" s="367" t="str">
        <f t="shared" si="235"/>
        <v/>
      </c>
      <c r="L1039" s="368" t="str">
        <f t="shared" si="236"/>
        <v/>
      </c>
      <c r="M1039" s="369"/>
      <c r="N1039" s="370" t="str">
        <f t="shared" si="229"/>
        <v/>
      </c>
      <c r="O1039" s="371" t="str">
        <f t="shared" si="230"/>
        <v/>
      </c>
      <c r="P1039" s="371" t="str">
        <f t="shared" si="237"/>
        <v/>
      </c>
      <c r="Q1039" s="372" t="str">
        <f t="shared" si="231"/>
        <v/>
      </c>
      <c r="R1039" s="373" t="str">
        <f t="shared" si="238"/>
        <v/>
      </c>
      <c r="S1039" s="372" t="str">
        <f t="shared" si="239"/>
        <v/>
      </c>
      <c r="T1039" s="372" t="str">
        <f t="shared" si="232"/>
        <v/>
      </c>
      <c r="U1039" s="374" t="str">
        <f t="shared" si="233"/>
        <v/>
      </c>
      <c r="V1039" s="375" t="str">
        <f t="shared" si="240"/>
        <v/>
      </c>
      <c r="Y1039" s="133"/>
    </row>
    <row r="1040" spans="1:25" s="127" customFormat="1" ht="12" customHeight="1">
      <c r="A1040" s="121">
        <v>968</v>
      </c>
      <c r="B1040" s="122"/>
      <c r="C1040" s="403"/>
      <c r="D1040" s="123"/>
      <c r="E1040" s="124"/>
      <c r="F1040" s="124"/>
      <c r="G1040" s="363" t="str">
        <f t="shared" si="226"/>
        <v/>
      </c>
      <c r="H1040" s="376" t="str">
        <f t="shared" si="227"/>
        <v/>
      </c>
      <c r="I1040" s="365" t="str">
        <f t="shared" si="228"/>
        <v/>
      </c>
      <c r="J1040" s="366" t="str">
        <f t="shared" si="234"/>
        <v/>
      </c>
      <c r="K1040" s="367" t="str">
        <f t="shared" si="235"/>
        <v/>
      </c>
      <c r="L1040" s="368" t="str">
        <f t="shared" si="236"/>
        <v/>
      </c>
      <c r="M1040" s="369"/>
      <c r="N1040" s="370" t="str">
        <f t="shared" si="229"/>
        <v/>
      </c>
      <c r="O1040" s="371" t="str">
        <f t="shared" si="230"/>
        <v/>
      </c>
      <c r="P1040" s="371" t="str">
        <f t="shared" si="237"/>
        <v/>
      </c>
      <c r="Q1040" s="372" t="str">
        <f t="shared" si="231"/>
        <v/>
      </c>
      <c r="R1040" s="373" t="str">
        <f t="shared" si="238"/>
        <v/>
      </c>
      <c r="S1040" s="372" t="str">
        <f t="shared" si="239"/>
        <v/>
      </c>
      <c r="T1040" s="372" t="str">
        <f t="shared" si="232"/>
        <v/>
      </c>
      <c r="U1040" s="374" t="str">
        <f t="shared" si="233"/>
        <v/>
      </c>
      <c r="V1040" s="375" t="str">
        <f t="shared" si="240"/>
        <v/>
      </c>
      <c r="Y1040" s="133"/>
    </row>
    <row r="1041" spans="1:25" s="127" customFormat="1" ht="12" customHeight="1">
      <c r="A1041" s="121">
        <v>969</v>
      </c>
      <c r="B1041" s="122"/>
      <c r="C1041" s="403"/>
      <c r="D1041" s="123"/>
      <c r="E1041" s="124"/>
      <c r="F1041" s="124"/>
      <c r="G1041" s="363" t="str">
        <f t="shared" si="226"/>
        <v/>
      </c>
      <c r="H1041" s="376" t="str">
        <f t="shared" si="227"/>
        <v/>
      </c>
      <c r="I1041" s="365" t="str">
        <f t="shared" si="228"/>
        <v/>
      </c>
      <c r="J1041" s="366" t="str">
        <f t="shared" si="234"/>
        <v/>
      </c>
      <c r="K1041" s="367" t="str">
        <f t="shared" si="235"/>
        <v/>
      </c>
      <c r="L1041" s="368" t="str">
        <f t="shared" si="236"/>
        <v/>
      </c>
      <c r="M1041" s="369"/>
      <c r="N1041" s="370" t="str">
        <f t="shared" si="229"/>
        <v/>
      </c>
      <c r="O1041" s="371" t="str">
        <f t="shared" si="230"/>
        <v/>
      </c>
      <c r="P1041" s="371" t="str">
        <f t="shared" si="237"/>
        <v/>
      </c>
      <c r="Q1041" s="372" t="str">
        <f t="shared" si="231"/>
        <v/>
      </c>
      <c r="R1041" s="373" t="str">
        <f t="shared" si="238"/>
        <v/>
      </c>
      <c r="S1041" s="372" t="str">
        <f t="shared" si="239"/>
        <v/>
      </c>
      <c r="T1041" s="372" t="str">
        <f t="shared" si="232"/>
        <v/>
      </c>
      <c r="U1041" s="374" t="str">
        <f t="shared" si="233"/>
        <v/>
      </c>
      <c r="V1041" s="375" t="str">
        <f t="shared" si="240"/>
        <v/>
      </c>
      <c r="Y1041" s="133"/>
    </row>
    <row r="1042" spans="1:25" s="127" customFormat="1" ht="12" customHeight="1">
      <c r="A1042" s="121">
        <v>970</v>
      </c>
      <c r="B1042" s="122"/>
      <c r="C1042" s="403"/>
      <c r="D1042" s="123"/>
      <c r="E1042" s="124"/>
      <c r="F1042" s="124"/>
      <c r="G1042" s="363" t="str">
        <f t="shared" si="226"/>
        <v/>
      </c>
      <c r="H1042" s="376" t="str">
        <f t="shared" si="227"/>
        <v/>
      </c>
      <c r="I1042" s="365" t="str">
        <f t="shared" si="228"/>
        <v/>
      </c>
      <c r="J1042" s="366" t="str">
        <f t="shared" si="234"/>
        <v/>
      </c>
      <c r="K1042" s="367" t="str">
        <f t="shared" si="235"/>
        <v/>
      </c>
      <c r="L1042" s="368" t="str">
        <f t="shared" si="236"/>
        <v/>
      </c>
      <c r="M1042" s="369"/>
      <c r="N1042" s="370" t="str">
        <f t="shared" si="229"/>
        <v/>
      </c>
      <c r="O1042" s="371" t="str">
        <f t="shared" si="230"/>
        <v/>
      </c>
      <c r="P1042" s="371" t="str">
        <f t="shared" si="237"/>
        <v/>
      </c>
      <c r="Q1042" s="372" t="str">
        <f t="shared" si="231"/>
        <v/>
      </c>
      <c r="R1042" s="373" t="str">
        <f t="shared" si="238"/>
        <v/>
      </c>
      <c r="S1042" s="372" t="str">
        <f t="shared" si="239"/>
        <v/>
      </c>
      <c r="T1042" s="372" t="str">
        <f t="shared" si="232"/>
        <v/>
      </c>
      <c r="U1042" s="374" t="str">
        <f t="shared" si="233"/>
        <v/>
      </c>
      <c r="V1042" s="375" t="str">
        <f t="shared" si="240"/>
        <v/>
      </c>
      <c r="Y1042" s="133"/>
    </row>
    <row r="1043" spans="1:25" s="127" customFormat="1" ht="12" customHeight="1">
      <c r="A1043" s="121">
        <v>971</v>
      </c>
      <c r="B1043" s="122"/>
      <c r="C1043" s="403"/>
      <c r="D1043" s="123"/>
      <c r="E1043" s="124"/>
      <c r="F1043" s="124"/>
      <c r="G1043" s="363" t="str">
        <f t="shared" si="226"/>
        <v/>
      </c>
      <c r="H1043" s="376" t="str">
        <f t="shared" si="227"/>
        <v/>
      </c>
      <c r="I1043" s="365" t="str">
        <f t="shared" si="228"/>
        <v/>
      </c>
      <c r="J1043" s="366" t="str">
        <f t="shared" si="234"/>
        <v/>
      </c>
      <c r="K1043" s="367" t="str">
        <f t="shared" si="235"/>
        <v/>
      </c>
      <c r="L1043" s="368" t="str">
        <f t="shared" si="236"/>
        <v/>
      </c>
      <c r="M1043" s="369"/>
      <c r="N1043" s="370" t="str">
        <f t="shared" si="229"/>
        <v/>
      </c>
      <c r="O1043" s="371" t="str">
        <f t="shared" si="230"/>
        <v/>
      </c>
      <c r="P1043" s="371" t="str">
        <f t="shared" si="237"/>
        <v/>
      </c>
      <c r="Q1043" s="372" t="str">
        <f t="shared" si="231"/>
        <v/>
      </c>
      <c r="R1043" s="373" t="str">
        <f t="shared" si="238"/>
        <v/>
      </c>
      <c r="S1043" s="372" t="str">
        <f t="shared" si="239"/>
        <v/>
      </c>
      <c r="T1043" s="372" t="str">
        <f t="shared" si="232"/>
        <v/>
      </c>
      <c r="U1043" s="374" t="str">
        <f t="shared" si="233"/>
        <v/>
      </c>
      <c r="V1043" s="375" t="str">
        <f t="shared" si="240"/>
        <v/>
      </c>
      <c r="Y1043" s="133"/>
    </row>
    <row r="1044" spans="1:25" s="127" customFormat="1" ht="12" customHeight="1">
      <c r="A1044" s="121">
        <v>972</v>
      </c>
      <c r="B1044" s="122"/>
      <c r="C1044" s="403"/>
      <c r="D1044" s="123"/>
      <c r="E1044" s="124"/>
      <c r="F1044" s="124"/>
      <c r="G1044" s="363" t="str">
        <f t="shared" si="226"/>
        <v/>
      </c>
      <c r="H1044" s="376" t="str">
        <f t="shared" si="227"/>
        <v/>
      </c>
      <c r="I1044" s="365" t="str">
        <f t="shared" si="228"/>
        <v/>
      </c>
      <c r="J1044" s="366" t="str">
        <f t="shared" si="234"/>
        <v/>
      </c>
      <c r="K1044" s="367" t="str">
        <f t="shared" si="235"/>
        <v/>
      </c>
      <c r="L1044" s="368" t="str">
        <f t="shared" si="236"/>
        <v/>
      </c>
      <c r="M1044" s="369"/>
      <c r="N1044" s="370" t="str">
        <f t="shared" si="229"/>
        <v/>
      </c>
      <c r="O1044" s="371" t="str">
        <f t="shared" si="230"/>
        <v/>
      </c>
      <c r="P1044" s="371" t="str">
        <f t="shared" si="237"/>
        <v/>
      </c>
      <c r="Q1044" s="372" t="str">
        <f t="shared" si="231"/>
        <v/>
      </c>
      <c r="R1044" s="373" t="str">
        <f t="shared" si="238"/>
        <v/>
      </c>
      <c r="S1044" s="372" t="str">
        <f t="shared" si="239"/>
        <v/>
      </c>
      <c r="T1044" s="372" t="str">
        <f t="shared" si="232"/>
        <v/>
      </c>
      <c r="U1044" s="374" t="str">
        <f t="shared" si="233"/>
        <v/>
      </c>
      <c r="V1044" s="375" t="str">
        <f t="shared" si="240"/>
        <v/>
      </c>
      <c r="Y1044" s="133"/>
    </row>
    <row r="1045" spans="1:25" s="127" customFormat="1" ht="12" customHeight="1">
      <c r="A1045" s="121">
        <v>973</v>
      </c>
      <c r="B1045" s="122"/>
      <c r="C1045" s="403"/>
      <c r="D1045" s="123"/>
      <c r="E1045" s="124"/>
      <c r="F1045" s="124"/>
      <c r="G1045" s="363" t="str">
        <f t="shared" si="226"/>
        <v/>
      </c>
      <c r="H1045" s="376" t="str">
        <f t="shared" si="227"/>
        <v/>
      </c>
      <c r="I1045" s="365" t="str">
        <f t="shared" si="228"/>
        <v/>
      </c>
      <c r="J1045" s="366" t="str">
        <f t="shared" si="234"/>
        <v/>
      </c>
      <c r="K1045" s="367" t="str">
        <f t="shared" si="235"/>
        <v/>
      </c>
      <c r="L1045" s="368" t="str">
        <f t="shared" si="236"/>
        <v/>
      </c>
      <c r="M1045" s="369"/>
      <c r="N1045" s="370" t="str">
        <f t="shared" si="229"/>
        <v/>
      </c>
      <c r="O1045" s="371" t="str">
        <f t="shared" si="230"/>
        <v/>
      </c>
      <c r="P1045" s="371" t="str">
        <f t="shared" si="237"/>
        <v/>
      </c>
      <c r="Q1045" s="372" t="str">
        <f t="shared" si="231"/>
        <v/>
      </c>
      <c r="R1045" s="373" t="str">
        <f t="shared" si="238"/>
        <v/>
      </c>
      <c r="S1045" s="372" t="str">
        <f t="shared" si="239"/>
        <v/>
      </c>
      <c r="T1045" s="372" t="str">
        <f t="shared" si="232"/>
        <v/>
      </c>
      <c r="U1045" s="374" t="str">
        <f t="shared" si="233"/>
        <v/>
      </c>
      <c r="V1045" s="375" t="str">
        <f t="shared" si="240"/>
        <v/>
      </c>
      <c r="Y1045" s="133"/>
    </row>
    <row r="1046" spans="1:25" s="127" customFormat="1" ht="12" customHeight="1">
      <c r="A1046" s="121">
        <v>974</v>
      </c>
      <c r="B1046" s="122"/>
      <c r="C1046" s="403"/>
      <c r="D1046" s="123"/>
      <c r="E1046" s="124"/>
      <c r="F1046" s="124"/>
      <c r="G1046" s="363" t="str">
        <f t="shared" si="226"/>
        <v/>
      </c>
      <c r="H1046" s="376" t="str">
        <f t="shared" si="227"/>
        <v/>
      </c>
      <c r="I1046" s="365" t="str">
        <f t="shared" si="228"/>
        <v/>
      </c>
      <c r="J1046" s="366" t="str">
        <f t="shared" si="234"/>
        <v/>
      </c>
      <c r="K1046" s="367" t="str">
        <f t="shared" si="235"/>
        <v/>
      </c>
      <c r="L1046" s="368" t="str">
        <f t="shared" si="236"/>
        <v/>
      </c>
      <c r="M1046" s="369"/>
      <c r="N1046" s="370" t="str">
        <f t="shared" si="229"/>
        <v/>
      </c>
      <c r="O1046" s="371" t="str">
        <f t="shared" si="230"/>
        <v/>
      </c>
      <c r="P1046" s="371" t="str">
        <f t="shared" si="237"/>
        <v/>
      </c>
      <c r="Q1046" s="372" t="str">
        <f t="shared" si="231"/>
        <v/>
      </c>
      <c r="R1046" s="373" t="str">
        <f t="shared" si="238"/>
        <v/>
      </c>
      <c r="S1046" s="372" t="str">
        <f t="shared" si="239"/>
        <v/>
      </c>
      <c r="T1046" s="372" t="str">
        <f t="shared" si="232"/>
        <v/>
      </c>
      <c r="U1046" s="374" t="str">
        <f t="shared" si="233"/>
        <v/>
      </c>
      <c r="V1046" s="375" t="str">
        <f t="shared" si="240"/>
        <v/>
      </c>
      <c r="Y1046" s="133"/>
    </row>
    <row r="1047" spans="1:25" s="127" customFormat="1" ht="12" customHeight="1">
      <c r="A1047" s="121">
        <v>975</v>
      </c>
      <c r="B1047" s="122"/>
      <c r="C1047" s="403"/>
      <c r="D1047" s="123"/>
      <c r="E1047" s="124"/>
      <c r="F1047" s="124"/>
      <c r="G1047" s="363" t="str">
        <f t="shared" si="226"/>
        <v/>
      </c>
      <c r="H1047" s="376" t="str">
        <f t="shared" si="227"/>
        <v/>
      </c>
      <c r="I1047" s="365" t="str">
        <f t="shared" si="228"/>
        <v/>
      </c>
      <c r="J1047" s="366" t="str">
        <f t="shared" si="234"/>
        <v/>
      </c>
      <c r="K1047" s="367" t="str">
        <f t="shared" si="235"/>
        <v/>
      </c>
      <c r="L1047" s="368" t="str">
        <f t="shared" si="236"/>
        <v/>
      </c>
      <c r="M1047" s="369"/>
      <c r="N1047" s="370" t="str">
        <f t="shared" si="229"/>
        <v/>
      </c>
      <c r="O1047" s="371" t="str">
        <f t="shared" si="230"/>
        <v/>
      </c>
      <c r="P1047" s="371" t="str">
        <f t="shared" si="237"/>
        <v/>
      </c>
      <c r="Q1047" s="372" t="str">
        <f t="shared" si="231"/>
        <v/>
      </c>
      <c r="R1047" s="373" t="str">
        <f t="shared" si="238"/>
        <v/>
      </c>
      <c r="S1047" s="372" t="str">
        <f t="shared" si="239"/>
        <v/>
      </c>
      <c r="T1047" s="372" t="str">
        <f t="shared" si="232"/>
        <v/>
      </c>
      <c r="U1047" s="374" t="str">
        <f t="shared" si="233"/>
        <v/>
      </c>
      <c r="V1047" s="375" t="str">
        <f t="shared" si="240"/>
        <v/>
      </c>
      <c r="Y1047" s="133"/>
    </row>
    <row r="1048" spans="1:25" s="127" customFormat="1" ht="12" customHeight="1">
      <c r="A1048" s="121">
        <v>976</v>
      </c>
      <c r="B1048" s="122"/>
      <c r="C1048" s="403"/>
      <c r="D1048" s="123"/>
      <c r="E1048" s="124"/>
      <c r="F1048" s="124"/>
      <c r="G1048" s="363" t="str">
        <f t="shared" si="226"/>
        <v/>
      </c>
      <c r="H1048" s="376" t="str">
        <f t="shared" si="227"/>
        <v/>
      </c>
      <c r="I1048" s="365" t="str">
        <f t="shared" si="228"/>
        <v/>
      </c>
      <c r="J1048" s="366" t="str">
        <f t="shared" si="234"/>
        <v/>
      </c>
      <c r="K1048" s="367" t="str">
        <f t="shared" si="235"/>
        <v/>
      </c>
      <c r="L1048" s="368" t="str">
        <f t="shared" si="236"/>
        <v/>
      </c>
      <c r="M1048" s="369"/>
      <c r="N1048" s="370" t="str">
        <f t="shared" si="229"/>
        <v/>
      </c>
      <c r="O1048" s="371" t="str">
        <f t="shared" si="230"/>
        <v/>
      </c>
      <c r="P1048" s="371" t="str">
        <f t="shared" si="237"/>
        <v/>
      </c>
      <c r="Q1048" s="372" t="str">
        <f t="shared" si="231"/>
        <v/>
      </c>
      <c r="R1048" s="373" t="str">
        <f t="shared" si="238"/>
        <v/>
      </c>
      <c r="S1048" s="372" t="str">
        <f t="shared" si="239"/>
        <v/>
      </c>
      <c r="T1048" s="372" t="str">
        <f t="shared" si="232"/>
        <v/>
      </c>
      <c r="U1048" s="374" t="str">
        <f t="shared" si="233"/>
        <v/>
      </c>
      <c r="V1048" s="375" t="str">
        <f t="shared" si="240"/>
        <v/>
      </c>
      <c r="Y1048" s="133"/>
    </row>
    <row r="1049" spans="1:25" s="127" customFormat="1" ht="12" customHeight="1">
      <c r="A1049" s="121">
        <v>977</v>
      </c>
      <c r="B1049" s="122"/>
      <c r="C1049" s="403"/>
      <c r="D1049" s="123"/>
      <c r="E1049" s="124"/>
      <c r="F1049" s="124"/>
      <c r="G1049" s="363" t="str">
        <f t="shared" si="226"/>
        <v/>
      </c>
      <c r="H1049" s="376" t="str">
        <f t="shared" si="227"/>
        <v/>
      </c>
      <c r="I1049" s="365" t="str">
        <f t="shared" si="228"/>
        <v/>
      </c>
      <c r="J1049" s="366" t="str">
        <f t="shared" si="234"/>
        <v/>
      </c>
      <c r="K1049" s="367" t="str">
        <f t="shared" si="235"/>
        <v/>
      </c>
      <c r="L1049" s="368" t="str">
        <f t="shared" si="236"/>
        <v/>
      </c>
      <c r="M1049" s="369"/>
      <c r="N1049" s="370" t="str">
        <f t="shared" si="229"/>
        <v/>
      </c>
      <c r="O1049" s="371" t="str">
        <f t="shared" si="230"/>
        <v/>
      </c>
      <c r="P1049" s="371" t="str">
        <f t="shared" si="237"/>
        <v/>
      </c>
      <c r="Q1049" s="372" t="str">
        <f t="shared" si="231"/>
        <v/>
      </c>
      <c r="R1049" s="373" t="str">
        <f t="shared" si="238"/>
        <v/>
      </c>
      <c r="S1049" s="372" t="str">
        <f t="shared" si="239"/>
        <v/>
      </c>
      <c r="T1049" s="372" t="str">
        <f t="shared" si="232"/>
        <v/>
      </c>
      <c r="U1049" s="374" t="str">
        <f t="shared" si="233"/>
        <v/>
      </c>
      <c r="V1049" s="375" t="str">
        <f t="shared" si="240"/>
        <v/>
      </c>
      <c r="Y1049" s="133"/>
    </row>
    <row r="1050" spans="1:25" s="127" customFormat="1" ht="12" customHeight="1">
      <c r="A1050" s="121">
        <v>978</v>
      </c>
      <c r="B1050" s="122"/>
      <c r="C1050" s="403"/>
      <c r="D1050" s="123"/>
      <c r="E1050" s="124"/>
      <c r="F1050" s="124"/>
      <c r="G1050" s="363" t="str">
        <f t="shared" si="226"/>
        <v/>
      </c>
      <c r="H1050" s="376" t="str">
        <f t="shared" si="227"/>
        <v/>
      </c>
      <c r="I1050" s="365" t="str">
        <f t="shared" si="228"/>
        <v/>
      </c>
      <c r="J1050" s="366" t="str">
        <f t="shared" si="234"/>
        <v/>
      </c>
      <c r="K1050" s="367" t="str">
        <f t="shared" si="235"/>
        <v/>
      </c>
      <c r="L1050" s="368" t="str">
        <f t="shared" si="236"/>
        <v/>
      </c>
      <c r="M1050" s="369"/>
      <c r="N1050" s="370" t="str">
        <f t="shared" si="229"/>
        <v/>
      </c>
      <c r="O1050" s="371" t="str">
        <f t="shared" si="230"/>
        <v/>
      </c>
      <c r="P1050" s="371" t="str">
        <f t="shared" si="237"/>
        <v/>
      </c>
      <c r="Q1050" s="372" t="str">
        <f t="shared" si="231"/>
        <v/>
      </c>
      <c r="R1050" s="373" t="str">
        <f t="shared" si="238"/>
        <v/>
      </c>
      <c r="S1050" s="372" t="str">
        <f t="shared" si="239"/>
        <v/>
      </c>
      <c r="T1050" s="372" t="str">
        <f t="shared" si="232"/>
        <v/>
      </c>
      <c r="U1050" s="374" t="str">
        <f t="shared" si="233"/>
        <v/>
      </c>
      <c r="V1050" s="375" t="str">
        <f t="shared" si="240"/>
        <v/>
      </c>
      <c r="Y1050" s="133"/>
    </row>
    <row r="1051" spans="1:25" s="127" customFormat="1" ht="12" customHeight="1">
      <c r="A1051" s="121">
        <v>979</v>
      </c>
      <c r="B1051" s="122"/>
      <c r="C1051" s="403"/>
      <c r="D1051" s="123"/>
      <c r="E1051" s="124"/>
      <c r="F1051" s="124"/>
      <c r="G1051" s="363" t="str">
        <f t="shared" si="226"/>
        <v/>
      </c>
      <c r="H1051" s="376" t="str">
        <f t="shared" si="227"/>
        <v/>
      </c>
      <c r="I1051" s="365" t="str">
        <f t="shared" si="228"/>
        <v/>
      </c>
      <c r="J1051" s="366" t="str">
        <f t="shared" si="234"/>
        <v/>
      </c>
      <c r="K1051" s="367" t="str">
        <f t="shared" si="235"/>
        <v/>
      </c>
      <c r="L1051" s="368" t="str">
        <f t="shared" si="236"/>
        <v/>
      </c>
      <c r="M1051" s="369"/>
      <c r="N1051" s="370" t="str">
        <f t="shared" si="229"/>
        <v/>
      </c>
      <c r="O1051" s="371" t="str">
        <f t="shared" si="230"/>
        <v/>
      </c>
      <c r="P1051" s="371" t="str">
        <f t="shared" si="237"/>
        <v/>
      </c>
      <c r="Q1051" s="372" t="str">
        <f t="shared" si="231"/>
        <v/>
      </c>
      <c r="R1051" s="373" t="str">
        <f t="shared" si="238"/>
        <v/>
      </c>
      <c r="S1051" s="372" t="str">
        <f t="shared" si="239"/>
        <v/>
      </c>
      <c r="T1051" s="372" t="str">
        <f t="shared" si="232"/>
        <v/>
      </c>
      <c r="U1051" s="374" t="str">
        <f t="shared" si="233"/>
        <v/>
      </c>
      <c r="V1051" s="375" t="str">
        <f t="shared" si="240"/>
        <v/>
      </c>
      <c r="Y1051" s="133"/>
    </row>
    <row r="1052" spans="1:25" s="127" customFormat="1" ht="12" customHeight="1">
      <c r="A1052" s="121">
        <v>980</v>
      </c>
      <c r="B1052" s="122"/>
      <c r="C1052" s="403"/>
      <c r="D1052" s="123"/>
      <c r="E1052" s="124"/>
      <c r="F1052" s="124"/>
      <c r="G1052" s="363" t="str">
        <f t="shared" si="226"/>
        <v/>
      </c>
      <c r="H1052" s="376" t="str">
        <f t="shared" si="227"/>
        <v/>
      </c>
      <c r="I1052" s="365" t="str">
        <f t="shared" si="228"/>
        <v/>
      </c>
      <c r="J1052" s="366" t="str">
        <f t="shared" si="234"/>
        <v/>
      </c>
      <c r="K1052" s="367" t="str">
        <f t="shared" si="235"/>
        <v/>
      </c>
      <c r="L1052" s="368" t="str">
        <f t="shared" si="236"/>
        <v/>
      </c>
      <c r="M1052" s="369"/>
      <c r="N1052" s="370" t="str">
        <f t="shared" si="229"/>
        <v/>
      </c>
      <c r="O1052" s="371" t="str">
        <f t="shared" si="230"/>
        <v/>
      </c>
      <c r="P1052" s="371" t="str">
        <f t="shared" si="237"/>
        <v/>
      </c>
      <c r="Q1052" s="372" t="str">
        <f t="shared" si="231"/>
        <v/>
      </c>
      <c r="R1052" s="373" t="str">
        <f t="shared" si="238"/>
        <v/>
      </c>
      <c r="S1052" s="372" t="str">
        <f t="shared" si="239"/>
        <v/>
      </c>
      <c r="T1052" s="372" t="str">
        <f t="shared" si="232"/>
        <v/>
      </c>
      <c r="U1052" s="374" t="str">
        <f t="shared" si="233"/>
        <v/>
      </c>
      <c r="V1052" s="375" t="str">
        <f t="shared" si="240"/>
        <v/>
      </c>
      <c r="Y1052" s="133"/>
    </row>
    <row r="1053" spans="1:25" s="127" customFormat="1" ht="12" customHeight="1">
      <c r="A1053" s="121">
        <v>981</v>
      </c>
      <c r="B1053" s="122"/>
      <c r="C1053" s="403"/>
      <c r="D1053" s="123"/>
      <c r="E1053" s="124"/>
      <c r="F1053" s="124"/>
      <c r="G1053" s="363" t="str">
        <f t="shared" si="226"/>
        <v/>
      </c>
      <c r="H1053" s="376" t="str">
        <f t="shared" si="227"/>
        <v/>
      </c>
      <c r="I1053" s="365" t="str">
        <f t="shared" si="228"/>
        <v/>
      </c>
      <c r="J1053" s="366" t="str">
        <f t="shared" si="234"/>
        <v/>
      </c>
      <c r="K1053" s="367" t="str">
        <f t="shared" si="235"/>
        <v/>
      </c>
      <c r="L1053" s="368" t="str">
        <f t="shared" si="236"/>
        <v/>
      </c>
      <c r="M1053" s="369"/>
      <c r="N1053" s="370" t="str">
        <f t="shared" si="229"/>
        <v/>
      </c>
      <c r="O1053" s="371" t="str">
        <f t="shared" si="230"/>
        <v/>
      </c>
      <c r="P1053" s="371" t="str">
        <f t="shared" si="237"/>
        <v/>
      </c>
      <c r="Q1053" s="372" t="str">
        <f t="shared" si="231"/>
        <v/>
      </c>
      <c r="R1053" s="373" t="str">
        <f t="shared" si="238"/>
        <v/>
      </c>
      <c r="S1053" s="372" t="str">
        <f t="shared" si="239"/>
        <v/>
      </c>
      <c r="T1053" s="372" t="str">
        <f t="shared" si="232"/>
        <v/>
      </c>
      <c r="U1053" s="374" t="str">
        <f t="shared" si="233"/>
        <v/>
      </c>
      <c r="V1053" s="375" t="str">
        <f t="shared" si="240"/>
        <v/>
      </c>
      <c r="Y1053" s="133"/>
    </row>
    <row r="1054" spans="1:25" s="127" customFormat="1" ht="12" customHeight="1">
      <c r="A1054" s="121">
        <v>982</v>
      </c>
      <c r="B1054" s="122"/>
      <c r="C1054" s="403"/>
      <c r="D1054" s="123"/>
      <c r="E1054" s="124"/>
      <c r="F1054" s="124"/>
      <c r="G1054" s="363" t="str">
        <f t="shared" si="226"/>
        <v/>
      </c>
      <c r="H1054" s="376" t="str">
        <f t="shared" si="227"/>
        <v/>
      </c>
      <c r="I1054" s="365" t="str">
        <f t="shared" si="228"/>
        <v/>
      </c>
      <c r="J1054" s="366" t="str">
        <f t="shared" si="234"/>
        <v/>
      </c>
      <c r="K1054" s="367" t="str">
        <f t="shared" si="235"/>
        <v/>
      </c>
      <c r="L1054" s="368" t="str">
        <f t="shared" si="236"/>
        <v/>
      </c>
      <c r="M1054" s="369"/>
      <c r="N1054" s="370" t="str">
        <f t="shared" si="229"/>
        <v/>
      </c>
      <c r="O1054" s="371" t="str">
        <f t="shared" si="230"/>
        <v/>
      </c>
      <c r="P1054" s="371" t="str">
        <f t="shared" si="237"/>
        <v/>
      </c>
      <c r="Q1054" s="372" t="str">
        <f t="shared" si="231"/>
        <v/>
      </c>
      <c r="R1054" s="373" t="str">
        <f t="shared" si="238"/>
        <v/>
      </c>
      <c r="S1054" s="372" t="str">
        <f t="shared" si="239"/>
        <v/>
      </c>
      <c r="T1054" s="372" t="str">
        <f t="shared" si="232"/>
        <v/>
      </c>
      <c r="U1054" s="374" t="str">
        <f t="shared" si="233"/>
        <v/>
      </c>
      <c r="V1054" s="375" t="str">
        <f t="shared" si="240"/>
        <v/>
      </c>
      <c r="Y1054" s="133"/>
    </row>
    <row r="1055" spans="1:25" s="127" customFormat="1" ht="12" customHeight="1">
      <c r="A1055" s="121">
        <v>983</v>
      </c>
      <c r="B1055" s="122"/>
      <c r="C1055" s="403"/>
      <c r="D1055" s="123"/>
      <c r="E1055" s="124"/>
      <c r="F1055" s="124"/>
      <c r="G1055" s="363" t="str">
        <f t="shared" si="226"/>
        <v/>
      </c>
      <c r="H1055" s="376" t="str">
        <f t="shared" si="227"/>
        <v/>
      </c>
      <c r="I1055" s="365" t="str">
        <f t="shared" si="228"/>
        <v/>
      </c>
      <c r="J1055" s="366" t="str">
        <f t="shared" si="234"/>
        <v/>
      </c>
      <c r="K1055" s="367" t="str">
        <f t="shared" si="235"/>
        <v/>
      </c>
      <c r="L1055" s="368" t="str">
        <f t="shared" si="236"/>
        <v/>
      </c>
      <c r="M1055" s="369"/>
      <c r="N1055" s="370" t="str">
        <f t="shared" si="229"/>
        <v/>
      </c>
      <c r="O1055" s="371" t="str">
        <f t="shared" si="230"/>
        <v/>
      </c>
      <c r="P1055" s="371" t="str">
        <f t="shared" si="237"/>
        <v/>
      </c>
      <c r="Q1055" s="372" t="str">
        <f t="shared" si="231"/>
        <v/>
      </c>
      <c r="R1055" s="373" t="str">
        <f t="shared" si="238"/>
        <v/>
      </c>
      <c r="S1055" s="372" t="str">
        <f t="shared" si="239"/>
        <v/>
      </c>
      <c r="T1055" s="372" t="str">
        <f t="shared" si="232"/>
        <v/>
      </c>
      <c r="U1055" s="374" t="str">
        <f t="shared" si="233"/>
        <v/>
      </c>
      <c r="V1055" s="375" t="str">
        <f t="shared" si="240"/>
        <v/>
      </c>
      <c r="Y1055" s="133"/>
    </row>
    <row r="1056" spans="1:25" s="127" customFormat="1" ht="12" customHeight="1">
      <c r="A1056" s="121">
        <v>984</v>
      </c>
      <c r="B1056" s="122"/>
      <c r="C1056" s="403"/>
      <c r="D1056" s="123"/>
      <c r="E1056" s="124"/>
      <c r="F1056" s="124"/>
      <c r="G1056" s="363" t="str">
        <f t="shared" si="226"/>
        <v/>
      </c>
      <c r="H1056" s="376" t="str">
        <f t="shared" si="227"/>
        <v/>
      </c>
      <c r="I1056" s="365" t="str">
        <f t="shared" si="228"/>
        <v/>
      </c>
      <c r="J1056" s="366" t="str">
        <f t="shared" si="234"/>
        <v/>
      </c>
      <c r="K1056" s="367" t="str">
        <f t="shared" si="235"/>
        <v/>
      </c>
      <c r="L1056" s="368" t="str">
        <f t="shared" si="236"/>
        <v/>
      </c>
      <c r="M1056" s="369"/>
      <c r="N1056" s="370" t="str">
        <f t="shared" si="229"/>
        <v/>
      </c>
      <c r="O1056" s="371" t="str">
        <f t="shared" si="230"/>
        <v/>
      </c>
      <c r="P1056" s="371" t="str">
        <f t="shared" si="237"/>
        <v/>
      </c>
      <c r="Q1056" s="372" t="str">
        <f t="shared" si="231"/>
        <v/>
      </c>
      <c r="R1056" s="373" t="str">
        <f t="shared" si="238"/>
        <v/>
      </c>
      <c r="S1056" s="372" t="str">
        <f t="shared" si="239"/>
        <v/>
      </c>
      <c r="T1056" s="372" t="str">
        <f t="shared" si="232"/>
        <v/>
      </c>
      <c r="U1056" s="374" t="str">
        <f t="shared" si="233"/>
        <v/>
      </c>
      <c r="V1056" s="375" t="str">
        <f t="shared" si="240"/>
        <v/>
      </c>
      <c r="Y1056" s="133"/>
    </row>
    <row r="1057" spans="1:25" s="127" customFormat="1" ht="12" customHeight="1">
      <c r="A1057" s="121">
        <v>985</v>
      </c>
      <c r="B1057" s="122"/>
      <c r="C1057" s="403"/>
      <c r="D1057" s="123"/>
      <c r="E1057" s="124"/>
      <c r="F1057" s="124"/>
      <c r="G1057" s="363" t="str">
        <f t="shared" si="226"/>
        <v/>
      </c>
      <c r="H1057" s="376" t="str">
        <f t="shared" si="227"/>
        <v/>
      </c>
      <c r="I1057" s="365" t="str">
        <f t="shared" si="228"/>
        <v/>
      </c>
      <c r="J1057" s="366" t="str">
        <f t="shared" si="234"/>
        <v/>
      </c>
      <c r="K1057" s="367" t="str">
        <f t="shared" si="235"/>
        <v/>
      </c>
      <c r="L1057" s="368" t="str">
        <f t="shared" si="236"/>
        <v/>
      </c>
      <c r="M1057" s="369"/>
      <c r="N1057" s="370" t="str">
        <f t="shared" si="229"/>
        <v/>
      </c>
      <c r="O1057" s="371" t="str">
        <f t="shared" si="230"/>
        <v/>
      </c>
      <c r="P1057" s="371" t="str">
        <f t="shared" si="237"/>
        <v/>
      </c>
      <c r="Q1057" s="372" t="str">
        <f t="shared" si="231"/>
        <v/>
      </c>
      <c r="R1057" s="373" t="str">
        <f t="shared" si="238"/>
        <v/>
      </c>
      <c r="S1057" s="372" t="str">
        <f t="shared" si="239"/>
        <v/>
      </c>
      <c r="T1057" s="372" t="str">
        <f t="shared" si="232"/>
        <v/>
      </c>
      <c r="U1057" s="374" t="str">
        <f t="shared" si="233"/>
        <v/>
      </c>
      <c r="V1057" s="375" t="str">
        <f t="shared" si="240"/>
        <v/>
      </c>
      <c r="Y1057" s="133"/>
    </row>
    <row r="1058" spans="1:25" s="127" customFormat="1" ht="12" customHeight="1">
      <c r="A1058" s="121">
        <v>986</v>
      </c>
      <c r="B1058" s="122"/>
      <c r="C1058" s="403"/>
      <c r="D1058" s="123"/>
      <c r="E1058" s="124"/>
      <c r="F1058" s="124"/>
      <c r="G1058" s="363" t="str">
        <f t="shared" si="226"/>
        <v/>
      </c>
      <c r="H1058" s="376" t="str">
        <f t="shared" si="227"/>
        <v/>
      </c>
      <c r="I1058" s="365" t="str">
        <f t="shared" si="228"/>
        <v/>
      </c>
      <c r="J1058" s="366" t="str">
        <f t="shared" si="234"/>
        <v/>
      </c>
      <c r="K1058" s="367" t="str">
        <f t="shared" si="235"/>
        <v/>
      </c>
      <c r="L1058" s="368" t="str">
        <f t="shared" si="236"/>
        <v/>
      </c>
      <c r="M1058" s="369"/>
      <c r="N1058" s="370" t="str">
        <f t="shared" si="229"/>
        <v/>
      </c>
      <c r="O1058" s="371" t="str">
        <f t="shared" si="230"/>
        <v/>
      </c>
      <c r="P1058" s="371" t="str">
        <f t="shared" si="237"/>
        <v/>
      </c>
      <c r="Q1058" s="372" t="str">
        <f t="shared" si="231"/>
        <v/>
      </c>
      <c r="R1058" s="373" t="str">
        <f t="shared" si="238"/>
        <v/>
      </c>
      <c r="S1058" s="372" t="str">
        <f t="shared" si="239"/>
        <v/>
      </c>
      <c r="T1058" s="372" t="str">
        <f t="shared" si="232"/>
        <v/>
      </c>
      <c r="U1058" s="374" t="str">
        <f t="shared" si="233"/>
        <v/>
      </c>
      <c r="V1058" s="375" t="str">
        <f t="shared" si="240"/>
        <v/>
      </c>
      <c r="Y1058" s="133"/>
    </row>
    <row r="1059" spans="1:25" s="127" customFormat="1" ht="12" customHeight="1">
      <c r="A1059" s="121">
        <v>987</v>
      </c>
      <c r="B1059" s="122"/>
      <c r="C1059" s="403"/>
      <c r="D1059" s="123"/>
      <c r="E1059" s="124"/>
      <c r="F1059" s="124"/>
      <c r="G1059" s="363" t="str">
        <f t="shared" si="226"/>
        <v/>
      </c>
      <c r="H1059" s="376" t="str">
        <f t="shared" si="227"/>
        <v/>
      </c>
      <c r="I1059" s="365" t="str">
        <f t="shared" si="228"/>
        <v/>
      </c>
      <c r="J1059" s="366" t="str">
        <f t="shared" si="234"/>
        <v/>
      </c>
      <c r="K1059" s="367" t="str">
        <f t="shared" si="235"/>
        <v/>
      </c>
      <c r="L1059" s="368" t="str">
        <f t="shared" si="236"/>
        <v/>
      </c>
      <c r="M1059" s="369"/>
      <c r="N1059" s="370" t="str">
        <f t="shared" si="229"/>
        <v/>
      </c>
      <c r="O1059" s="371" t="str">
        <f t="shared" si="230"/>
        <v/>
      </c>
      <c r="P1059" s="371" t="str">
        <f t="shared" si="237"/>
        <v/>
      </c>
      <c r="Q1059" s="372" t="str">
        <f t="shared" si="231"/>
        <v/>
      </c>
      <c r="R1059" s="373" t="str">
        <f t="shared" si="238"/>
        <v/>
      </c>
      <c r="S1059" s="372" t="str">
        <f t="shared" si="239"/>
        <v/>
      </c>
      <c r="T1059" s="372" t="str">
        <f t="shared" si="232"/>
        <v/>
      </c>
      <c r="U1059" s="374" t="str">
        <f t="shared" si="233"/>
        <v/>
      </c>
      <c r="V1059" s="375" t="str">
        <f t="shared" si="240"/>
        <v/>
      </c>
      <c r="Y1059" s="133"/>
    </row>
    <row r="1060" spans="1:25" s="127" customFormat="1" ht="12" customHeight="1">
      <c r="A1060" s="121">
        <v>988</v>
      </c>
      <c r="B1060" s="122"/>
      <c r="C1060" s="403"/>
      <c r="D1060" s="123"/>
      <c r="E1060" s="124"/>
      <c r="F1060" s="124"/>
      <c r="G1060" s="363" t="str">
        <f t="shared" si="226"/>
        <v/>
      </c>
      <c r="H1060" s="376" t="str">
        <f t="shared" si="227"/>
        <v/>
      </c>
      <c r="I1060" s="365" t="str">
        <f t="shared" si="228"/>
        <v/>
      </c>
      <c r="J1060" s="366" t="str">
        <f t="shared" si="234"/>
        <v/>
      </c>
      <c r="K1060" s="367" t="str">
        <f t="shared" si="235"/>
        <v/>
      </c>
      <c r="L1060" s="368" t="str">
        <f t="shared" si="236"/>
        <v/>
      </c>
      <c r="M1060" s="369"/>
      <c r="N1060" s="370" t="str">
        <f t="shared" si="229"/>
        <v/>
      </c>
      <c r="O1060" s="371" t="str">
        <f t="shared" si="230"/>
        <v/>
      </c>
      <c r="P1060" s="371" t="str">
        <f t="shared" si="237"/>
        <v/>
      </c>
      <c r="Q1060" s="372" t="str">
        <f t="shared" si="231"/>
        <v/>
      </c>
      <c r="R1060" s="373" t="str">
        <f t="shared" si="238"/>
        <v/>
      </c>
      <c r="S1060" s="372" t="str">
        <f t="shared" si="239"/>
        <v/>
      </c>
      <c r="T1060" s="372" t="str">
        <f t="shared" si="232"/>
        <v/>
      </c>
      <c r="U1060" s="374" t="str">
        <f t="shared" si="233"/>
        <v/>
      </c>
      <c r="V1060" s="375" t="str">
        <f t="shared" si="240"/>
        <v/>
      </c>
      <c r="Y1060" s="133"/>
    </row>
    <row r="1061" spans="1:25" s="127" customFormat="1" ht="12" customHeight="1">
      <c r="A1061" s="121">
        <v>989</v>
      </c>
      <c r="B1061" s="122"/>
      <c r="C1061" s="403"/>
      <c r="D1061" s="123"/>
      <c r="E1061" s="124"/>
      <c r="F1061" s="124"/>
      <c r="G1061" s="363" t="str">
        <f t="shared" si="226"/>
        <v/>
      </c>
      <c r="H1061" s="376" t="str">
        <f t="shared" si="227"/>
        <v/>
      </c>
      <c r="I1061" s="365" t="str">
        <f t="shared" si="228"/>
        <v/>
      </c>
      <c r="J1061" s="366" t="str">
        <f t="shared" si="234"/>
        <v/>
      </c>
      <c r="K1061" s="367" t="str">
        <f t="shared" si="235"/>
        <v/>
      </c>
      <c r="L1061" s="368" t="str">
        <f t="shared" si="236"/>
        <v/>
      </c>
      <c r="M1061" s="369"/>
      <c r="N1061" s="370" t="str">
        <f t="shared" si="229"/>
        <v/>
      </c>
      <c r="O1061" s="371" t="str">
        <f t="shared" si="230"/>
        <v/>
      </c>
      <c r="P1061" s="371" t="str">
        <f t="shared" si="237"/>
        <v/>
      </c>
      <c r="Q1061" s="372" t="str">
        <f t="shared" si="231"/>
        <v/>
      </c>
      <c r="R1061" s="373" t="str">
        <f t="shared" si="238"/>
        <v/>
      </c>
      <c r="S1061" s="372" t="str">
        <f t="shared" si="239"/>
        <v/>
      </c>
      <c r="T1061" s="372" t="str">
        <f t="shared" si="232"/>
        <v/>
      </c>
      <c r="U1061" s="374" t="str">
        <f t="shared" si="233"/>
        <v/>
      </c>
      <c r="V1061" s="375" t="str">
        <f t="shared" si="240"/>
        <v/>
      </c>
      <c r="Y1061" s="133"/>
    </row>
    <row r="1062" spans="1:25" s="127" customFormat="1" ht="12" customHeight="1">
      <c r="A1062" s="121">
        <v>990</v>
      </c>
      <c r="B1062" s="122"/>
      <c r="C1062" s="403"/>
      <c r="D1062" s="123"/>
      <c r="E1062" s="124"/>
      <c r="F1062" s="124"/>
      <c r="G1062" s="363" t="str">
        <f t="shared" si="226"/>
        <v/>
      </c>
      <c r="H1062" s="376" t="str">
        <f t="shared" si="227"/>
        <v/>
      </c>
      <c r="I1062" s="365" t="str">
        <f t="shared" si="228"/>
        <v/>
      </c>
      <c r="J1062" s="366" t="str">
        <f t="shared" si="234"/>
        <v/>
      </c>
      <c r="K1062" s="367" t="str">
        <f t="shared" si="235"/>
        <v/>
      </c>
      <c r="L1062" s="368" t="str">
        <f t="shared" si="236"/>
        <v/>
      </c>
      <c r="M1062" s="369"/>
      <c r="N1062" s="370" t="str">
        <f t="shared" si="229"/>
        <v/>
      </c>
      <c r="O1062" s="371" t="str">
        <f t="shared" si="230"/>
        <v/>
      </c>
      <c r="P1062" s="371" t="str">
        <f t="shared" si="237"/>
        <v/>
      </c>
      <c r="Q1062" s="372" t="str">
        <f t="shared" si="231"/>
        <v/>
      </c>
      <c r="R1062" s="373" t="str">
        <f t="shared" si="238"/>
        <v/>
      </c>
      <c r="S1062" s="372" t="str">
        <f t="shared" si="239"/>
        <v/>
      </c>
      <c r="T1062" s="372" t="str">
        <f t="shared" si="232"/>
        <v/>
      </c>
      <c r="U1062" s="374" t="str">
        <f t="shared" si="233"/>
        <v/>
      </c>
      <c r="V1062" s="375" t="str">
        <f t="shared" si="240"/>
        <v/>
      </c>
      <c r="Y1062" s="133"/>
    </row>
    <row r="1063" spans="1:25" s="127" customFormat="1" ht="12" customHeight="1">
      <c r="A1063" s="121">
        <v>991</v>
      </c>
      <c r="B1063" s="122"/>
      <c r="C1063" s="403"/>
      <c r="D1063" s="123"/>
      <c r="E1063" s="124"/>
      <c r="F1063" s="124"/>
      <c r="G1063" s="363" t="str">
        <f t="shared" si="226"/>
        <v/>
      </c>
      <c r="H1063" s="376" t="str">
        <f t="shared" si="227"/>
        <v/>
      </c>
      <c r="I1063" s="365" t="str">
        <f t="shared" si="228"/>
        <v/>
      </c>
      <c r="J1063" s="366" t="str">
        <f t="shared" si="234"/>
        <v/>
      </c>
      <c r="K1063" s="367" t="str">
        <f t="shared" si="235"/>
        <v/>
      </c>
      <c r="L1063" s="368" t="str">
        <f t="shared" si="236"/>
        <v/>
      </c>
      <c r="M1063" s="369"/>
      <c r="N1063" s="370" t="str">
        <f t="shared" si="229"/>
        <v/>
      </c>
      <c r="O1063" s="371" t="str">
        <f t="shared" si="230"/>
        <v/>
      </c>
      <c r="P1063" s="371" t="str">
        <f t="shared" si="237"/>
        <v/>
      </c>
      <c r="Q1063" s="372" t="str">
        <f t="shared" si="231"/>
        <v/>
      </c>
      <c r="R1063" s="373" t="str">
        <f t="shared" si="238"/>
        <v/>
      </c>
      <c r="S1063" s="372" t="str">
        <f t="shared" si="239"/>
        <v/>
      </c>
      <c r="T1063" s="372" t="str">
        <f t="shared" si="232"/>
        <v/>
      </c>
      <c r="U1063" s="374" t="str">
        <f t="shared" si="233"/>
        <v/>
      </c>
      <c r="V1063" s="375" t="str">
        <f t="shared" si="240"/>
        <v/>
      </c>
      <c r="Y1063" s="133"/>
    </row>
    <row r="1064" spans="1:25" s="127" customFormat="1" ht="12" customHeight="1">
      <c r="A1064" s="121">
        <v>992</v>
      </c>
      <c r="B1064" s="122"/>
      <c r="C1064" s="403"/>
      <c r="D1064" s="123"/>
      <c r="E1064" s="124"/>
      <c r="F1064" s="124"/>
      <c r="G1064" s="363" t="str">
        <f t="shared" si="226"/>
        <v/>
      </c>
      <c r="H1064" s="376" t="str">
        <f t="shared" si="227"/>
        <v/>
      </c>
      <c r="I1064" s="365" t="str">
        <f t="shared" si="228"/>
        <v/>
      </c>
      <c r="J1064" s="366" t="str">
        <f t="shared" si="234"/>
        <v/>
      </c>
      <c r="K1064" s="367" t="str">
        <f t="shared" si="235"/>
        <v/>
      </c>
      <c r="L1064" s="368" t="str">
        <f t="shared" si="236"/>
        <v/>
      </c>
      <c r="M1064" s="369"/>
      <c r="N1064" s="370" t="str">
        <f t="shared" si="229"/>
        <v/>
      </c>
      <c r="O1064" s="371" t="str">
        <f t="shared" si="230"/>
        <v/>
      </c>
      <c r="P1064" s="371" t="str">
        <f t="shared" si="237"/>
        <v/>
      </c>
      <c r="Q1064" s="372" t="str">
        <f t="shared" si="231"/>
        <v/>
      </c>
      <c r="R1064" s="373" t="str">
        <f t="shared" si="238"/>
        <v/>
      </c>
      <c r="S1064" s="372" t="str">
        <f t="shared" si="239"/>
        <v/>
      </c>
      <c r="T1064" s="372" t="str">
        <f t="shared" si="232"/>
        <v/>
      </c>
      <c r="U1064" s="374" t="str">
        <f t="shared" si="233"/>
        <v/>
      </c>
      <c r="V1064" s="375" t="str">
        <f t="shared" si="240"/>
        <v/>
      </c>
      <c r="Y1064" s="133"/>
    </row>
    <row r="1065" spans="1:25" s="127" customFormat="1" ht="12" customHeight="1">
      <c r="A1065" s="121">
        <v>993</v>
      </c>
      <c r="B1065" s="122"/>
      <c r="C1065" s="403"/>
      <c r="D1065" s="123"/>
      <c r="E1065" s="124"/>
      <c r="F1065" s="124"/>
      <c r="G1065" s="363" t="str">
        <f t="shared" si="226"/>
        <v/>
      </c>
      <c r="H1065" s="376" t="str">
        <f t="shared" si="227"/>
        <v/>
      </c>
      <c r="I1065" s="365" t="str">
        <f t="shared" si="228"/>
        <v/>
      </c>
      <c r="J1065" s="366" t="str">
        <f t="shared" si="234"/>
        <v/>
      </c>
      <c r="K1065" s="367" t="str">
        <f t="shared" si="235"/>
        <v/>
      </c>
      <c r="L1065" s="368" t="str">
        <f t="shared" si="236"/>
        <v/>
      </c>
      <c r="M1065" s="369"/>
      <c r="N1065" s="370" t="str">
        <f t="shared" si="229"/>
        <v/>
      </c>
      <c r="O1065" s="371" t="str">
        <f t="shared" si="230"/>
        <v/>
      </c>
      <c r="P1065" s="371" t="str">
        <f t="shared" si="237"/>
        <v/>
      </c>
      <c r="Q1065" s="372" t="str">
        <f t="shared" si="231"/>
        <v/>
      </c>
      <c r="R1065" s="373" t="str">
        <f t="shared" si="238"/>
        <v/>
      </c>
      <c r="S1065" s="372" t="str">
        <f t="shared" si="239"/>
        <v/>
      </c>
      <c r="T1065" s="372" t="str">
        <f t="shared" si="232"/>
        <v/>
      </c>
      <c r="U1065" s="374" t="str">
        <f t="shared" si="233"/>
        <v/>
      </c>
      <c r="V1065" s="375" t="str">
        <f t="shared" si="240"/>
        <v/>
      </c>
      <c r="Y1065" s="133"/>
    </row>
    <row r="1066" spans="1:25" s="127" customFormat="1" ht="12" customHeight="1">
      <c r="A1066" s="121">
        <v>994</v>
      </c>
      <c r="B1066" s="122"/>
      <c r="C1066" s="403"/>
      <c r="D1066" s="123"/>
      <c r="E1066" s="124"/>
      <c r="F1066" s="124"/>
      <c r="G1066" s="363" t="str">
        <f t="shared" si="226"/>
        <v/>
      </c>
      <c r="H1066" s="376" t="str">
        <f t="shared" si="227"/>
        <v/>
      </c>
      <c r="I1066" s="365" t="str">
        <f t="shared" si="228"/>
        <v/>
      </c>
      <c r="J1066" s="366" t="str">
        <f t="shared" si="234"/>
        <v/>
      </c>
      <c r="K1066" s="367" t="str">
        <f t="shared" si="235"/>
        <v/>
      </c>
      <c r="L1066" s="368" t="str">
        <f t="shared" si="236"/>
        <v/>
      </c>
      <c r="M1066" s="369"/>
      <c r="N1066" s="370" t="str">
        <f t="shared" si="229"/>
        <v/>
      </c>
      <c r="O1066" s="371" t="str">
        <f t="shared" si="230"/>
        <v/>
      </c>
      <c r="P1066" s="371" t="str">
        <f t="shared" si="237"/>
        <v/>
      </c>
      <c r="Q1066" s="372" t="str">
        <f t="shared" si="231"/>
        <v/>
      </c>
      <c r="R1066" s="373" t="str">
        <f t="shared" si="238"/>
        <v/>
      </c>
      <c r="S1066" s="372" t="str">
        <f t="shared" si="239"/>
        <v/>
      </c>
      <c r="T1066" s="372" t="str">
        <f t="shared" si="232"/>
        <v/>
      </c>
      <c r="U1066" s="374" t="str">
        <f t="shared" si="233"/>
        <v/>
      </c>
      <c r="V1066" s="375" t="str">
        <f t="shared" si="240"/>
        <v/>
      </c>
      <c r="Y1066" s="133"/>
    </row>
    <row r="1067" spans="1:25" s="127" customFormat="1" ht="12" customHeight="1">
      <c r="A1067" s="121">
        <v>995</v>
      </c>
      <c r="B1067" s="122"/>
      <c r="C1067" s="403"/>
      <c r="D1067" s="123"/>
      <c r="E1067" s="124"/>
      <c r="F1067" s="124"/>
      <c r="G1067" s="363" t="str">
        <f t="shared" si="226"/>
        <v/>
      </c>
      <c r="H1067" s="376" t="str">
        <f t="shared" si="227"/>
        <v/>
      </c>
      <c r="I1067" s="365" t="str">
        <f t="shared" si="228"/>
        <v/>
      </c>
      <c r="J1067" s="366" t="str">
        <f t="shared" si="234"/>
        <v/>
      </c>
      <c r="K1067" s="367" t="str">
        <f t="shared" si="235"/>
        <v/>
      </c>
      <c r="L1067" s="368" t="str">
        <f t="shared" si="236"/>
        <v/>
      </c>
      <c r="M1067" s="369"/>
      <c r="N1067" s="370" t="str">
        <f t="shared" si="229"/>
        <v/>
      </c>
      <c r="O1067" s="371" t="str">
        <f t="shared" si="230"/>
        <v/>
      </c>
      <c r="P1067" s="371" t="str">
        <f t="shared" si="237"/>
        <v/>
      </c>
      <c r="Q1067" s="372" t="str">
        <f t="shared" si="231"/>
        <v/>
      </c>
      <c r="R1067" s="373" t="str">
        <f t="shared" si="238"/>
        <v/>
      </c>
      <c r="S1067" s="372" t="str">
        <f t="shared" si="239"/>
        <v/>
      </c>
      <c r="T1067" s="372" t="str">
        <f t="shared" si="232"/>
        <v/>
      </c>
      <c r="U1067" s="374" t="str">
        <f t="shared" si="233"/>
        <v/>
      </c>
      <c r="V1067" s="375" t="str">
        <f t="shared" si="240"/>
        <v/>
      </c>
      <c r="Y1067" s="133"/>
    </row>
    <row r="1068" spans="1:25" s="127" customFormat="1" ht="12" customHeight="1">
      <c r="A1068" s="121">
        <v>996</v>
      </c>
      <c r="B1068" s="122"/>
      <c r="C1068" s="403"/>
      <c r="D1068" s="123"/>
      <c r="E1068" s="124"/>
      <c r="F1068" s="124"/>
      <c r="G1068" s="363" t="str">
        <f t="shared" si="226"/>
        <v/>
      </c>
      <c r="H1068" s="376" t="str">
        <f t="shared" si="227"/>
        <v/>
      </c>
      <c r="I1068" s="365" t="str">
        <f t="shared" si="228"/>
        <v/>
      </c>
      <c r="J1068" s="366" t="str">
        <f t="shared" si="234"/>
        <v/>
      </c>
      <c r="K1068" s="367" t="str">
        <f t="shared" si="235"/>
        <v/>
      </c>
      <c r="L1068" s="368" t="str">
        <f t="shared" si="236"/>
        <v/>
      </c>
      <c r="M1068" s="369"/>
      <c r="N1068" s="370" t="str">
        <f t="shared" si="229"/>
        <v/>
      </c>
      <c r="O1068" s="371" t="str">
        <f t="shared" si="230"/>
        <v/>
      </c>
      <c r="P1068" s="371" t="str">
        <f t="shared" si="237"/>
        <v/>
      </c>
      <c r="Q1068" s="372" t="str">
        <f t="shared" si="231"/>
        <v/>
      </c>
      <c r="R1068" s="373" t="str">
        <f t="shared" si="238"/>
        <v/>
      </c>
      <c r="S1068" s="372" t="str">
        <f t="shared" si="239"/>
        <v/>
      </c>
      <c r="T1068" s="372" t="str">
        <f t="shared" si="232"/>
        <v/>
      </c>
      <c r="U1068" s="374" t="str">
        <f t="shared" si="233"/>
        <v/>
      </c>
      <c r="V1068" s="375" t="str">
        <f t="shared" si="240"/>
        <v/>
      </c>
      <c r="Y1068" s="133"/>
    </row>
    <row r="1069" spans="1:25" s="127" customFormat="1" ht="12" customHeight="1">
      <c r="A1069" s="121">
        <v>997</v>
      </c>
      <c r="B1069" s="122"/>
      <c r="C1069" s="403"/>
      <c r="D1069" s="123"/>
      <c r="E1069" s="124"/>
      <c r="F1069" s="124"/>
      <c r="G1069" s="363" t="str">
        <f t="shared" si="226"/>
        <v/>
      </c>
      <c r="H1069" s="376" t="str">
        <f t="shared" si="227"/>
        <v/>
      </c>
      <c r="I1069" s="365" t="str">
        <f t="shared" si="228"/>
        <v/>
      </c>
      <c r="J1069" s="366" t="str">
        <f t="shared" si="234"/>
        <v/>
      </c>
      <c r="K1069" s="367" t="str">
        <f t="shared" si="235"/>
        <v/>
      </c>
      <c r="L1069" s="368" t="str">
        <f t="shared" si="236"/>
        <v/>
      </c>
      <c r="M1069" s="369"/>
      <c r="N1069" s="370" t="str">
        <f t="shared" si="229"/>
        <v/>
      </c>
      <c r="O1069" s="371" t="str">
        <f t="shared" si="230"/>
        <v/>
      </c>
      <c r="P1069" s="371" t="str">
        <f t="shared" si="237"/>
        <v/>
      </c>
      <c r="Q1069" s="372" t="str">
        <f t="shared" si="231"/>
        <v/>
      </c>
      <c r="R1069" s="373" t="str">
        <f t="shared" si="238"/>
        <v/>
      </c>
      <c r="S1069" s="372" t="str">
        <f t="shared" si="239"/>
        <v/>
      </c>
      <c r="T1069" s="372" t="str">
        <f t="shared" si="232"/>
        <v/>
      </c>
      <c r="U1069" s="374" t="str">
        <f t="shared" si="233"/>
        <v/>
      </c>
      <c r="V1069" s="375" t="str">
        <f t="shared" si="240"/>
        <v/>
      </c>
      <c r="Y1069" s="133"/>
    </row>
    <row r="1070" spans="1:25" s="127" customFormat="1" ht="12" customHeight="1">
      <c r="A1070" s="121">
        <v>998</v>
      </c>
      <c r="B1070" s="122"/>
      <c r="C1070" s="403"/>
      <c r="D1070" s="123"/>
      <c r="E1070" s="124"/>
      <c r="F1070" s="124"/>
      <c r="G1070" s="363" t="str">
        <f t="shared" si="226"/>
        <v/>
      </c>
      <c r="H1070" s="376" t="str">
        <f t="shared" si="227"/>
        <v/>
      </c>
      <c r="I1070" s="365" t="str">
        <f t="shared" si="228"/>
        <v/>
      </c>
      <c r="J1070" s="366" t="str">
        <f t="shared" si="234"/>
        <v/>
      </c>
      <c r="K1070" s="367" t="str">
        <f t="shared" si="235"/>
        <v/>
      </c>
      <c r="L1070" s="368" t="str">
        <f t="shared" si="236"/>
        <v/>
      </c>
      <c r="M1070" s="369"/>
      <c r="N1070" s="370" t="str">
        <f t="shared" si="229"/>
        <v/>
      </c>
      <c r="O1070" s="371" t="str">
        <f t="shared" si="230"/>
        <v/>
      </c>
      <c r="P1070" s="371" t="str">
        <f t="shared" si="237"/>
        <v/>
      </c>
      <c r="Q1070" s="372" t="str">
        <f t="shared" si="231"/>
        <v/>
      </c>
      <c r="R1070" s="373" t="str">
        <f t="shared" si="238"/>
        <v/>
      </c>
      <c r="S1070" s="372" t="str">
        <f t="shared" si="239"/>
        <v/>
      </c>
      <c r="T1070" s="372" t="str">
        <f t="shared" si="232"/>
        <v/>
      </c>
      <c r="U1070" s="374" t="str">
        <f t="shared" si="233"/>
        <v/>
      </c>
      <c r="V1070" s="375" t="str">
        <f t="shared" si="240"/>
        <v/>
      </c>
      <c r="Y1070" s="133"/>
    </row>
    <row r="1071" spans="1:25" s="127" customFormat="1" ht="12" customHeight="1">
      <c r="A1071" s="121">
        <v>999</v>
      </c>
      <c r="B1071" s="122"/>
      <c r="C1071" s="403"/>
      <c r="D1071" s="123"/>
      <c r="E1071" s="124"/>
      <c r="F1071" s="124"/>
      <c r="G1071" s="363" t="str">
        <f t="shared" si="226"/>
        <v/>
      </c>
      <c r="H1071" s="376" t="str">
        <f t="shared" si="227"/>
        <v/>
      </c>
      <c r="I1071" s="365" t="str">
        <f t="shared" si="228"/>
        <v/>
      </c>
      <c r="J1071" s="366" t="str">
        <f t="shared" si="234"/>
        <v/>
      </c>
      <c r="K1071" s="367" t="str">
        <f t="shared" si="235"/>
        <v/>
      </c>
      <c r="L1071" s="368" t="str">
        <f t="shared" si="236"/>
        <v/>
      </c>
      <c r="M1071" s="369"/>
      <c r="N1071" s="370" t="str">
        <f t="shared" si="229"/>
        <v/>
      </c>
      <c r="O1071" s="371" t="str">
        <f t="shared" si="230"/>
        <v/>
      </c>
      <c r="P1071" s="371" t="str">
        <f t="shared" si="237"/>
        <v/>
      </c>
      <c r="Q1071" s="372" t="str">
        <f t="shared" si="231"/>
        <v/>
      </c>
      <c r="R1071" s="373" t="str">
        <f t="shared" si="238"/>
        <v/>
      </c>
      <c r="S1071" s="372" t="str">
        <f t="shared" si="239"/>
        <v/>
      </c>
      <c r="T1071" s="372" t="str">
        <f t="shared" si="232"/>
        <v/>
      </c>
      <c r="U1071" s="374" t="str">
        <f t="shared" si="233"/>
        <v/>
      </c>
      <c r="V1071" s="375" t="str">
        <f t="shared" si="240"/>
        <v/>
      </c>
      <c r="Y1071" s="133"/>
    </row>
    <row r="1072" spans="1:25" s="127" customFormat="1" ht="12" customHeight="1">
      <c r="A1072" s="121">
        <v>1000</v>
      </c>
      <c r="B1072" s="122"/>
      <c r="C1072" s="403"/>
      <c r="D1072" s="123"/>
      <c r="E1072" s="124"/>
      <c r="F1072" s="124"/>
      <c r="G1072" s="363" t="str">
        <f t="shared" si="226"/>
        <v/>
      </c>
      <c r="H1072" s="376" t="str">
        <f t="shared" si="227"/>
        <v/>
      </c>
      <c r="I1072" s="365" t="str">
        <f t="shared" si="228"/>
        <v/>
      </c>
      <c r="J1072" s="366" t="str">
        <f t="shared" si="234"/>
        <v/>
      </c>
      <c r="K1072" s="367" t="str">
        <f t="shared" si="235"/>
        <v/>
      </c>
      <c r="L1072" s="368" t="str">
        <f t="shared" si="236"/>
        <v/>
      </c>
      <c r="M1072" s="369"/>
      <c r="N1072" s="370" t="str">
        <f t="shared" si="229"/>
        <v/>
      </c>
      <c r="O1072" s="371" t="str">
        <f t="shared" si="230"/>
        <v/>
      </c>
      <c r="P1072" s="371" t="str">
        <f t="shared" si="237"/>
        <v/>
      </c>
      <c r="Q1072" s="372" t="str">
        <f t="shared" si="231"/>
        <v/>
      </c>
      <c r="R1072" s="373" t="str">
        <f t="shared" si="238"/>
        <v/>
      </c>
      <c r="S1072" s="372" t="str">
        <f t="shared" si="239"/>
        <v/>
      </c>
      <c r="T1072" s="372" t="str">
        <f t="shared" si="232"/>
        <v/>
      </c>
      <c r="U1072" s="374" t="str">
        <f t="shared" si="233"/>
        <v/>
      </c>
      <c r="V1072" s="375" t="str">
        <f t="shared" si="240"/>
        <v/>
      </c>
      <c r="Y1072" s="133"/>
    </row>
    <row r="1073" spans="23:25">
      <c r="W1073" s="127"/>
      <c r="X1073" s="127"/>
      <c r="Y1073" s="133"/>
    </row>
  </sheetData>
  <phoneticPr fontId="4"/>
  <printOptions horizontalCentered="1"/>
  <pageMargins left="0.43307086614173229" right="0.23622047244094491" top="0.55118110236220474" bottom="0.55118110236220474" header="0.31496062992125984" footer="0.31496062992125984"/>
  <pageSetup paperSize="9" scale="62" firstPageNumber="0" orientation="portrait" blackAndWhite="1" verticalDpi="300" r:id="rId1"/>
  <headerFooter>
    <oddHeader>&amp;R&amp;D</oddHeader>
    <oddFooter>&amp;C&amp;P</oddFooter>
  </headerFooter>
  <rowBreaks count="3" manualBreakCount="3">
    <brk id="63" max="21" man="1"/>
    <brk id="162" max="21" man="1"/>
    <brk id="252"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7"/>
  </sheetPr>
  <dimension ref="A1:Z1073"/>
  <sheetViews>
    <sheetView view="pageBreakPreview" topLeftCell="A64" zoomScaleNormal="100" zoomScaleSheetLayoutView="100" workbookViewId="0">
      <selection activeCell="A5" sqref="A5:XFD7"/>
    </sheetView>
  </sheetViews>
  <sheetFormatPr defaultColWidth="8.875" defaultRowHeight="13.5"/>
  <cols>
    <col min="1" max="1" width="4.125" style="8" customWidth="1"/>
    <col min="2" max="2" width="10.875" style="7" customWidth="1"/>
    <col min="3" max="3" width="11.25" style="8" customWidth="1"/>
    <col min="4" max="4" width="6" style="7" customWidth="1"/>
    <col min="5" max="5" width="7.75" style="8" customWidth="1"/>
    <col min="6" max="6" width="5.75" style="8" customWidth="1"/>
    <col min="7" max="7" width="6.125" style="8" customWidth="1"/>
    <col min="8" max="8" width="2.25" style="9" customWidth="1"/>
    <col min="9" max="9" width="9.375" style="9" customWidth="1"/>
    <col min="10" max="10" width="9.75" style="8" customWidth="1"/>
    <col min="11" max="11" width="6.375" style="8" customWidth="1"/>
    <col min="12" max="12" width="12.125" style="8" customWidth="1"/>
    <col min="13" max="13" width="1.375" style="8" customWidth="1"/>
    <col min="14" max="14" width="7.375" style="8" customWidth="1"/>
    <col min="15" max="15" width="6" style="8" customWidth="1"/>
    <col min="16" max="16" width="6.625" style="8" customWidth="1"/>
    <col min="17" max="17" width="8.125" style="10" customWidth="1"/>
    <col min="18" max="18" width="7.5" style="8" customWidth="1"/>
    <col min="19" max="21" width="6.25" style="8" customWidth="1"/>
    <col min="22" max="22" width="11.5" style="77" customWidth="1"/>
    <col min="23" max="24" width="8.875" style="8"/>
    <col min="25" max="25" width="8.875" style="12"/>
    <col min="26" max="26" width="6.125" style="8" customWidth="1"/>
    <col min="27" max="16384" width="8.875" style="8"/>
  </cols>
  <sheetData>
    <row r="1" spans="1:26" ht="5.25" customHeight="1" thickBot="1"/>
    <row r="2" spans="1:26" ht="37.15" customHeight="1" thickBot="1">
      <c r="A2" s="78"/>
      <c r="B2" s="115" t="s">
        <v>6</v>
      </c>
      <c r="M2" s="7"/>
      <c r="N2" s="116" t="s">
        <v>17</v>
      </c>
      <c r="O2" s="16"/>
      <c r="P2" s="17"/>
      <c r="Q2" s="18"/>
      <c r="R2" s="18"/>
      <c r="S2" s="19"/>
      <c r="T2" s="389"/>
      <c r="U2" s="377"/>
      <c r="V2" s="310" t="s">
        <v>245</v>
      </c>
      <c r="W2" s="309"/>
      <c r="X2" s="310"/>
      <c r="Y2" s="8"/>
    </row>
    <row r="3" spans="1:26" ht="4.5" customHeight="1">
      <c r="A3" s="79"/>
      <c r="B3" s="14"/>
    </row>
    <row r="4" spans="1:26" s="13" customFormat="1" ht="29.45" customHeight="1">
      <c r="A4" s="117" t="s">
        <v>18</v>
      </c>
      <c r="C4" s="23"/>
      <c r="D4" s="23"/>
      <c r="E4" s="23"/>
      <c r="F4" s="23"/>
      <c r="G4" s="7"/>
      <c r="I4" s="7"/>
      <c r="K4" s="24"/>
      <c r="Q4" s="25"/>
      <c r="V4" s="81"/>
      <c r="W4" s="8"/>
      <c r="X4" s="8"/>
      <c r="Y4" s="12"/>
      <c r="Z4" s="8"/>
    </row>
    <row r="5" spans="1:26" s="13" customFormat="1" ht="22.15" customHeight="1">
      <c r="C5" s="293" t="s">
        <v>21</v>
      </c>
      <c r="D5" s="294">
        <f>COUNTIF($U$73:$U$1072,"&gt;=0")</f>
        <v>0</v>
      </c>
      <c r="E5" s="295"/>
      <c r="F5" s="293" t="s">
        <v>22</v>
      </c>
      <c r="G5" s="409" t="e">
        <f>AVERAGE($U$73:$U$1072)</f>
        <v>#DIV/0!</v>
      </c>
      <c r="H5" s="295"/>
      <c r="I5" s="295"/>
      <c r="J5" s="293" t="s">
        <v>24</v>
      </c>
      <c r="K5" s="409" t="e">
        <f>MEDIAN($U$73:$U$1072)</f>
        <v>#NUM!</v>
      </c>
      <c r="L5" s="297" t="s">
        <v>26</v>
      </c>
      <c r="M5" s="293"/>
      <c r="N5" s="409" t="e">
        <f>STDEVP($U$73:$U$1072)</f>
        <v>#DIV/0!</v>
      </c>
      <c r="O5" s="295"/>
      <c r="P5" s="293" t="s">
        <v>28</v>
      </c>
      <c r="Q5" s="294">
        <f>MAX($U$73:$U$1072)</f>
        <v>0</v>
      </c>
      <c r="R5" s="295"/>
      <c r="S5" s="295" t="s">
        <v>4</v>
      </c>
      <c r="T5" s="296">
        <f>MIN($U$73:$U$1072)</f>
        <v>0</v>
      </c>
      <c r="U5" s="298"/>
      <c r="V5" s="299"/>
      <c r="W5" s="8"/>
      <c r="X5" s="8"/>
      <c r="Y5" s="12"/>
      <c r="Z5" s="8"/>
    </row>
    <row r="6" spans="1:26" ht="6" customHeight="1">
      <c r="B6" s="8"/>
      <c r="C6" s="28"/>
      <c r="D6" s="118"/>
      <c r="E6" s="29"/>
      <c r="F6" s="28"/>
      <c r="G6" s="410"/>
      <c r="H6" s="29"/>
      <c r="I6" s="29"/>
      <c r="J6" s="28"/>
      <c r="K6" s="410"/>
      <c r="L6" s="106"/>
      <c r="M6" s="28"/>
      <c r="N6" s="410"/>
      <c r="O6" s="29"/>
      <c r="P6" s="28"/>
      <c r="Q6" s="29"/>
      <c r="R6" s="29"/>
      <c r="S6" s="29"/>
      <c r="T6" s="29"/>
      <c r="U6" s="30"/>
      <c r="V6" s="82"/>
    </row>
    <row r="7" spans="1:26" s="13" customFormat="1" ht="23.45" customHeight="1">
      <c r="B7" s="83" t="s">
        <v>32</v>
      </c>
      <c r="C7" s="84" t="s">
        <v>19</v>
      </c>
      <c r="D7" s="119">
        <f>COUNTIF($V$73:$V$1072,"&gt;0")</f>
        <v>0</v>
      </c>
      <c r="E7" s="85"/>
      <c r="F7" s="84" t="s">
        <v>22</v>
      </c>
      <c r="G7" s="411" t="e">
        <f>AVERAGE($V$73:$V$1072)</f>
        <v>#DIV/0!</v>
      </c>
      <c r="H7" s="85"/>
      <c r="I7" s="85"/>
      <c r="J7" s="84" t="s">
        <v>24</v>
      </c>
      <c r="K7" s="411" t="e">
        <f>MEDIAN($V$73:$V$1072)</f>
        <v>#NUM!</v>
      </c>
      <c r="L7" s="107" t="s">
        <v>26</v>
      </c>
      <c r="M7" s="84"/>
      <c r="N7" s="411" t="e">
        <f>STDEVP($V$73:$V$1072)</f>
        <v>#DIV/0!</v>
      </c>
      <c r="O7" s="85"/>
      <c r="P7" s="84" t="s">
        <v>33</v>
      </c>
      <c r="Q7" s="86"/>
      <c r="R7" s="412" t="e">
        <f>$K$5+($N$5*2)</f>
        <v>#NUM!</v>
      </c>
      <c r="S7" s="85" t="s">
        <v>34</v>
      </c>
      <c r="T7" s="411" t="e">
        <f>$K$5-($N$5*2)</f>
        <v>#NUM!</v>
      </c>
      <c r="U7" s="85" t="s">
        <v>36</v>
      </c>
      <c r="V7" s="87"/>
      <c r="W7" s="8"/>
      <c r="X7" s="8"/>
      <c r="Y7" s="12"/>
      <c r="Z7" s="8"/>
    </row>
    <row r="8" spans="1:26" ht="10.9" customHeight="1">
      <c r="B8" s="32"/>
      <c r="C8" s="29"/>
      <c r="D8" s="29"/>
      <c r="E8" s="29"/>
      <c r="F8" s="29"/>
      <c r="G8" s="29"/>
      <c r="H8" s="29"/>
      <c r="I8" s="29"/>
      <c r="J8" s="29"/>
      <c r="K8" s="29"/>
      <c r="L8" s="29"/>
      <c r="M8" s="29"/>
      <c r="N8" s="29"/>
      <c r="O8" s="29"/>
      <c r="P8" s="29"/>
      <c r="Q8" s="29"/>
      <c r="R8" s="29"/>
      <c r="S8" s="29"/>
      <c r="U8" s="33"/>
    </row>
    <row r="9" spans="1:26" ht="19.899999999999999" customHeight="1">
      <c r="A9" s="80"/>
      <c r="B9" s="32"/>
      <c r="C9" s="29"/>
      <c r="D9" s="29"/>
      <c r="E9" s="29"/>
      <c r="F9" s="29"/>
      <c r="G9" s="29"/>
      <c r="H9" s="29"/>
      <c r="I9" s="29"/>
      <c r="J9" s="29"/>
      <c r="K9" s="29"/>
      <c r="L9" s="29"/>
      <c r="M9" s="29"/>
      <c r="N9" s="29"/>
      <c r="O9" s="29"/>
      <c r="P9" s="29"/>
      <c r="Q9" s="29"/>
      <c r="R9" s="29"/>
      <c r="S9" s="29"/>
      <c r="U9" s="33"/>
      <c r="V9" s="98"/>
    </row>
    <row r="10" spans="1:26" ht="19.899999999999999" customHeight="1">
      <c r="B10" s="32"/>
      <c r="C10" s="99"/>
      <c r="D10" s="100"/>
      <c r="E10" s="101"/>
      <c r="F10" s="100"/>
      <c r="G10" s="101"/>
      <c r="H10" s="101"/>
      <c r="I10" s="101"/>
      <c r="J10" s="100"/>
      <c r="K10" s="101"/>
      <c r="L10" s="99"/>
      <c r="M10" s="100"/>
      <c r="N10" s="102"/>
      <c r="O10" s="101"/>
      <c r="P10" s="100"/>
      <c r="Q10" s="101"/>
      <c r="R10" s="101"/>
      <c r="S10" s="100"/>
      <c r="T10" s="103"/>
      <c r="U10" s="101"/>
      <c r="V10" s="100"/>
      <c r="X10" s="12"/>
      <c r="Y10" s="8"/>
    </row>
    <row r="11" spans="1:26" ht="19.899999999999999" customHeight="1">
      <c r="B11" s="32"/>
      <c r="C11" s="99"/>
      <c r="D11" s="100"/>
      <c r="E11" s="99"/>
      <c r="F11" s="104"/>
      <c r="G11" s="99"/>
      <c r="H11" s="99"/>
      <c r="I11" s="99"/>
      <c r="J11" s="104"/>
      <c r="K11" s="99"/>
      <c r="L11" s="99"/>
      <c r="M11" s="104"/>
      <c r="N11" s="99"/>
      <c r="O11" s="99"/>
      <c r="P11" s="104"/>
      <c r="Q11" s="99"/>
      <c r="R11" s="99"/>
      <c r="S11" s="104"/>
      <c r="T11" s="105"/>
      <c r="U11" s="99"/>
      <c r="V11" s="104"/>
      <c r="X11" s="12"/>
      <c r="Y11" s="8"/>
    </row>
    <row r="12" spans="1:26" ht="19.899999999999999" customHeight="1">
      <c r="B12" s="8"/>
      <c r="C12" s="29"/>
      <c r="D12" s="29"/>
      <c r="E12" s="29"/>
      <c r="F12" s="29"/>
      <c r="G12" s="29"/>
      <c r="H12" s="29"/>
      <c r="I12" s="88" t="s">
        <v>188</v>
      </c>
      <c r="J12" s="29"/>
      <c r="K12" s="29"/>
      <c r="L12" s="29"/>
      <c r="M12" s="34"/>
      <c r="N12" s="328" t="s">
        <v>42</v>
      </c>
      <c r="O12" s="329"/>
      <c r="P12" s="329"/>
      <c r="Q12" s="329"/>
      <c r="R12" s="329"/>
      <c r="S12" s="329"/>
      <c r="T12" s="311"/>
      <c r="U12" s="330"/>
      <c r="V12" s="331"/>
    </row>
    <row r="13" spans="1:26" s="13" customFormat="1" ht="19.899999999999999" customHeight="1">
      <c r="A13" s="8"/>
      <c r="B13" s="29"/>
      <c r="C13" s="29"/>
      <c r="D13" s="29"/>
      <c r="E13" s="29"/>
      <c r="F13" s="29"/>
      <c r="G13" s="29"/>
      <c r="H13" s="29"/>
      <c r="I13" s="88"/>
      <c r="J13" s="88"/>
      <c r="K13" s="74"/>
      <c r="L13" s="74"/>
      <c r="M13" s="34"/>
      <c r="N13" s="332" t="s">
        <v>35</v>
      </c>
      <c r="O13" s="333"/>
      <c r="P13" s="333"/>
      <c r="Q13" s="333"/>
      <c r="R13" s="333"/>
      <c r="S13" s="333"/>
      <c r="T13" s="334"/>
      <c r="U13" s="335"/>
      <c r="V13" s="336"/>
      <c r="W13" s="8"/>
      <c r="X13" s="8"/>
      <c r="Y13" s="12"/>
      <c r="Z13" s="8"/>
    </row>
    <row r="14" spans="1:26" ht="19.899999999999999" customHeight="1">
      <c r="B14" s="29"/>
      <c r="C14" s="29"/>
      <c r="D14" s="29"/>
      <c r="E14" s="29"/>
      <c r="F14" s="29"/>
      <c r="G14" s="29"/>
      <c r="H14" s="29"/>
      <c r="I14" s="244" t="s">
        <v>256</v>
      </c>
      <c r="J14" s="245"/>
      <c r="K14" s="246" t="s">
        <v>175</v>
      </c>
      <c r="L14" s="247" t="s">
        <v>176</v>
      </c>
      <c r="M14" s="94" t="s">
        <v>40</v>
      </c>
      <c r="N14" s="332" t="s">
        <v>7</v>
      </c>
      <c r="O14" s="337"/>
      <c r="P14" s="337"/>
      <c r="Q14" s="338" t="e">
        <f>$K$5</f>
        <v>#NUM!</v>
      </c>
      <c r="R14" s="337" t="s">
        <v>43</v>
      </c>
      <c r="S14" s="337"/>
      <c r="T14" s="338" t="e">
        <f>N5</f>
        <v>#DIV/0!</v>
      </c>
      <c r="U14" s="337" t="s">
        <v>241</v>
      </c>
      <c r="V14" s="337"/>
    </row>
    <row r="15" spans="1:26" ht="19.899999999999999" customHeight="1">
      <c r="B15" s="29"/>
      <c r="C15" s="29"/>
      <c r="D15" s="29"/>
      <c r="E15" s="29"/>
      <c r="F15" s="29"/>
      <c r="G15" s="29"/>
      <c r="H15" s="29"/>
      <c r="I15" s="244" t="s">
        <v>113</v>
      </c>
      <c r="J15" s="249"/>
      <c r="K15" s="250">
        <f>COUNTIFS($U$73:$U$1072,"&gt;=1",$U$73:$U$1072,"&lt;325")</f>
        <v>0</v>
      </c>
      <c r="L15" s="120" t="e">
        <f>K15/$K$45</f>
        <v>#DIV/0!</v>
      </c>
      <c r="M15" s="95"/>
      <c r="N15" s="332" t="s">
        <v>242</v>
      </c>
      <c r="O15" s="338" t="e">
        <f>R7</f>
        <v>#NUM!</v>
      </c>
      <c r="P15" s="337" t="s">
        <v>0</v>
      </c>
      <c r="Q15" s="339"/>
      <c r="R15" s="338" t="e">
        <f>T7</f>
        <v>#NUM!</v>
      </c>
      <c r="S15" s="337" t="s">
        <v>9</v>
      </c>
      <c r="T15" s="337"/>
      <c r="U15" s="338">
        <f>D5-D7</f>
        <v>0</v>
      </c>
      <c r="V15" s="337" t="s">
        <v>243</v>
      </c>
    </row>
    <row r="16" spans="1:26" ht="19.899999999999999" customHeight="1">
      <c r="B16" s="29"/>
      <c r="C16" s="29"/>
      <c r="D16" s="29"/>
      <c r="E16" s="29"/>
      <c r="F16" s="29"/>
      <c r="G16" s="29"/>
      <c r="H16" s="29"/>
      <c r="I16" s="251" t="s">
        <v>75</v>
      </c>
      <c r="J16" s="248"/>
      <c r="K16" s="250">
        <f>COUNTIFS($N$73:$N$1072,"&gt;=325",$N$73:$N$1072,"&lt;350")</f>
        <v>0</v>
      </c>
      <c r="L16" s="120" t="e">
        <f t="shared" ref="L16:L44" si="0">K16/$K$45</f>
        <v>#DIV/0!</v>
      </c>
      <c r="N16" s="332" t="s">
        <v>244</v>
      </c>
      <c r="O16" s="337"/>
      <c r="P16" s="337"/>
      <c r="Q16" s="337"/>
      <c r="R16" s="337"/>
      <c r="S16" s="337"/>
      <c r="T16" s="337"/>
      <c r="U16" s="337"/>
      <c r="V16" s="340"/>
    </row>
    <row r="17" spans="1:26" ht="19.899999999999999" customHeight="1">
      <c r="B17" s="29"/>
      <c r="C17" s="29"/>
      <c r="D17" s="29"/>
      <c r="E17" s="29"/>
      <c r="F17" s="29"/>
      <c r="G17" s="29"/>
      <c r="H17" s="29"/>
      <c r="I17" s="251" t="s">
        <v>116</v>
      </c>
      <c r="J17" s="248"/>
      <c r="K17" s="250">
        <f>COUNTIFS($U$73:$U$1072,"&gt;=350",$U$73:$U$1072,"&lt;375")</f>
        <v>0</v>
      </c>
      <c r="L17" s="120" t="e">
        <f t="shared" si="0"/>
        <v>#DIV/0!</v>
      </c>
      <c r="M17" s="34"/>
      <c r="N17" s="332" t="s">
        <v>44</v>
      </c>
      <c r="O17" s="337"/>
      <c r="P17" s="337"/>
      <c r="Q17" s="337"/>
      <c r="R17" s="337"/>
      <c r="S17" s="338" t="e">
        <f>K7</f>
        <v>#NUM!</v>
      </c>
      <c r="T17" s="337" t="s">
        <v>41</v>
      </c>
      <c r="U17" s="337"/>
      <c r="V17" s="340"/>
    </row>
    <row r="18" spans="1:26" ht="19.899999999999999" customHeight="1">
      <c r="B18" s="29"/>
      <c r="C18" s="29"/>
      <c r="D18" s="29"/>
      <c r="E18" s="29"/>
      <c r="F18" s="29"/>
      <c r="G18" s="29"/>
      <c r="H18" s="29"/>
      <c r="I18" s="251" t="s">
        <v>54</v>
      </c>
      <c r="J18" s="248"/>
      <c r="K18" s="250">
        <f>COUNTIFS($U$73:$U$1072,"&gt;=375",$U$73:$U$1072,"&lt;400")</f>
        <v>0</v>
      </c>
      <c r="L18" s="120" t="e">
        <f t="shared" si="0"/>
        <v>#DIV/0!</v>
      </c>
      <c r="M18" s="108"/>
      <c r="N18" s="341" t="s">
        <v>38</v>
      </c>
      <c r="O18" s="342"/>
      <c r="P18" s="342"/>
      <c r="Q18" s="343"/>
      <c r="R18" s="344"/>
      <c r="S18" s="338" t="e">
        <f>K7</f>
        <v>#NUM!</v>
      </c>
      <c r="T18" s="343" t="s">
        <v>13</v>
      </c>
      <c r="U18" s="342"/>
      <c r="V18" s="340"/>
      <c r="W18" s="36"/>
      <c r="X18" s="13"/>
      <c r="Y18" s="13"/>
      <c r="Z18" s="12"/>
    </row>
    <row r="19" spans="1:26" ht="19.899999999999999" customHeight="1">
      <c r="B19" s="29"/>
      <c r="C19" s="29"/>
      <c r="D19" s="29"/>
      <c r="E19" s="29"/>
      <c r="F19" s="29"/>
      <c r="G19" s="29"/>
      <c r="H19" s="29"/>
      <c r="I19" s="251" t="s">
        <v>117</v>
      </c>
      <c r="J19" s="248"/>
      <c r="K19" s="250">
        <f>COUNTIFS($U$73:$U$1072,"&gt;=400",$U$73:$U$1072,"&lt;425")</f>
        <v>0</v>
      </c>
      <c r="L19" s="120" t="e">
        <f t="shared" si="0"/>
        <v>#DIV/0!</v>
      </c>
      <c r="M19" s="108"/>
      <c r="N19" s="345"/>
      <c r="O19" s="346"/>
      <c r="P19" s="346"/>
      <c r="Q19" s="347"/>
      <c r="R19" s="348"/>
      <c r="S19" s="349"/>
      <c r="T19" s="347"/>
      <c r="U19" s="346"/>
      <c r="V19" s="350"/>
      <c r="W19" s="36"/>
      <c r="X19" s="13"/>
      <c r="Y19" s="13"/>
      <c r="Z19" s="13"/>
    </row>
    <row r="20" spans="1:26" ht="19.899999999999999" customHeight="1">
      <c r="B20" s="29"/>
      <c r="C20" s="29"/>
      <c r="D20" s="29"/>
      <c r="E20" s="29"/>
      <c r="F20" s="29"/>
      <c r="G20" s="29"/>
      <c r="H20" s="29"/>
      <c r="I20" s="251" t="s">
        <v>118</v>
      </c>
      <c r="J20" s="248"/>
      <c r="K20" s="250">
        <f>COUNTIFS($U$73:$U$1072,"&gt;=425",$U$73:$U$1072,"&lt;450")</f>
        <v>0</v>
      </c>
      <c r="L20" s="120" t="e">
        <f t="shared" si="0"/>
        <v>#DIV/0!</v>
      </c>
      <c r="M20" s="108"/>
      <c r="N20" s="351"/>
      <c r="O20" s="352"/>
      <c r="P20" s="352"/>
      <c r="Q20" s="349"/>
      <c r="R20" s="352"/>
      <c r="S20" s="352"/>
      <c r="T20" s="349"/>
      <c r="U20" s="352"/>
      <c r="V20" s="352"/>
      <c r="W20" s="35"/>
      <c r="Y20" s="8"/>
    </row>
    <row r="21" spans="1:26" ht="19.899999999999999" customHeight="1">
      <c r="B21" s="29"/>
      <c r="C21" s="29"/>
      <c r="D21" s="29"/>
      <c r="E21" s="29"/>
      <c r="F21" s="29"/>
      <c r="G21" s="29"/>
      <c r="H21" s="29"/>
      <c r="I21" s="251" t="s">
        <v>15</v>
      </c>
      <c r="J21" s="248"/>
      <c r="K21" s="250">
        <f>COUNTIFS($U$73:$U$1072,"&gt;=450",$U$73:$U$1072,"&lt;475")</f>
        <v>0</v>
      </c>
      <c r="L21" s="120" t="e">
        <f t="shared" si="0"/>
        <v>#DIV/0!</v>
      </c>
      <c r="M21" s="108"/>
      <c r="N21" s="329"/>
      <c r="O21" s="349"/>
      <c r="P21" s="352"/>
      <c r="Q21" s="353"/>
      <c r="R21" s="349"/>
      <c r="S21" s="352"/>
      <c r="T21" s="352"/>
      <c r="U21" s="349"/>
      <c r="V21" s="352"/>
      <c r="W21" s="35"/>
      <c r="Y21" s="8"/>
    </row>
    <row r="22" spans="1:26" s="13" customFormat="1" ht="19.899999999999999" customHeight="1">
      <c r="A22" s="8"/>
      <c r="B22" s="29"/>
      <c r="C22" s="29"/>
      <c r="D22" s="29"/>
      <c r="E22" s="29"/>
      <c r="F22" s="29"/>
      <c r="G22" s="29"/>
      <c r="H22" s="29"/>
      <c r="I22" s="251" t="s">
        <v>119</v>
      </c>
      <c r="J22" s="248"/>
      <c r="K22" s="250">
        <f>COUNTIFS($U$73:$U$1072,"&gt;=475",$U$73:$U$1072,"&lt;500")</f>
        <v>0</v>
      </c>
      <c r="L22" s="120" t="e">
        <f t="shared" si="0"/>
        <v>#DIV/0!</v>
      </c>
      <c r="M22" s="108"/>
      <c r="N22" s="351"/>
      <c r="O22" s="352"/>
      <c r="P22" s="352"/>
      <c r="Q22" s="352"/>
      <c r="R22" s="352"/>
      <c r="S22" s="352"/>
      <c r="T22" s="352"/>
      <c r="U22" s="352"/>
      <c r="V22" s="350"/>
      <c r="W22" s="36"/>
      <c r="X22" s="34"/>
      <c r="Y22" s="8"/>
      <c r="Z22" s="8"/>
    </row>
    <row r="23" spans="1:26" s="7" customFormat="1" ht="19.899999999999999" customHeight="1">
      <c r="A23" s="8"/>
      <c r="B23" s="29"/>
      <c r="C23" s="29"/>
      <c r="D23" s="29"/>
      <c r="E23" s="29"/>
      <c r="F23" s="29"/>
      <c r="G23" s="29"/>
      <c r="H23" s="29"/>
      <c r="I23" s="251" t="s">
        <v>61</v>
      </c>
      <c r="J23" s="248"/>
      <c r="K23" s="250">
        <f>COUNTIFS($U$73:$U$1072,"&gt;=500",$U$73:$U$1072,"&lt;525")</f>
        <v>0</v>
      </c>
      <c r="L23" s="120" t="e">
        <f t="shared" si="0"/>
        <v>#DIV/0!</v>
      </c>
      <c r="M23" s="108"/>
      <c r="N23" s="351"/>
      <c r="O23" s="352"/>
      <c r="P23" s="352"/>
      <c r="Q23" s="352"/>
      <c r="R23" s="352"/>
      <c r="S23" s="349"/>
      <c r="T23" s="352"/>
      <c r="U23" s="352"/>
      <c r="V23" s="350"/>
      <c r="W23" s="36"/>
      <c r="X23" s="34"/>
      <c r="Y23" s="8"/>
      <c r="Z23" s="8"/>
    </row>
    <row r="24" spans="1:26" ht="19.899999999999999" customHeight="1">
      <c r="B24" s="29"/>
      <c r="C24" s="29"/>
      <c r="D24" s="29"/>
      <c r="E24" s="29"/>
      <c r="F24" s="29"/>
      <c r="G24" s="29"/>
      <c r="H24" s="29"/>
      <c r="I24" s="251" t="s">
        <v>120</v>
      </c>
      <c r="J24" s="248"/>
      <c r="K24" s="250">
        <f>COUNTIFS($U$73:$U$1072,"&gt;=525",$U$73:$U$1072,"&lt;550")</f>
        <v>0</v>
      </c>
      <c r="L24" s="120" t="e">
        <f t="shared" si="0"/>
        <v>#DIV/0!</v>
      </c>
      <c r="M24" s="108"/>
      <c r="N24" s="351"/>
      <c r="O24" s="352"/>
      <c r="P24" s="352"/>
      <c r="Q24" s="352"/>
      <c r="R24" s="354"/>
      <c r="S24" s="354"/>
      <c r="T24" s="354"/>
      <c r="U24" s="352"/>
      <c r="V24" s="350"/>
      <c r="W24" s="36"/>
      <c r="Y24" s="8"/>
    </row>
    <row r="25" spans="1:26" ht="19.899999999999999" customHeight="1">
      <c r="B25" s="29"/>
      <c r="C25" s="29"/>
      <c r="D25" s="29"/>
      <c r="E25" s="29"/>
      <c r="F25" s="29"/>
      <c r="G25" s="29"/>
      <c r="H25" s="29"/>
      <c r="I25" s="251" t="s">
        <v>121</v>
      </c>
      <c r="J25" s="248"/>
      <c r="K25" s="250">
        <f>COUNTIFS($U$73:$U$1072,"&gt;=550",$U$73:$U$1072,"&lt;575")</f>
        <v>0</v>
      </c>
      <c r="L25" s="120" t="e">
        <f t="shared" si="0"/>
        <v>#DIV/0!</v>
      </c>
      <c r="M25" s="108"/>
      <c r="N25" s="398" t="s">
        <v>249</v>
      </c>
      <c r="O25" s="392"/>
      <c r="P25" s="393"/>
      <c r="Q25" s="393"/>
      <c r="R25" s="393"/>
      <c r="S25" s="394"/>
      <c r="T25" s="394"/>
      <c r="U25" s="395"/>
      <c r="V25" s="400"/>
      <c r="W25" s="36"/>
      <c r="Y25" s="8"/>
      <c r="Z25" s="13"/>
    </row>
    <row r="26" spans="1:26" ht="19.899999999999999" customHeight="1">
      <c r="B26" s="29"/>
      <c r="C26" s="29"/>
      <c r="D26" s="29"/>
      <c r="E26" s="29"/>
      <c r="F26" s="29"/>
      <c r="G26" s="29"/>
      <c r="H26" s="29"/>
      <c r="I26" s="251" t="s">
        <v>122</v>
      </c>
      <c r="J26" s="248"/>
      <c r="K26" s="250">
        <f>COUNTIFS($U$73:$U$1072,"&gt;=575",$U$73:$U$1072,"&lt;600")</f>
        <v>0</v>
      </c>
      <c r="L26" s="120" t="e">
        <f t="shared" si="0"/>
        <v>#DIV/0!</v>
      </c>
      <c r="M26" s="108"/>
      <c r="N26" s="397" t="s">
        <v>216</v>
      </c>
      <c r="O26" s="302" t="s">
        <v>218</v>
      </c>
      <c r="P26" s="302" t="s">
        <v>220</v>
      </c>
      <c r="Q26" s="303" t="s">
        <v>221</v>
      </c>
      <c r="R26" s="304" t="s">
        <v>222</v>
      </c>
      <c r="S26" s="303" t="s">
        <v>223</v>
      </c>
      <c r="T26" s="303" t="s">
        <v>224</v>
      </c>
      <c r="U26" s="303" t="s">
        <v>225</v>
      </c>
      <c r="V26" s="301" t="s">
        <v>246</v>
      </c>
      <c r="W26" s="307" t="s">
        <v>240</v>
      </c>
      <c r="X26" s="93"/>
      <c r="Y26" s="93"/>
      <c r="Z26" s="13"/>
    </row>
    <row r="27" spans="1:26" ht="19.899999999999999" customHeight="1">
      <c r="B27" s="29"/>
      <c r="C27" s="29"/>
      <c r="D27" s="29"/>
      <c r="E27" s="29"/>
      <c r="F27" s="29"/>
      <c r="G27" s="29"/>
      <c r="H27" s="29"/>
      <c r="I27" s="251" t="s">
        <v>72</v>
      </c>
      <c r="J27" s="248"/>
      <c r="K27" s="250">
        <f>COUNTIFS($U$73:$U$1072,"&gt;=600",$U$73:$U$1072,"&lt;625")</f>
        <v>0</v>
      </c>
      <c r="L27" s="120" t="e">
        <f t="shared" si="0"/>
        <v>#DIV/0!</v>
      </c>
      <c r="M27" s="37"/>
      <c r="N27" s="396" t="s">
        <v>217</v>
      </c>
      <c r="O27" s="305" t="s">
        <v>219</v>
      </c>
      <c r="P27" s="306" t="s">
        <v>226</v>
      </c>
      <c r="Q27" s="306" t="s">
        <v>227</v>
      </c>
      <c r="R27" s="306" t="s">
        <v>227</v>
      </c>
      <c r="S27" s="306" t="s">
        <v>228</v>
      </c>
      <c r="T27" s="306" t="s">
        <v>168</v>
      </c>
      <c r="U27" s="306" t="s">
        <v>229</v>
      </c>
      <c r="V27" s="399" t="s">
        <v>247</v>
      </c>
      <c r="W27" s="242" t="s">
        <v>73</v>
      </c>
      <c r="X27" s="125" t="s">
        <v>68</v>
      </c>
      <c r="Y27" s="125" t="s">
        <v>69</v>
      </c>
      <c r="Z27" s="13"/>
    </row>
    <row r="28" spans="1:26" ht="19.899999999999999" customHeight="1">
      <c r="B28" s="29"/>
      <c r="C28" s="29"/>
      <c r="D28" s="29"/>
      <c r="E28" s="29"/>
      <c r="F28" s="29"/>
      <c r="G28" s="29"/>
      <c r="H28" s="29"/>
      <c r="I28" s="251" t="s">
        <v>124</v>
      </c>
      <c r="J28" s="248"/>
      <c r="K28" s="250">
        <f>COUNTIFS($U$73:$U$1072,"&gt;=625",$U$73:$U$1072,"&lt;650")</f>
        <v>0</v>
      </c>
      <c r="L28" s="120" t="e">
        <f t="shared" si="0"/>
        <v>#DIV/0!</v>
      </c>
      <c r="M28" s="37"/>
      <c r="N28" s="300" t="s">
        <v>83</v>
      </c>
      <c r="O28" s="283">
        <v>54.8</v>
      </c>
      <c r="P28" s="283">
        <v>16.5</v>
      </c>
      <c r="Q28" s="284">
        <v>900</v>
      </c>
      <c r="R28" s="285">
        <v>10</v>
      </c>
      <c r="S28" s="286" t="s">
        <v>85</v>
      </c>
      <c r="T28" s="286">
        <v>1.45</v>
      </c>
      <c r="U28" s="286" t="s">
        <v>85</v>
      </c>
      <c r="V28" s="287">
        <v>1.45</v>
      </c>
      <c r="W28" s="243" t="s">
        <v>83</v>
      </c>
      <c r="X28" s="128">
        <v>0.38600000000000001</v>
      </c>
      <c r="Y28" s="128">
        <v>23.699000000000002</v>
      </c>
      <c r="Z28" s="13"/>
    </row>
    <row r="29" spans="1:26" ht="19.899999999999999" customHeight="1">
      <c r="B29" s="29"/>
      <c r="C29" s="29"/>
      <c r="D29" s="29"/>
      <c r="E29" s="29"/>
      <c r="F29" s="29"/>
      <c r="G29" s="29"/>
      <c r="H29" s="29"/>
      <c r="I29" s="251" t="s">
        <v>96</v>
      </c>
      <c r="J29" s="248"/>
      <c r="K29" s="250">
        <f>COUNTIFS($U$73:$U$1072,"&gt;=650",$U$73:$U$1072,"&lt;675")</f>
        <v>0</v>
      </c>
      <c r="L29" s="120" t="e">
        <f t="shared" si="0"/>
        <v>#DIV/0!</v>
      </c>
      <c r="M29" s="37"/>
      <c r="N29" s="300" t="s">
        <v>86</v>
      </c>
      <c r="O29" s="283">
        <v>44.3</v>
      </c>
      <c r="P29" s="283">
        <v>22.2</v>
      </c>
      <c r="Q29" s="284">
        <v>980</v>
      </c>
      <c r="R29" s="285">
        <v>15</v>
      </c>
      <c r="S29" s="286">
        <v>1.35</v>
      </c>
      <c r="T29" s="286">
        <v>1.55</v>
      </c>
      <c r="U29" s="286">
        <v>1.75</v>
      </c>
      <c r="V29" s="287">
        <v>1.55</v>
      </c>
      <c r="W29" s="243" t="s">
        <v>86</v>
      </c>
      <c r="X29" s="128">
        <v>0.46100000000000002</v>
      </c>
      <c r="Y29" s="128">
        <v>32.381999999999998</v>
      </c>
      <c r="Z29" s="13"/>
    </row>
    <row r="30" spans="1:26" ht="19.899999999999999" customHeight="1">
      <c r="B30" s="29"/>
      <c r="C30" s="29"/>
      <c r="D30" s="29"/>
      <c r="E30" s="29"/>
      <c r="F30" s="29"/>
      <c r="G30" s="29"/>
      <c r="H30" s="29"/>
      <c r="I30" s="251" t="s">
        <v>126</v>
      </c>
      <c r="J30" s="248"/>
      <c r="K30" s="250">
        <f>COUNTIFS($U$73:$U$1072,"&gt;=675",$U$73:$U$1072,"&lt;700")</f>
        <v>0</v>
      </c>
      <c r="L30" s="120" t="e">
        <f t="shared" si="0"/>
        <v>#DIV/0!</v>
      </c>
      <c r="M30" s="37"/>
      <c r="N30" s="300" t="s">
        <v>62</v>
      </c>
      <c r="O30" s="283">
        <v>44.3</v>
      </c>
      <c r="P30" s="283">
        <v>22.2</v>
      </c>
      <c r="Q30" s="284">
        <v>980</v>
      </c>
      <c r="R30" s="285">
        <v>15</v>
      </c>
      <c r="S30" s="286">
        <v>1.35</v>
      </c>
      <c r="T30" s="286">
        <v>1.55</v>
      </c>
      <c r="U30" s="286">
        <v>1.75</v>
      </c>
      <c r="V30" s="287">
        <v>1.55</v>
      </c>
      <c r="W30" s="243" t="s">
        <v>62</v>
      </c>
      <c r="X30" s="128">
        <v>0.51300000000000001</v>
      </c>
      <c r="Y30" s="128">
        <v>38.878</v>
      </c>
      <c r="Z30" s="13"/>
    </row>
    <row r="31" spans="1:26" ht="19.899999999999999" customHeight="1">
      <c r="B31" s="29"/>
      <c r="C31" s="29"/>
      <c r="D31" s="29"/>
      <c r="E31" s="29"/>
      <c r="F31" s="29"/>
      <c r="G31" s="29"/>
      <c r="H31" s="29"/>
      <c r="I31" s="251" t="s">
        <v>123</v>
      </c>
      <c r="J31" s="248"/>
      <c r="K31" s="250">
        <f>COUNTIFS($U$73:$U$1072,"&gt;=700",$U$73:$U$1072,"&lt;725")</f>
        <v>0</v>
      </c>
      <c r="L31" s="120" t="e">
        <f t="shared" si="0"/>
        <v>#DIV/0!</v>
      </c>
      <c r="M31" s="37"/>
      <c r="N31" s="300" t="s">
        <v>89</v>
      </c>
      <c r="O31" s="283">
        <v>40.799999999999997</v>
      </c>
      <c r="P31" s="283">
        <v>28</v>
      </c>
      <c r="Q31" s="284">
        <v>1140</v>
      </c>
      <c r="R31" s="285">
        <v>25</v>
      </c>
      <c r="S31" s="286">
        <v>1.4</v>
      </c>
      <c r="T31" s="286">
        <v>1.6</v>
      </c>
      <c r="U31" s="286">
        <v>1.8</v>
      </c>
      <c r="V31" s="287">
        <v>1.6</v>
      </c>
      <c r="W31" s="243" t="s">
        <v>89</v>
      </c>
      <c r="X31" s="128">
        <v>0.59199999999999997</v>
      </c>
      <c r="Y31" s="128">
        <v>48.804000000000002</v>
      </c>
      <c r="Z31" s="13"/>
    </row>
    <row r="32" spans="1:26" ht="19.899999999999999" customHeight="1">
      <c r="B32" s="29"/>
      <c r="C32" s="29"/>
      <c r="D32" s="29"/>
      <c r="E32" s="29"/>
      <c r="F32" s="29"/>
      <c r="G32" s="29"/>
      <c r="H32" s="29"/>
      <c r="I32" s="251" t="s">
        <v>127</v>
      </c>
      <c r="J32" s="248"/>
      <c r="K32" s="250">
        <f>COUNTIFS($U$73:$U$1072,"&gt;=725",$U$73:$U$1072,"&lt;750")</f>
        <v>0</v>
      </c>
      <c r="L32" s="120" t="e">
        <f t="shared" si="0"/>
        <v>#DIV/0!</v>
      </c>
      <c r="M32" s="37"/>
      <c r="N32" s="300" t="s">
        <v>90</v>
      </c>
      <c r="O32" s="283">
        <v>40.799999999999997</v>
      </c>
      <c r="P32" s="283">
        <v>28</v>
      </c>
      <c r="Q32" s="284">
        <v>1140</v>
      </c>
      <c r="R32" s="285">
        <v>25</v>
      </c>
      <c r="S32" s="286">
        <v>1.4</v>
      </c>
      <c r="T32" s="286">
        <v>1.6</v>
      </c>
      <c r="U32" s="286">
        <v>1.8</v>
      </c>
      <c r="V32" s="287">
        <v>1.6</v>
      </c>
      <c r="W32" s="243" t="s">
        <v>90</v>
      </c>
      <c r="X32" s="128">
        <v>0.68700000000000006</v>
      </c>
      <c r="Y32" s="128">
        <v>61.39</v>
      </c>
      <c r="Z32" s="13"/>
    </row>
    <row r="33" spans="1:26" ht="19.899999999999999" customHeight="1">
      <c r="B33" s="29"/>
      <c r="C33" s="29"/>
      <c r="D33" s="29"/>
      <c r="E33" s="29"/>
      <c r="F33" s="29"/>
      <c r="G33" s="29"/>
      <c r="H33" s="29"/>
      <c r="I33" s="251" t="s">
        <v>128</v>
      </c>
      <c r="J33" s="248"/>
      <c r="K33" s="250">
        <f>COUNTIFS($U$73:$U$1072,"&gt;=750",$U$73:$U$1072,"&lt;775")</f>
        <v>0</v>
      </c>
      <c r="L33" s="120" t="e">
        <f t="shared" si="0"/>
        <v>#DIV/0!</v>
      </c>
      <c r="M33" s="37"/>
      <c r="N33" s="300" t="s">
        <v>29</v>
      </c>
      <c r="O33" s="283">
        <v>37.4</v>
      </c>
      <c r="P33" s="283">
        <v>35.6</v>
      </c>
      <c r="Q33" s="284">
        <v>1330</v>
      </c>
      <c r="R33" s="285">
        <v>40</v>
      </c>
      <c r="S33" s="286">
        <v>1.45</v>
      </c>
      <c r="T33" s="286">
        <v>1.65</v>
      </c>
      <c r="U33" s="286">
        <v>1.85</v>
      </c>
      <c r="V33" s="287">
        <v>1.65</v>
      </c>
      <c r="W33" s="243" t="s">
        <v>29</v>
      </c>
      <c r="X33" s="128">
        <v>0.752</v>
      </c>
      <c r="Y33" s="128">
        <v>70.460999999999999</v>
      </c>
      <c r="Z33" s="13"/>
    </row>
    <row r="34" spans="1:26" ht="19.899999999999999" customHeight="1">
      <c r="B34" s="29"/>
      <c r="C34" s="29"/>
      <c r="D34" s="29"/>
      <c r="E34" s="29"/>
      <c r="F34" s="29"/>
      <c r="G34" s="29"/>
      <c r="H34" s="29"/>
      <c r="I34" s="251" t="s">
        <v>47</v>
      </c>
      <c r="J34" s="248"/>
      <c r="K34" s="250">
        <f>COUNTIFS($U$73:$U$1072,"&gt;=775",$U$73:$U$1072,"&lt;800")</f>
        <v>0</v>
      </c>
      <c r="L34" s="120" t="e">
        <f t="shared" si="0"/>
        <v>#DIV/0!</v>
      </c>
      <c r="M34" s="37"/>
      <c r="N34" s="300" t="s">
        <v>91</v>
      </c>
      <c r="O34" s="283">
        <v>37.4</v>
      </c>
      <c r="P34" s="283">
        <v>35.6</v>
      </c>
      <c r="Q34" s="284">
        <v>1330</v>
      </c>
      <c r="R34" s="285">
        <v>40</v>
      </c>
      <c r="S34" s="286">
        <v>1.45</v>
      </c>
      <c r="T34" s="286">
        <v>1.65</v>
      </c>
      <c r="U34" s="286">
        <v>1.85</v>
      </c>
      <c r="V34" s="287">
        <v>1.65</v>
      </c>
      <c r="W34" s="243" t="s">
        <v>91</v>
      </c>
      <c r="X34" s="128">
        <v>0.78200000000000003</v>
      </c>
      <c r="Y34" s="128">
        <v>75.105999999999995</v>
      </c>
      <c r="Z34" s="13"/>
    </row>
    <row r="35" spans="1:26" ht="19.899999999999999" customHeight="1">
      <c r="B35" s="29"/>
      <c r="C35" s="29"/>
      <c r="D35" s="29"/>
      <c r="E35" s="29"/>
      <c r="F35" s="29"/>
      <c r="G35" s="29"/>
      <c r="H35" s="29"/>
      <c r="I35" s="251" t="s">
        <v>129</v>
      </c>
      <c r="J35" s="248"/>
      <c r="K35" s="250">
        <f>COUNTIFS($U$73:$U$1072,"&gt;=800",$U$73:$U$1072,"&lt;825")</f>
        <v>0</v>
      </c>
      <c r="L35" s="120" t="e">
        <f t="shared" si="0"/>
        <v>#DIV/0!</v>
      </c>
      <c r="M35" s="37"/>
      <c r="N35" s="300" t="s">
        <v>92</v>
      </c>
      <c r="O35" s="283">
        <v>31</v>
      </c>
      <c r="P35" s="283">
        <v>49</v>
      </c>
      <c r="Q35" s="284">
        <v>1520</v>
      </c>
      <c r="R35" s="285">
        <v>20</v>
      </c>
      <c r="S35" s="286">
        <v>1.5</v>
      </c>
      <c r="T35" s="286">
        <v>1.7</v>
      </c>
      <c r="U35" s="286">
        <v>1.9</v>
      </c>
      <c r="V35" s="287">
        <v>1.7</v>
      </c>
      <c r="W35" s="243" t="s">
        <v>92</v>
      </c>
      <c r="X35" s="128">
        <v>0.78300000000000003</v>
      </c>
      <c r="Y35" s="128">
        <v>75.641999999999996</v>
      </c>
      <c r="Z35" s="13"/>
    </row>
    <row r="36" spans="1:26" ht="19.899999999999999" customHeight="1">
      <c r="B36" s="29"/>
      <c r="C36" s="29"/>
      <c r="D36" s="29"/>
      <c r="E36" s="29"/>
      <c r="F36" s="29"/>
      <c r="G36" s="29"/>
      <c r="H36" s="29"/>
      <c r="I36" s="251" t="s">
        <v>130</v>
      </c>
      <c r="J36" s="248"/>
      <c r="K36" s="250">
        <f>COUNTIFS($U$73:$U$1072,"&gt;=825",$U$73:$U$1072,"&lt;850")</f>
        <v>0</v>
      </c>
      <c r="L36" s="120" t="e">
        <f t="shared" si="0"/>
        <v>#DIV/0!</v>
      </c>
      <c r="M36" s="37"/>
      <c r="N36" s="300" t="s">
        <v>93</v>
      </c>
      <c r="O36" s="283">
        <v>31</v>
      </c>
      <c r="P36" s="283">
        <v>49</v>
      </c>
      <c r="Q36" s="284">
        <v>1520</v>
      </c>
      <c r="R36" s="285">
        <v>20</v>
      </c>
      <c r="S36" s="286">
        <v>1.5</v>
      </c>
      <c r="T36" s="286">
        <v>1.7</v>
      </c>
      <c r="U36" s="286">
        <v>1.9</v>
      </c>
      <c r="V36" s="287">
        <v>1.7</v>
      </c>
      <c r="W36" s="243" t="s">
        <v>93</v>
      </c>
      <c r="X36" s="128">
        <v>0.81499999999999995</v>
      </c>
      <c r="Y36" s="128">
        <v>81.347999999999999</v>
      </c>
      <c r="Z36" s="13"/>
    </row>
    <row r="37" spans="1:26" ht="19.899999999999999" customHeight="1">
      <c r="B37" s="29"/>
      <c r="C37" s="29"/>
      <c r="D37" s="29"/>
      <c r="E37" s="29"/>
      <c r="F37" s="29"/>
      <c r="G37" s="29"/>
      <c r="H37" s="29"/>
      <c r="I37" s="251" t="s">
        <v>45</v>
      </c>
      <c r="J37" s="248"/>
      <c r="K37" s="250">
        <f>COUNTIFS($U$73:$U$1072,"&gt;=850",$U$73:$U$1072,"&lt;875")</f>
        <v>0</v>
      </c>
      <c r="L37" s="120" t="e">
        <f t="shared" si="0"/>
        <v>#DIV/0!</v>
      </c>
      <c r="M37" s="37"/>
      <c r="N37" s="300" t="s">
        <v>94</v>
      </c>
      <c r="O37" s="283">
        <v>31</v>
      </c>
      <c r="P37" s="283">
        <v>49</v>
      </c>
      <c r="Q37" s="284">
        <v>1520</v>
      </c>
      <c r="R37" s="285">
        <v>20</v>
      </c>
      <c r="S37" s="286">
        <v>1.5</v>
      </c>
      <c r="T37" s="286">
        <v>1.7</v>
      </c>
      <c r="U37" s="286">
        <v>1.9</v>
      </c>
      <c r="V37" s="287">
        <v>1.7</v>
      </c>
      <c r="W37" s="243" t="s">
        <v>94</v>
      </c>
      <c r="X37" s="128">
        <v>0.83199999999999996</v>
      </c>
      <c r="Y37" s="128">
        <v>83.694999999999993</v>
      </c>
      <c r="Z37" s="13"/>
    </row>
    <row r="38" spans="1:26" ht="19.899999999999999" customHeight="1">
      <c r="B38" s="29"/>
      <c r="C38" s="29"/>
      <c r="D38" s="29"/>
      <c r="E38" s="29"/>
      <c r="F38" s="29"/>
      <c r="G38" s="29"/>
      <c r="H38" s="29"/>
      <c r="I38" s="251" t="s">
        <v>84</v>
      </c>
      <c r="J38" s="248"/>
      <c r="K38" s="250">
        <f>COUNTIFS($U$73:$U$1072,"&gt;=875",$U$73:$U$1072,"&lt;900")</f>
        <v>0</v>
      </c>
      <c r="L38" s="120" t="e">
        <f t="shared" si="0"/>
        <v>#DIV/0!</v>
      </c>
      <c r="M38" s="37"/>
      <c r="N38" s="300" t="s">
        <v>95</v>
      </c>
      <c r="O38" s="283">
        <v>27</v>
      </c>
      <c r="P38" s="283">
        <v>59.7</v>
      </c>
      <c r="Q38" s="284">
        <v>1610</v>
      </c>
      <c r="R38" s="285">
        <v>10</v>
      </c>
      <c r="S38" s="286">
        <v>1.55</v>
      </c>
      <c r="T38" s="286">
        <v>1.75</v>
      </c>
      <c r="U38" s="286">
        <v>1.95</v>
      </c>
      <c r="V38" s="287">
        <v>1.75</v>
      </c>
      <c r="W38" s="243" t="s">
        <v>95</v>
      </c>
      <c r="X38" s="128">
        <v>0.76600000000000001</v>
      </c>
      <c r="Y38" s="128">
        <v>70.989000000000004</v>
      </c>
      <c r="Z38" s="13"/>
    </row>
    <row r="39" spans="1:26" ht="19.899999999999999" customHeight="1">
      <c r="B39" s="29"/>
      <c r="C39" s="29"/>
      <c r="D39" s="29"/>
      <c r="E39" s="29"/>
      <c r="F39" s="29"/>
      <c r="G39" s="29"/>
      <c r="H39" s="29"/>
      <c r="I39" s="251" t="s">
        <v>131</v>
      </c>
      <c r="J39" s="248"/>
      <c r="K39" s="250">
        <f>COUNTIFS($U$73:$U$1072,"&gt;=900",$U$73:$U$1072,"&lt;925")</f>
        <v>0</v>
      </c>
      <c r="L39" s="120" t="e">
        <f t="shared" si="0"/>
        <v>#DIV/0!</v>
      </c>
      <c r="M39" s="37"/>
      <c r="N39" s="300" t="s">
        <v>97</v>
      </c>
      <c r="O39" s="283">
        <v>27</v>
      </c>
      <c r="P39" s="283">
        <v>59.7</v>
      </c>
      <c r="Q39" s="284">
        <v>1610</v>
      </c>
      <c r="R39" s="285">
        <v>10</v>
      </c>
      <c r="S39" s="286">
        <v>1.55</v>
      </c>
      <c r="T39" s="286">
        <v>1.75</v>
      </c>
      <c r="U39" s="286">
        <v>1.95</v>
      </c>
      <c r="V39" s="287">
        <v>1.75</v>
      </c>
      <c r="W39" s="243" t="s">
        <v>97</v>
      </c>
      <c r="X39" s="128">
        <v>0.65600000000000003</v>
      </c>
      <c r="Y39" s="128">
        <v>51.822000000000003</v>
      </c>
      <c r="Z39" s="13"/>
    </row>
    <row r="40" spans="1:26" ht="19.899999999999999" customHeight="1">
      <c r="B40" s="29"/>
      <c r="C40" s="29"/>
      <c r="D40" s="29"/>
      <c r="E40" s="29"/>
      <c r="F40" s="29"/>
      <c r="G40" s="29"/>
      <c r="H40" s="29"/>
      <c r="I40" s="251" t="s">
        <v>132</v>
      </c>
      <c r="J40" s="248"/>
      <c r="K40" s="250">
        <f>COUNTIFS($U$73:$U$1072,"&gt;=925",$U$73:$U$1072,"&lt;950")</f>
        <v>0</v>
      </c>
      <c r="L40" s="120" t="e">
        <f t="shared" si="0"/>
        <v>#DIV/0!</v>
      </c>
      <c r="M40" s="37"/>
      <c r="N40" s="300" t="s">
        <v>64</v>
      </c>
      <c r="O40" s="283">
        <v>27</v>
      </c>
      <c r="P40" s="283">
        <v>59.7</v>
      </c>
      <c r="Q40" s="284">
        <v>1610</v>
      </c>
      <c r="R40" s="285">
        <v>10</v>
      </c>
      <c r="S40" s="286">
        <v>1.55</v>
      </c>
      <c r="T40" s="286">
        <v>1.75</v>
      </c>
      <c r="U40" s="286">
        <v>1.95</v>
      </c>
      <c r="V40" s="287">
        <v>1.75</v>
      </c>
      <c r="W40" s="243" t="s">
        <v>64</v>
      </c>
      <c r="X40" s="128">
        <v>0.67200000000000004</v>
      </c>
      <c r="Y40" s="128">
        <v>53.642000000000003</v>
      </c>
      <c r="Z40" s="13"/>
    </row>
    <row r="41" spans="1:26" ht="19.899999999999999" customHeight="1">
      <c r="B41" s="29"/>
      <c r="C41" s="29"/>
      <c r="D41" s="29"/>
      <c r="E41" s="29"/>
      <c r="F41" s="29"/>
      <c r="G41" s="29"/>
      <c r="H41" s="29"/>
      <c r="I41" s="251" t="s">
        <v>133</v>
      </c>
      <c r="J41" s="248"/>
      <c r="K41" s="250">
        <f>COUNTIFS($U$73:$U$1072,"&gt;=950",$U$73:$U$1072,"&lt;975")</f>
        <v>0</v>
      </c>
      <c r="L41" s="120" t="e">
        <f t="shared" si="0"/>
        <v>#DIV/0!</v>
      </c>
      <c r="M41" s="37"/>
      <c r="N41" s="300" t="s">
        <v>98</v>
      </c>
      <c r="O41" s="283">
        <v>52.2</v>
      </c>
      <c r="P41" s="283">
        <v>16.100000000000001</v>
      </c>
      <c r="Q41" s="284">
        <v>840</v>
      </c>
      <c r="R41" s="285">
        <v>10</v>
      </c>
      <c r="S41" s="286" t="s">
        <v>85</v>
      </c>
      <c r="T41" s="286">
        <v>1.45</v>
      </c>
      <c r="U41" s="286" t="s">
        <v>85</v>
      </c>
      <c r="V41" s="287">
        <v>1.45</v>
      </c>
      <c r="W41" s="243" t="s">
        <v>98</v>
      </c>
      <c r="X41" s="128">
        <v>0.377</v>
      </c>
      <c r="Y41" s="128">
        <v>22.75</v>
      </c>
      <c r="Z41" s="13"/>
    </row>
    <row r="42" spans="1:26" ht="19.899999999999999" customHeight="1">
      <c r="B42" s="29"/>
      <c r="C42" s="29"/>
      <c r="D42" s="29"/>
      <c r="E42" s="29"/>
      <c r="F42" s="29"/>
      <c r="G42" s="29"/>
      <c r="H42" s="29"/>
      <c r="I42" s="251" t="s">
        <v>252</v>
      </c>
      <c r="J42" s="248"/>
      <c r="K42" s="250">
        <f>COUNTIFS($U$73:$U$1072,"&gt;=975",$U$73:$U$1072,"&lt;1000")</f>
        <v>0</v>
      </c>
      <c r="L42" s="120" t="e">
        <f t="shared" si="0"/>
        <v>#DIV/0!</v>
      </c>
      <c r="M42" s="37"/>
      <c r="N42" s="300" t="s">
        <v>99</v>
      </c>
      <c r="O42" s="283">
        <v>41.9</v>
      </c>
      <c r="P42" s="283">
        <v>21.9</v>
      </c>
      <c r="Q42" s="284">
        <v>920</v>
      </c>
      <c r="R42" s="285">
        <v>20</v>
      </c>
      <c r="S42" s="286">
        <v>1.35</v>
      </c>
      <c r="T42" s="286">
        <v>1.55</v>
      </c>
      <c r="U42" s="286">
        <v>1.75</v>
      </c>
      <c r="V42" s="287">
        <v>1.55</v>
      </c>
      <c r="W42" s="243" t="s">
        <v>99</v>
      </c>
      <c r="X42" s="128">
        <v>0.45800000000000002</v>
      </c>
      <c r="Y42" s="128">
        <v>32.079000000000001</v>
      </c>
      <c r="Z42" s="13"/>
    </row>
    <row r="43" spans="1:26" ht="19.899999999999999" customHeight="1">
      <c r="B43" s="29"/>
      <c r="C43" s="29"/>
      <c r="D43" s="29"/>
      <c r="E43" s="29"/>
      <c r="F43" s="29"/>
      <c r="G43" s="29"/>
      <c r="H43" s="29"/>
      <c r="I43" s="251" t="s">
        <v>253</v>
      </c>
      <c r="J43" s="248"/>
      <c r="K43" s="250">
        <f>COUNTIFS($U$73:$U$1072,"&gt;=1000",$U$73:$U$1072,"&lt;1025")</f>
        <v>0</v>
      </c>
      <c r="L43" s="120" t="e">
        <f t="shared" si="0"/>
        <v>#DIV/0!</v>
      </c>
      <c r="M43" s="37"/>
      <c r="N43" s="300" t="s">
        <v>101</v>
      </c>
      <c r="O43" s="283">
        <v>41.9</v>
      </c>
      <c r="P43" s="283">
        <v>21.9</v>
      </c>
      <c r="Q43" s="284">
        <v>920</v>
      </c>
      <c r="R43" s="285">
        <v>20</v>
      </c>
      <c r="S43" s="286">
        <v>1.35</v>
      </c>
      <c r="T43" s="286">
        <v>1.55</v>
      </c>
      <c r="U43" s="286">
        <v>1.75</v>
      </c>
      <c r="V43" s="287">
        <v>1.55</v>
      </c>
      <c r="W43" s="243" t="s">
        <v>101</v>
      </c>
      <c r="X43" s="128">
        <v>0.50800000000000001</v>
      </c>
      <c r="Y43" s="128">
        <v>38.366999999999997</v>
      </c>
      <c r="Z43" s="13"/>
    </row>
    <row r="44" spans="1:26" ht="19.899999999999999" customHeight="1">
      <c r="B44" s="29"/>
      <c r="C44" s="29"/>
      <c r="D44" s="29"/>
      <c r="E44" s="29"/>
      <c r="F44" s="29"/>
      <c r="G44" s="29"/>
      <c r="H44" s="29"/>
      <c r="I44" s="244" t="s">
        <v>254</v>
      </c>
      <c r="J44" s="252"/>
      <c r="K44" s="253">
        <f>COUNTIF($U$73:$U$1072,"&gt;=1025")</f>
        <v>0</v>
      </c>
      <c r="L44" s="120" t="e">
        <f t="shared" si="0"/>
        <v>#DIV/0!</v>
      </c>
      <c r="M44" s="37"/>
      <c r="N44" s="300" t="s">
        <v>102</v>
      </c>
      <c r="O44" s="283">
        <v>38.299999999999997</v>
      </c>
      <c r="P44" s="283">
        <v>27.4</v>
      </c>
      <c r="Q44" s="284">
        <v>1050</v>
      </c>
      <c r="R44" s="285">
        <v>30</v>
      </c>
      <c r="S44" s="286">
        <v>1.4</v>
      </c>
      <c r="T44" s="286">
        <v>1.6</v>
      </c>
      <c r="U44" s="286">
        <v>1.8</v>
      </c>
      <c r="V44" s="287">
        <v>1.6</v>
      </c>
      <c r="W44" s="243" t="s">
        <v>102</v>
      </c>
      <c r="X44" s="128">
        <v>0.56100000000000005</v>
      </c>
      <c r="Y44" s="128">
        <v>45.006</v>
      </c>
      <c r="Z44" s="13"/>
    </row>
    <row r="45" spans="1:26" ht="19.899999999999999" customHeight="1">
      <c r="B45" s="29"/>
      <c r="C45" s="29"/>
      <c r="D45" s="29"/>
      <c r="E45" s="29"/>
      <c r="F45" s="29"/>
      <c r="G45" s="29"/>
      <c r="H45" s="29"/>
      <c r="I45" s="254" t="s">
        <v>48</v>
      </c>
      <c r="J45" s="255"/>
      <c r="K45" s="256">
        <f>SUM(K15:K44)</f>
        <v>0</v>
      </c>
      <c r="L45" s="120" t="e">
        <f>SUM(L15:L44)</f>
        <v>#DIV/0!</v>
      </c>
      <c r="M45" s="37"/>
      <c r="N45" s="300" t="s">
        <v>103</v>
      </c>
      <c r="O45" s="283">
        <v>38.299999999999997</v>
      </c>
      <c r="P45" s="283">
        <v>27.4</v>
      </c>
      <c r="Q45" s="284">
        <v>1050</v>
      </c>
      <c r="R45" s="285">
        <v>30</v>
      </c>
      <c r="S45" s="286">
        <v>1.4</v>
      </c>
      <c r="T45" s="286">
        <v>1.6</v>
      </c>
      <c r="U45" s="286">
        <v>1.8</v>
      </c>
      <c r="V45" s="287">
        <v>1.6</v>
      </c>
      <c r="W45" s="243" t="s">
        <v>103</v>
      </c>
      <c r="X45" s="128">
        <v>0.65200000000000002</v>
      </c>
      <c r="Y45" s="128">
        <v>56.991999999999997</v>
      </c>
      <c r="Z45" s="13"/>
    </row>
    <row r="46" spans="1:26" ht="19.899999999999999" customHeight="1">
      <c r="B46" s="29"/>
      <c r="C46" s="29"/>
      <c r="D46" s="29"/>
      <c r="E46" s="29"/>
      <c r="F46" s="29"/>
      <c r="G46" s="29"/>
      <c r="H46" s="29"/>
      <c r="I46" s="8"/>
      <c r="K46" s="90"/>
      <c r="M46" s="37"/>
      <c r="N46" s="300" t="s">
        <v>104</v>
      </c>
      <c r="O46" s="283">
        <v>34.799999999999997</v>
      </c>
      <c r="P46" s="283">
        <v>36.299999999999997</v>
      </c>
      <c r="Q46" s="284">
        <v>1260</v>
      </c>
      <c r="R46" s="285">
        <v>30</v>
      </c>
      <c r="S46" s="286">
        <v>1.45</v>
      </c>
      <c r="T46" s="286">
        <v>1.65</v>
      </c>
      <c r="U46" s="286">
        <v>1.85</v>
      </c>
      <c r="V46" s="287">
        <v>1.65</v>
      </c>
      <c r="W46" s="243" t="s">
        <v>104</v>
      </c>
      <c r="X46" s="128">
        <v>0.73</v>
      </c>
      <c r="Y46" s="128">
        <v>68.090999999999994</v>
      </c>
      <c r="Z46" s="13"/>
    </row>
    <row r="47" spans="1:26" ht="19.899999999999999" customHeight="1">
      <c r="A47" s="80" t="s">
        <v>16</v>
      </c>
      <c r="B47" s="32"/>
      <c r="C47" s="29"/>
      <c r="D47" s="29"/>
      <c r="E47" s="29"/>
      <c r="F47" s="29"/>
      <c r="G47" s="29"/>
      <c r="H47" s="29"/>
      <c r="I47" s="8"/>
      <c r="K47" s="90"/>
      <c r="M47" s="37"/>
      <c r="N47" s="300" t="s">
        <v>105</v>
      </c>
      <c r="O47" s="283">
        <v>34.799999999999997</v>
      </c>
      <c r="P47" s="283">
        <v>36.299999999999997</v>
      </c>
      <c r="Q47" s="284">
        <v>1260</v>
      </c>
      <c r="R47" s="285">
        <v>30</v>
      </c>
      <c r="S47" s="286">
        <v>1.45</v>
      </c>
      <c r="T47" s="286">
        <v>1.65</v>
      </c>
      <c r="U47" s="286">
        <v>1.85</v>
      </c>
      <c r="V47" s="287">
        <v>1.65</v>
      </c>
      <c r="W47" s="243" t="s">
        <v>105</v>
      </c>
      <c r="X47" s="128">
        <v>0.80300000000000005</v>
      </c>
      <c r="Y47" s="128">
        <v>78.846000000000004</v>
      </c>
      <c r="Z47" s="13"/>
    </row>
    <row r="48" spans="1:26" ht="19.899999999999999" customHeight="1">
      <c r="B48" s="29"/>
      <c r="C48" s="29"/>
      <c r="D48" s="29"/>
      <c r="E48" s="29"/>
      <c r="F48" s="29"/>
      <c r="G48" s="29"/>
      <c r="H48" s="29"/>
      <c r="I48" s="88" t="s">
        <v>187</v>
      </c>
      <c r="J48" s="88"/>
      <c r="K48" s="91"/>
      <c r="L48" s="88"/>
      <c r="M48" s="37"/>
      <c r="N48" s="300" t="s">
        <v>106</v>
      </c>
      <c r="O48" s="283">
        <v>29.6</v>
      </c>
      <c r="P48" s="283">
        <v>47.5</v>
      </c>
      <c r="Q48" s="284">
        <v>1410</v>
      </c>
      <c r="R48" s="285">
        <v>25</v>
      </c>
      <c r="S48" s="286">
        <v>1.5</v>
      </c>
      <c r="T48" s="286">
        <v>1.7</v>
      </c>
      <c r="U48" s="286">
        <v>1.9</v>
      </c>
      <c r="V48" s="287">
        <v>1.7</v>
      </c>
      <c r="W48" s="243" t="s">
        <v>106</v>
      </c>
      <c r="X48" s="128">
        <v>0.79600000000000004</v>
      </c>
      <c r="Y48" s="128">
        <v>76.933999999999997</v>
      </c>
      <c r="Z48" s="13"/>
    </row>
    <row r="49" spans="1:26" ht="19.899999999999999" customHeight="1">
      <c r="B49" s="29"/>
      <c r="C49" s="29"/>
      <c r="D49" s="29"/>
      <c r="E49" s="29"/>
      <c r="F49" s="29"/>
      <c r="G49" s="29"/>
      <c r="H49" s="29"/>
      <c r="I49" s="244" t="s">
        <v>112</v>
      </c>
      <c r="J49" s="245"/>
      <c r="K49" s="246" t="s">
        <v>175</v>
      </c>
      <c r="L49" s="247" t="s">
        <v>176</v>
      </c>
      <c r="M49" s="37"/>
      <c r="N49" s="300" t="s">
        <v>76</v>
      </c>
      <c r="O49" s="283">
        <v>29.6</v>
      </c>
      <c r="P49" s="283">
        <v>47.5</v>
      </c>
      <c r="Q49" s="284">
        <v>1410</v>
      </c>
      <c r="R49" s="285">
        <v>25</v>
      </c>
      <c r="S49" s="286">
        <v>1.5</v>
      </c>
      <c r="T49" s="286">
        <v>1.7</v>
      </c>
      <c r="U49" s="286">
        <v>1.9</v>
      </c>
      <c r="V49" s="287">
        <v>1.7</v>
      </c>
      <c r="W49" s="243" t="s">
        <v>76</v>
      </c>
      <c r="X49" s="128">
        <v>0.65500000000000003</v>
      </c>
      <c r="Y49" s="128">
        <v>54.234000000000002</v>
      </c>
      <c r="Z49" s="13"/>
    </row>
    <row r="50" spans="1:26" ht="19.899999999999999" customHeight="1">
      <c r="B50" s="29"/>
      <c r="C50" s="29"/>
      <c r="D50" s="29"/>
      <c r="E50" s="29"/>
      <c r="F50" s="29"/>
      <c r="G50" s="29"/>
      <c r="H50" s="29"/>
      <c r="I50" s="275" t="s">
        <v>134</v>
      </c>
      <c r="J50" s="276"/>
      <c r="K50" s="277">
        <f>COUNTIF($N$73:$N$1072,"&lt;=-30")</f>
        <v>0</v>
      </c>
      <c r="L50" s="278" t="e">
        <f>K50/$K$60</f>
        <v>#DIV/0!</v>
      </c>
      <c r="M50" s="37"/>
      <c r="N50" s="300" t="s">
        <v>107</v>
      </c>
      <c r="O50" s="283">
        <v>29.6</v>
      </c>
      <c r="P50" s="283">
        <v>47.5</v>
      </c>
      <c r="Q50" s="284">
        <v>1410</v>
      </c>
      <c r="R50" s="285">
        <v>25</v>
      </c>
      <c r="S50" s="286">
        <v>1.5</v>
      </c>
      <c r="T50" s="286">
        <v>1.7</v>
      </c>
      <c r="U50" s="286">
        <v>1.9</v>
      </c>
      <c r="V50" s="287">
        <v>1.7</v>
      </c>
      <c r="W50" s="243" t="s">
        <v>107</v>
      </c>
      <c r="X50" s="128">
        <v>0.59399999999999997</v>
      </c>
      <c r="Y50" s="128">
        <v>43.264000000000003</v>
      </c>
      <c r="Z50" s="13"/>
    </row>
    <row r="51" spans="1:26" ht="19.899999999999999" customHeight="1">
      <c r="B51" s="29"/>
      <c r="C51" s="29"/>
      <c r="D51" s="29"/>
      <c r="E51" s="29"/>
      <c r="F51" s="29"/>
      <c r="G51" s="29"/>
      <c r="H51" s="29"/>
      <c r="I51" s="279" t="s">
        <v>55</v>
      </c>
      <c r="J51" s="280"/>
      <c r="K51" s="281">
        <f>COUNTIF($N$73:$N$1072,"&gt;-30")-(COUNTIF($N$73:$N$1072,"&gt;-20"))</f>
        <v>0</v>
      </c>
      <c r="L51" s="282" t="e">
        <f>K51/$K$60</f>
        <v>#DIV/0!</v>
      </c>
      <c r="M51" s="37"/>
      <c r="N51" s="300" t="s">
        <v>108</v>
      </c>
      <c r="O51" s="283">
        <v>25.3</v>
      </c>
      <c r="P51" s="283">
        <v>51.9</v>
      </c>
      <c r="Q51" s="284">
        <v>1310</v>
      </c>
      <c r="R51" s="285">
        <v>10</v>
      </c>
      <c r="S51" s="286">
        <v>1.55</v>
      </c>
      <c r="T51" s="286">
        <v>1.75</v>
      </c>
      <c r="U51" s="286">
        <v>1.95</v>
      </c>
      <c r="V51" s="287">
        <v>1.75</v>
      </c>
      <c r="W51" s="243" t="s">
        <v>108</v>
      </c>
      <c r="X51" s="128">
        <v>0.56000000000000005</v>
      </c>
      <c r="Y51" s="128">
        <v>37.002000000000002</v>
      </c>
      <c r="Z51" s="13"/>
    </row>
    <row r="52" spans="1:26" ht="19.899999999999999" customHeight="1">
      <c r="B52" s="29"/>
      <c r="C52" s="29"/>
      <c r="D52" s="29"/>
      <c r="E52" s="29"/>
      <c r="F52" s="29"/>
      <c r="G52" s="29"/>
      <c r="H52" s="29"/>
      <c r="I52" s="257" t="s">
        <v>135</v>
      </c>
      <c r="J52" s="258"/>
      <c r="K52" s="259">
        <f>COUNTIF($N$73:$N$1072,"&gt;-20")-(COUNTIF($N$73:$N$1072,"&gt;-10"))</f>
        <v>0</v>
      </c>
      <c r="L52" s="260"/>
      <c r="M52" s="37"/>
      <c r="N52" s="300" t="s">
        <v>110</v>
      </c>
      <c r="O52" s="283">
        <v>25.3</v>
      </c>
      <c r="P52" s="283">
        <v>51.9</v>
      </c>
      <c r="Q52" s="284">
        <v>1310</v>
      </c>
      <c r="R52" s="285">
        <v>10</v>
      </c>
      <c r="S52" s="286">
        <v>1.55</v>
      </c>
      <c r="T52" s="286">
        <v>1.75</v>
      </c>
      <c r="U52" s="286">
        <v>1.95</v>
      </c>
      <c r="V52" s="287">
        <v>1.75</v>
      </c>
      <c r="W52" s="243" t="s">
        <v>110</v>
      </c>
      <c r="X52" s="128">
        <v>0.57799999999999996</v>
      </c>
      <c r="Y52" s="128">
        <v>39.057000000000002</v>
      </c>
      <c r="Z52" s="13"/>
    </row>
    <row r="53" spans="1:26" ht="19.899999999999999" customHeight="1">
      <c r="B53" s="29"/>
      <c r="C53" s="29"/>
      <c r="D53" s="29"/>
      <c r="E53" s="29"/>
      <c r="F53" s="29"/>
      <c r="G53" s="29"/>
      <c r="H53" s="29"/>
      <c r="I53" s="257" t="s">
        <v>136</v>
      </c>
      <c r="J53" s="258"/>
      <c r="K53" s="259">
        <f>COUNTIF($N$73:$N$1072,"&gt;-10")-(COUNTIF($N$73:$N$1072,"&gt;0"))</f>
        <v>0</v>
      </c>
      <c r="L53" s="261"/>
      <c r="M53" s="37"/>
      <c r="N53" s="300" t="s">
        <v>111</v>
      </c>
      <c r="O53" s="283">
        <v>25.3</v>
      </c>
      <c r="P53" s="283">
        <v>51.9</v>
      </c>
      <c r="Q53" s="284">
        <v>1310</v>
      </c>
      <c r="R53" s="285">
        <v>10</v>
      </c>
      <c r="S53" s="286">
        <v>1.55</v>
      </c>
      <c r="T53" s="286">
        <v>1.75</v>
      </c>
      <c r="U53" s="286">
        <v>1.95</v>
      </c>
      <c r="V53" s="287">
        <v>1.75</v>
      </c>
      <c r="W53" s="243" t="s">
        <v>111</v>
      </c>
      <c r="X53" s="128">
        <v>0.59799999999999998</v>
      </c>
      <c r="Y53" s="128">
        <v>42.338999999999999</v>
      </c>
      <c r="Z53" s="13"/>
    </row>
    <row r="54" spans="1:26" ht="19.899999999999999" customHeight="1">
      <c r="B54" s="29"/>
      <c r="C54" s="29"/>
      <c r="D54" s="29"/>
      <c r="E54" s="29"/>
      <c r="F54" s="29"/>
      <c r="G54" s="29"/>
      <c r="H54" s="29"/>
      <c r="I54" s="257" t="s">
        <v>137</v>
      </c>
      <c r="J54" s="258"/>
      <c r="K54" s="259">
        <f>(COUNTIF($N$73:$N$1072,"&gt;0"))-(COUNTIF($N$73:$N$1072,"&gt;10"))</f>
        <v>0</v>
      </c>
      <c r="L54" s="261"/>
      <c r="M54" s="37"/>
      <c r="N54" s="288" t="s">
        <v>237</v>
      </c>
      <c r="O54" s="289"/>
      <c r="P54" s="289"/>
      <c r="Q54" s="290"/>
      <c r="R54" s="289"/>
      <c r="S54" s="289"/>
      <c r="T54" s="289"/>
      <c r="U54" s="289"/>
      <c r="V54" s="291"/>
      <c r="W54" s="13"/>
      <c r="X54" s="13"/>
      <c r="Y54" s="13"/>
      <c r="Z54" s="13"/>
    </row>
    <row r="55" spans="1:26" ht="19.899999999999999" customHeight="1" thickBot="1">
      <c r="B55" s="29"/>
      <c r="C55" s="29"/>
      <c r="D55" s="29"/>
      <c r="E55" s="29"/>
      <c r="F55" s="29"/>
      <c r="G55" s="29"/>
      <c r="H55" s="29"/>
      <c r="I55" s="257" t="s">
        <v>138</v>
      </c>
      <c r="J55" s="258"/>
      <c r="K55" s="259">
        <f>COUNTIF($N$73:$N$1072,"&gt;=10")-COUNTIF($N$73:$N$1072,"&gt;=20")</f>
        <v>0</v>
      </c>
      <c r="L55" s="261" t="e">
        <f>(SUM(K52:K55)/K60)</f>
        <v>#DIV/0!</v>
      </c>
      <c r="M55" s="37"/>
      <c r="N55" s="292" t="s">
        <v>236</v>
      </c>
      <c r="O55" s="290"/>
      <c r="P55" s="290"/>
      <c r="Q55" s="290"/>
      <c r="R55" s="289"/>
      <c r="S55" s="289"/>
      <c r="T55" s="289"/>
      <c r="U55" s="289"/>
      <c r="V55" s="291"/>
      <c r="W55" s="13"/>
      <c r="X55" s="13"/>
      <c r="Y55" s="13"/>
      <c r="Z55" s="13"/>
    </row>
    <row r="56" spans="1:26" ht="19.899999999999999" customHeight="1" thickBot="1">
      <c r="B56" s="29"/>
      <c r="C56" s="29"/>
      <c r="D56" s="29"/>
      <c r="E56" s="29"/>
      <c r="F56" s="29"/>
      <c r="G56" s="29"/>
      <c r="H56" s="29"/>
      <c r="I56" s="262" t="s">
        <v>139</v>
      </c>
      <c r="J56" s="263"/>
      <c r="K56" s="264">
        <f>COUNTIF($N$73:$N$1072,"&gt;=20")-COUNTIF($N$73:$N$1072,"&gt;30")</f>
        <v>0</v>
      </c>
      <c r="L56" s="265" t="e">
        <f>K56/$K$60</f>
        <v>#DIV/0!</v>
      </c>
      <c r="M56" s="37"/>
      <c r="O56" s="390"/>
      <c r="P56" s="378" t="s">
        <v>164</v>
      </c>
      <c r="Q56" s="379"/>
      <c r="R56" s="380" t="s">
        <v>165</v>
      </c>
      <c r="S56" s="381"/>
      <c r="T56" s="382"/>
      <c r="V56" s="89"/>
      <c r="W56" s="13"/>
      <c r="X56" s="13"/>
      <c r="Y56" s="13"/>
      <c r="Z56" s="13"/>
    </row>
    <row r="57" spans="1:26" ht="19.899999999999999" customHeight="1" thickBot="1">
      <c r="B57" s="29"/>
      <c r="C57" s="29"/>
      <c r="D57" s="29"/>
      <c r="E57" s="29"/>
      <c r="F57" s="29"/>
      <c r="G57" s="29"/>
      <c r="H57" s="29"/>
      <c r="I57" s="266" t="s">
        <v>140</v>
      </c>
      <c r="J57" s="267"/>
      <c r="K57" s="268">
        <f>COUNTIF($N$73:$N$1072,"&gt;=30")-COUNTIF($N$73:$N$1072,"&gt;=40")</f>
        <v>0</v>
      </c>
      <c r="L57" s="269"/>
      <c r="M57" s="37">
        <v>-100</v>
      </c>
      <c r="O57" s="391">
        <v>-30</v>
      </c>
      <c r="P57" s="383" t="s">
        <v>10</v>
      </c>
      <c r="Q57" s="379"/>
      <c r="R57" s="384" t="s">
        <v>230</v>
      </c>
      <c r="S57" s="385"/>
      <c r="T57" s="382"/>
      <c r="V57" s="89"/>
      <c r="W57" s="13"/>
      <c r="X57" s="13"/>
      <c r="Y57" s="13"/>
      <c r="Z57" s="13"/>
    </row>
    <row r="58" spans="1:26" ht="19.899999999999999" customHeight="1" thickBot="1">
      <c r="B58" s="29"/>
      <c r="C58" s="29"/>
      <c r="D58" s="29"/>
      <c r="E58" s="29"/>
      <c r="F58" s="29"/>
      <c r="G58" s="29"/>
      <c r="H58" s="29"/>
      <c r="I58" s="266" t="s">
        <v>59</v>
      </c>
      <c r="J58" s="267"/>
      <c r="K58" s="268">
        <f>COUNTIF($N$73:$N$1072,"&gt;=40")-COUNTIF($N$73:$N$1072,"&gt;=50")</f>
        <v>0</v>
      </c>
      <c r="L58" s="270" t="e">
        <f>(SUM(K57:K58)/K60)</f>
        <v>#DIV/0!</v>
      </c>
      <c r="M58" s="37">
        <v>-29.999999999999901</v>
      </c>
      <c r="O58" s="391">
        <v>-20</v>
      </c>
      <c r="P58" s="383" t="s">
        <v>14</v>
      </c>
      <c r="Q58" s="379"/>
      <c r="R58" s="384" t="s">
        <v>231</v>
      </c>
      <c r="S58" s="386"/>
      <c r="T58" s="382"/>
      <c r="V58" s="89"/>
      <c r="W58" s="13"/>
      <c r="X58" s="13"/>
      <c r="Y58" s="13"/>
      <c r="Z58" s="13"/>
    </row>
    <row r="59" spans="1:26" ht="19.899999999999999" customHeight="1" thickBot="1">
      <c r="B59" s="29"/>
      <c r="C59" s="29"/>
      <c r="D59" s="29"/>
      <c r="E59" s="29"/>
      <c r="F59" s="29"/>
      <c r="G59" s="29"/>
      <c r="H59" s="29"/>
      <c r="I59" s="271" t="s">
        <v>115</v>
      </c>
      <c r="J59" s="272"/>
      <c r="K59" s="273">
        <f>COUNTIF($N$73:$N$1072,"&gt;=50")</f>
        <v>0</v>
      </c>
      <c r="L59" s="274" t="e">
        <f>K59/$K$60</f>
        <v>#DIV/0!</v>
      </c>
      <c r="M59" s="37">
        <v>-19.999999999999901</v>
      </c>
      <c r="O59" s="391">
        <v>20</v>
      </c>
      <c r="P59" s="383" t="s">
        <v>168</v>
      </c>
      <c r="Q59" s="379"/>
      <c r="R59" s="384" t="s">
        <v>232</v>
      </c>
      <c r="S59" s="387"/>
      <c r="T59" s="382"/>
      <c r="V59" s="89"/>
      <c r="W59" s="13"/>
      <c r="X59" s="13"/>
      <c r="Y59" s="13"/>
      <c r="Z59" s="13"/>
    </row>
    <row r="60" spans="1:26" ht="19.899999999999999" customHeight="1" thickBot="1">
      <c r="B60" s="29"/>
      <c r="C60" s="29"/>
      <c r="D60" s="29"/>
      <c r="E60" s="29"/>
      <c r="F60" s="29"/>
      <c r="G60" s="29"/>
      <c r="H60" s="29"/>
      <c r="I60" s="254" t="s">
        <v>48</v>
      </c>
      <c r="J60" s="255"/>
      <c r="K60" s="234">
        <f>SUM(K50:K59)</f>
        <v>0</v>
      </c>
      <c r="L60" s="69" t="e">
        <f>SUM(L50:L59)</f>
        <v>#DIV/0!</v>
      </c>
      <c r="M60" s="37">
        <v>20</v>
      </c>
      <c r="O60" s="391">
        <v>30</v>
      </c>
      <c r="P60" s="383" t="s">
        <v>12</v>
      </c>
      <c r="Q60" s="379"/>
      <c r="R60" s="384" t="s">
        <v>233</v>
      </c>
      <c r="S60" s="387"/>
      <c r="T60" s="388"/>
      <c r="V60" s="89"/>
      <c r="W60" s="13"/>
      <c r="X60" s="13"/>
      <c r="Y60" s="13"/>
      <c r="Z60" s="13"/>
    </row>
    <row r="61" spans="1:26" ht="19.899999999999999" customHeight="1" thickBot="1">
      <c r="B61" s="29"/>
      <c r="C61" s="29"/>
      <c r="D61" s="29"/>
      <c r="E61" s="29"/>
      <c r="F61" s="29"/>
      <c r="G61" s="29"/>
      <c r="H61" s="29"/>
      <c r="I61" s="29"/>
      <c r="J61" s="29"/>
      <c r="K61" s="29"/>
      <c r="L61" s="29"/>
      <c r="M61" s="37">
        <v>30</v>
      </c>
      <c r="O61" s="391">
        <v>50</v>
      </c>
      <c r="P61" s="383" t="s">
        <v>39</v>
      </c>
      <c r="Q61" s="379"/>
      <c r="R61" s="384" t="s">
        <v>234</v>
      </c>
      <c r="S61" s="387"/>
      <c r="T61" s="382"/>
      <c r="V61" s="89"/>
      <c r="W61" s="13"/>
      <c r="X61" s="13"/>
      <c r="Y61" s="13"/>
      <c r="Z61" s="13"/>
    </row>
    <row r="62" spans="1:26" ht="19.899999999999999" customHeight="1" thickBot="1">
      <c r="B62" s="29"/>
      <c r="C62" s="29"/>
      <c r="D62" s="29"/>
      <c r="E62" s="29"/>
      <c r="F62" s="29"/>
      <c r="G62" s="29"/>
      <c r="H62" s="29"/>
      <c r="I62" s="29"/>
      <c r="J62" s="29"/>
      <c r="K62" s="29"/>
      <c r="L62" s="29"/>
      <c r="M62" s="37">
        <v>50</v>
      </c>
      <c r="O62" s="391"/>
      <c r="P62" s="383" t="s">
        <v>25</v>
      </c>
      <c r="Q62" s="379"/>
      <c r="R62" s="384" t="s">
        <v>235</v>
      </c>
      <c r="S62" s="387"/>
      <c r="T62" s="382"/>
      <c r="V62" s="89"/>
      <c r="W62" s="13"/>
      <c r="X62" s="13"/>
      <c r="Y62" s="13"/>
      <c r="Z62" s="13"/>
    </row>
    <row r="63" spans="1:26" ht="19.899999999999999" customHeight="1" thickBot="1">
      <c r="B63" s="29"/>
      <c r="C63" s="29"/>
      <c r="D63" s="29"/>
      <c r="E63" s="29"/>
      <c r="F63" s="29"/>
      <c r="G63" s="29"/>
      <c r="H63" s="29"/>
      <c r="I63" s="29"/>
      <c r="J63" s="29"/>
      <c r="K63" s="29"/>
      <c r="L63" s="29"/>
      <c r="M63" s="37"/>
      <c r="Q63" s="38"/>
      <c r="V63" s="89"/>
      <c r="W63" s="13"/>
      <c r="X63" s="13"/>
      <c r="Y63" s="13"/>
      <c r="Z63" s="13"/>
    </row>
    <row r="64" spans="1:26" ht="19.899999999999999" customHeight="1" thickBot="1">
      <c r="A64" s="78" t="s">
        <v>46</v>
      </c>
      <c r="C64" s="13"/>
      <c r="E64" s="13"/>
      <c r="F64" s="13"/>
      <c r="G64" s="13"/>
      <c r="H64" s="7"/>
      <c r="I64" s="7"/>
      <c r="J64" s="13"/>
      <c r="K64" s="37"/>
      <c r="L64" s="37"/>
      <c r="M64" s="34"/>
      <c r="N64" s="15" t="s">
        <v>17</v>
      </c>
      <c r="O64" s="16"/>
      <c r="P64" s="241">
        <f>P2</f>
        <v>0</v>
      </c>
      <c r="Q64" s="18"/>
      <c r="R64" s="18"/>
      <c r="S64" s="19"/>
      <c r="T64" s="19"/>
      <c r="U64" s="377"/>
      <c r="V64" s="310" t="s">
        <v>245</v>
      </c>
      <c r="W64" s="13"/>
      <c r="X64" s="13"/>
      <c r="Y64" s="13"/>
      <c r="Z64" s="13"/>
    </row>
    <row r="65" spans="1:26" ht="19.149999999999999" customHeight="1">
      <c r="A65" s="78"/>
      <c r="B65" s="211" t="s">
        <v>198</v>
      </c>
      <c r="C65" s="150"/>
      <c r="D65" s="145" t="s">
        <v>199</v>
      </c>
      <c r="E65" s="146"/>
      <c r="F65" s="146"/>
      <c r="G65" s="146"/>
      <c r="H65" s="147"/>
      <c r="I65" s="147"/>
      <c r="J65" s="149"/>
      <c r="K65" s="145" t="s">
        <v>200</v>
      </c>
      <c r="M65" s="355"/>
      <c r="N65" s="145"/>
      <c r="O65" s="175"/>
      <c r="P65" s="174"/>
      <c r="Q65" s="148"/>
      <c r="R65" s="148"/>
      <c r="S65" s="146"/>
      <c r="T65" s="13"/>
      <c r="U65" s="13"/>
      <c r="V65" s="13"/>
      <c r="W65" s="309"/>
      <c r="X65" s="310"/>
      <c r="Y65" s="13"/>
    </row>
    <row r="66" spans="1:26" ht="12.6" customHeight="1">
      <c r="E66" s="109" t="s">
        <v>189</v>
      </c>
      <c r="F66" s="109"/>
      <c r="G66" s="110"/>
      <c r="H66" s="111"/>
      <c r="I66" s="111"/>
      <c r="J66" s="110"/>
      <c r="K66" s="110"/>
      <c r="M66" s="6"/>
      <c r="N66" s="6"/>
      <c r="O66" s="6"/>
      <c r="P66" s="6"/>
      <c r="Q66" s="41"/>
      <c r="R66" s="6"/>
      <c r="S66" s="6"/>
      <c r="T66" s="6"/>
      <c r="U66" s="6"/>
      <c r="V66" s="96"/>
      <c r="Y66" s="8"/>
    </row>
    <row r="67" spans="1:26" ht="11.45" customHeight="1" thickBot="1">
      <c r="A67" s="56"/>
      <c r="B67" s="151" t="s">
        <v>31</v>
      </c>
      <c r="C67" s="356" t="s">
        <v>49</v>
      </c>
      <c r="E67" s="110" t="s">
        <v>192</v>
      </c>
      <c r="F67" s="112"/>
      <c r="G67" s="110"/>
      <c r="H67" s="111"/>
      <c r="I67" s="111"/>
      <c r="J67" s="110"/>
      <c r="K67" s="113"/>
      <c r="L67" s="110"/>
      <c r="M67" s="6"/>
      <c r="N67" s="6"/>
      <c r="O67" s="6"/>
      <c r="P67" s="6"/>
      <c r="Q67" s="41"/>
      <c r="R67" s="6"/>
      <c r="S67" s="6"/>
      <c r="T67" s="6"/>
      <c r="U67" s="6"/>
      <c r="V67" s="96"/>
      <c r="Y67" s="8"/>
      <c r="Z67" s="12"/>
    </row>
    <row r="68" spans="1:26" ht="19.149999999999999" customHeight="1" thickBot="1">
      <c r="A68" s="92"/>
      <c r="B68" s="152" t="s">
        <v>51</v>
      </c>
      <c r="C68" s="404">
        <v>45306</v>
      </c>
      <c r="E68" s="112" t="s">
        <v>190</v>
      </c>
      <c r="F68" s="112"/>
      <c r="G68" s="110"/>
      <c r="H68" s="111"/>
      <c r="I68" s="111"/>
      <c r="J68" s="110"/>
      <c r="K68" s="113"/>
      <c r="L68" s="110"/>
      <c r="M68" s="6"/>
      <c r="N68" s="6"/>
      <c r="O68" s="6"/>
      <c r="P68" s="6"/>
      <c r="Q68" s="41"/>
      <c r="R68" s="6"/>
      <c r="S68" s="6"/>
      <c r="T68" s="6"/>
      <c r="U68" s="6"/>
      <c r="V68" s="97"/>
      <c r="W68" s="13"/>
      <c r="X68" s="13"/>
      <c r="Y68" s="13"/>
      <c r="Z68" s="12"/>
    </row>
    <row r="69" spans="1:26" ht="11.45" customHeight="1">
      <c r="A69" s="92"/>
      <c r="B69" s="45"/>
      <c r="C69" s="46"/>
      <c r="E69" s="114" t="s">
        <v>191</v>
      </c>
      <c r="F69" s="112"/>
      <c r="G69" s="110"/>
      <c r="H69" s="111"/>
      <c r="I69" s="111"/>
      <c r="J69" s="110"/>
      <c r="K69" s="110"/>
      <c r="L69" s="110"/>
      <c r="W69" s="13"/>
      <c r="X69" s="13"/>
      <c r="Y69" s="13"/>
    </row>
    <row r="70" spans="1:26" ht="4.1500000000000004" customHeight="1">
      <c r="A70" s="92"/>
    </row>
    <row r="71" spans="1:26" ht="50.45" customHeight="1">
      <c r="B71" s="154" t="s">
        <v>52</v>
      </c>
      <c r="C71" s="155" t="s">
        <v>53</v>
      </c>
      <c r="D71" s="156" t="s">
        <v>23</v>
      </c>
      <c r="E71" s="157" t="s">
        <v>125</v>
      </c>
      <c r="F71" s="157" t="s">
        <v>146</v>
      </c>
      <c r="G71" s="158" t="s">
        <v>50</v>
      </c>
      <c r="H71" s="158"/>
      <c r="I71" s="158" t="s">
        <v>56</v>
      </c>
      <c r="J71" s="158" t="s">
        <v>57</v>
      </c>
      <c r="K71" s="158" t="s">
        <v>8</v>
      </c>
      <c r="L71" s="357" t="s">
        <v>58</v>
      </c>
      <c r="M71" s="358"/>
      <c r="N71" s="141" t="s">
        <v>100</v>
      </c>
      <c r="O71" s="159" t="s">
        <v>182</v>
      </c>
      <c r="P71" s="141" t="s">
        <v>183</v>
      </c>
      <c r="Q71" s="160" t="s">
        <v>147</v>
      </c>
      <c r="R71" s="141" t="s">
        <v>184</v>
      </c>
      <c r="S71" s="141" t="s">
        <v>185</v>
      </c>
      <c r="T71" s="141" t="s">
        <v>148</v>
      </c>
      <c r="U71" s="359" t="s">
        <v>186</v>
      </c>
      <c r="V71" s="360" t="s">
        <v>63</v>
      </c>
    </row>
    <row r="72" spans="1:26" ht="12.6" customHeight="1">
      <c r="B72" s="179"/>
      <c r="C72" s="180" t="s">
        <v>51</v>
      </c>
      <c r="D72" s="181"/>
      <c r="E72" s="182" t="s">
        <v>65</v>
      </c>
      <c r="F72" s="183" t="s">
        <v>66</v>
      </c>
      <c r="G72" s="184" t="s">
        <v>67</v>
      </c>
      <c r="H72" s="184"/>
      <c r="I72" s="185"/>
      <c r="J72" s="184" t="s">
        <v>68</v>
      </c>
      <c r="K72" s="184" t="s">
        <v>69</v>
      </c>
      <c r="L72" s="361"/>
      <c r="M72" s="185"/>
      <c r="N72" s="184"/>
      <c r="O72" s="184" t="s">
        <v>66</v>
      </c>
      <c r="P72" s="184"/>
      <c r="Q72" s="184" t="s">
        <v>255</v>
      </c>
      <c r="R72" s="184"/>
      <c r="S72" s="184"/>
      <c r="T72" s="184" t="s">
        <v>70</v>
      </c>
      <c r="U72" s="187" t="s">
        <v>70</v>
      </c>
      <c r="V72" s="362" t="s">
        <v>70</v>
      </c>
      <c r="Z72" s="47"/>
    </row>
    <row r="73" spans="1:26" s="127" customFormat="1" ht="11.45" customHeight="1">
      <c r="A73" s="121">
        <v>1</v>
      </c>
      <c r="B73" s="238"/>
      <c r="C73" s="402"/>
      <c r="D73" s="239"/>
      <c r="E73" s="240"/>
      <c r="F73" s="240"/>
      <c r="G73" s="363" t="str">
        <f t="shared" ref="G73:G136" si="1">IF(OR(ISBLANK($C73),ISBLANK($C$68)),"",IF($C73&gt;$C$68,"",DATEDIF($C73,$C$68,"Y")))</f>
        <v/>
      </c>
      <c r="H73" s="364" t="str">
        <f t="shared" ref="H73:H136" si="2">IF(D73=1,"男",IF(D73=2,"女",""))</f>
        <v/>
      </c>
      <c r="I73" s="365" t="str">
        <f t="shared" ref="I73:I136" si="3">G73&amp;H73</f>
        <v/>
      </c>
      <c r="J73" s="366" t="str">
        <f>IF(E73="","",VLOOKUP(I73,$W$28:$Y$53,2,FALSE))</f>
        <v/>
      </c>
      <c r="K73" s="367" t="str">
        <f>IF(E73="","",VLOOKUP(I73,$W$28:$Y$53,3,FALSE))</f>
        <v/>
      </c>
      <c r="L73" s="368" t="str">
        <f>IF(ISNUMBER(N73),VLOOKUP(N73,$M$57:$R$62,4,TRUE),"")</f>
        <v/>
      </c>
      <c r="M73" s="369"/>
      <c r="N73" s="370" t="str">
        <f t="shared" ref="N73:N136" si="4">IF(F73="","",(F73-O73)/O73*100)</f>
        <v/>
      </c>
      <c r="O73" s="371" t="str">
        <f t="shared" ref="O73:O136" si="5">IF(E73="","",(J73*E73-K73))</f>
        <v/>
      </c>
      <c r="P73" s="371" t="str">
        <f>IF($E73="","",VLOOKUP($I73,$N$27:$Q$53,2,FALSE))</f>
        <v/>
      </c>
      <c r="Q73" s="372" t="str">
        <f t="shared" ref="Q73:Q136" si="6">IF($E73="","",P73*O73)</f>
        <v/>
      </c>
      <c r="R73" s="373" t="str">
        <f>IF(E73="","",VLOOKUP(I73,$N$27:$V$53,9,FALSE))</f>
        <v/>
      </c>
      <c r="S73" s="372" t="str">
        <f>IF($E73="","",VLOOKUP($I73,$N$27:$R$53,5,FALSE))</f>
        <v/>
      </c>
      <c r="T73" s="372" t="str">
        <f t="shared" ref="T73:T136" si="7">IF(E73="","",(Q73*R73+S73))</f>
        <v/>
      </c>
      <c r="U73" s="374" t="str">
        <f t="shared" ref="U73:U136" si="8">IF(E73="","",(T73*33%))</f>
        <v/>
      </c>
      <c r="V73" s="375" t="str">
        <f>IF(E73="","",(IF(AND(U73&lt;=$R$7,U73&gt;=$T$7),U73,IF(U73="","　","個別対応"))))</f>
        <v/>
      </c>
      <c r="W73" s="8"/>
      <c r="X73" s="8"/>
      <c r="Y73" s="12"/>
      <c r="Z73" s="126"/>
    </row>
    <row r="74" spans="1:26" s="127" customFormat="1" ht="12" customHeight="1">
      <c r="A74" s="121">
        <v>2</v>
      </c>
      <c r="B74" s="122"/>
      <c r="C74" s="403"/>
      <c r="D74" s="123"/>
      <c r="E74" s="124"/>
      <c r="F74" s="124"/>
      <c r="G74" s="363" t="str">
        <f t="shared" si="1"/>
        <v/>
      </c>
      <c r="H74" s="376" t="str">
        <f t="shared" si="2"/>
        <v/>
      </c>
      <c r="I74" s="365" t="str">
        <f t="shared" si="3"/>
        <v/>
      </c>
      <c r="J74" s="366" t="str">
        <f t="shared" ref="J74:J137" si="9">IF(E74="","",VLOOKUP(I74,$W$28:$Y$53,2,FALSE))</f>
        <v/>
      </c>
      <c r="K74" s="367" t="str">
        <f t="shared" ref="K74:K137" si="10">IF(E74="","",VLOOKUP(I74,$W$28:$Y$53,3,FALSE))</f>
        <v/>
      </c>
      <c r="L74" s="368" t="str">
        <f t="shared" ref="L74:L137" si="11">IF(ISNUMBER(N74),VLOOKUP(N74,$M$57:$R$62,4,TRUE),"")</f>
        <v/>
      </c>
      <c r="M74" s="369"/>
      <c r="N74" s="370" t="str">
        <f t="shared" si="4"/>
        <v/>
      </c>
      <c r="O74" s="371" t="str">
        <f t="shared" si="5"/>
        <v/>
      </c>
      <c r="P74" s="371" t="str">
        <f t="shared" ref="P74:P137" si="12">IF($E74="","",VLOOKUP($I74,$N$27:$Q$53,2,FALSE))</f>
        <v/>
      </c>
      <c r="Q74" s="372" t="str">
        <f t="shared" si="6"/>
        <v/>
      </c>
      <c r="R74" s="373" t="str">
        <f t="shared" ref="R74:R137" si="13">IF(E74="","",VLOOKUP(I74,$N$27:$V$53,9,FALSE))</f>
        <v/>
      </c>
      <c r="S74" s="372" t="str">
        <f t="shared" ref="S74:S137" si="14">IF($E74="","",VLOOKUP($I74,$N$27:$R$53,5,FALSE))</f>
        <v/>
      </c>
      <c r="T74" s="372" t="str">
        <f t="shared" si="7"/>
        <v/>
      </c>
      <c r="U74" s="374" t="str">
        <f t="shared" si="8"/>
        <v/>
      </c>
      <c r="V74" s="375" t="str">
        <f t="shared" ref="V74:V137" si="15">IF(E74="","",(IF(AND(U74&lt;=$R$7,U74&gt;=$T$7),U74,IF(U74="","　","個別対応"))))</f>
        <v/>
      </c>
      <c r="Z74" s="129"/>
    </row>
    <row r="75" spans="1:26" s="127" customFormat="1" ht="12" customHeight="1">
      <c r="A75" s="121">
        <v>3</v>
      </c>
      <c r="B75" s="122"/>
      <c r="C75" s="403"/>
      <c r="D75" s="123"/>
      <c r="E75" s="124"/>
      <c r="F75" s="124"/>
      <c r="G75" s="363" t="str">
        <f t="shared" si="1"/>
        <v/>
      </c>
      <c r="H75" s="376" t="str">
        <f t="shared" si="2"/>
        <v/>
      </c>
      <c r="I75" s="365" t="str">
        <f t="shared" si="3"/>
        <v/>
      </c>
      <c r="J75" s="366" t="str">
        <f t="shared" si="9"/>
        <v/>
      </c>
      <c r="K75" s="367" t="str">
        <f t="shared" si="10"/>
        <v/>
      </c>
      <c r="L75" s="368" t="str">
        <f t="shared" si="11"/>
        <v/>
      </c>
      <c r="M75" s="369"/>
      <c r="N75" s="370" t="str">
        <f t="shared" si="4"/>
        <v/>
      </c>
      <c r="O75" s="371" t="str">
        <f t="shared" si="5"/>
        <v/>
      </c>
      <c r="P75" s="371" t="str">
        <f t="shared" si="12"/>
        <v/>
      </c>
      <c r="Q75" s="372" t="str">
        <f t="shared" si="6"/>
        <v/>
      </c>
      <c r="R75" s="373" t="str">
        <f t="shared" si="13"/>
        <v/>
      </c>
      <c r="S75" s="372" t="str">
        <f t="shared" si="14"/>
        <v/>
      </c>
      <c r="T75" s="372" t="str">
        <f t="shared" si="7"/>
        <v/>
      </c>
      <c r="U75" s="374" t="str">
        <f t="shared" si="8"/>
        <v/>
      </c>
      <c r="V75" s="375" t="str">
        <f t="shared" si="15"/>
        <v/>
      </c>
      <c r="Z75" s="129"/>
    </row>
    <row r="76" spans="1:26" s="130" customFormat="1" ht="12" customHeight="1">
      <c r="A76" s="121">
        <v>4</v>
      </c>
      <c r="B76" s="122"/>
      <c r="C76" s="403"/>
      <c r="D76" s="123"/>
      <c r="E76" s="124"/>
      <c r="F76" s="124"/>
      <c r="G76" s="363" t="str">
        <f t="shared" si="1"/>
        <v/>
      </c>
      <c r="H76" s="376" t="str">
        <f t="shared" si="2"/>
        <v/>
      </c>
      <c r="I76" s="365" t="str">
        <f t="shared" si="3"/>
        <v/>
      </c>
      <c r="J76" s="366" t="str">
        <f t="shared" si="9"/>
        <v/>
      </c>
      <c r="K76" s="367" t="str">
        <f t="shared" si="10"/>
        <v/>
      </c>
      <c r="L76" s="368" t="str">
        <f t="shared" si="11"/>
        <v/>
      </c>
      <c r="M76" s="369"/>
      <c r="N76" s="370" t="str">
        <f t="shared" si="4"/>
        <v/>
      </c>
      <c r="O76" s="371" t="str">
        <f t="shared" si="5"/>
        <v/>
      </c>
      <c r="P76" s="371" t="str">
        <f t="shared" si="12"/>
        <v/>
      </c>
      <c r="Q76" s="372" t="str">
        <f t="shared" si="6"/>
        <v/>
      </c>
      <c r="R76" s="373" t="str">
        <f t="shared" si="13"/>
        <v/>
      </c>
      <c r="S76" s="372" t="str">
        <f t="shared" si="14"/>
        <v/>
      </c>
      <c r="T76" s="372" t="str">
        <f t="shared" si="7"/>
        <v/>
      </c>
      <c r="U76" s="374" t="str">
        <f t="shared" si="8"/>
        <v/>
      </c>
      <c r="V76" s="375" t="str">
        <f t="shared" si="15"/>
        <v/>
      </c>
      <c r="W76" s="127"/>
      <c r="X76" s="127"/>
      <c r="Y76" s="127"/>
      <c r="Z76" s="129"/>
    </row>
    <row r="77" spans="1:26" s="127" customFormat="1" ht="12" customHeight="1">
      <c r="A77" s="121">
        <v>5</v>
      </c>
      <c r="B77" s="122"/>
      <c r="C77" s="403"/>
      <c r="D77" s="123"/>
      <c r="E77" s="124"/>
      <c r="F77" s="124"/>
      <c r="G77" s="363" t="str">
        <f t="shared" si="1"/>
        <v/>
      </c>
      <c r="H77" s="376" t="str">
        <f t="shared" si="2"/>
        <v/>
      </c>
      <c r="I77" s="365" t="str">
        <f t="shared" si="3"/>
        <v/>
      </c>
      <c r="J77" s="366" t="str">
        <f t="shared" si="9"/>
        <v/>
      </c>
      <c r="K77" s="367" t="str">
        <f t="shared" si="10"/>
        <v/>
      </c>
      <c r="L77" s="368" t="str">
        <f t="shared" si="11"/>
        <v/>
      </c>
      <c r="M77" s="369"/>
      <c r="N77" s="370" t="str">
        <f t="shared" si="4"/>
        <v/>
      </c>
      <c r="O77" s="371" t="str">
        <f t="shared" si="5"/>
        <v/>
      </c>
      <c r="P77" s="371" t="str">
        <f t="shared" si="12"/>
        <v/>
      </c>
      <c r="Q77" s="372" t="str">
        <f t="shared" si="6"/>
        <v/>
      </c>
      <c r="R77" s="373" t="str">
        <f t="shared" si="13"/>
        <v/>
      </c>
      <c r="S77" s="372" t="str">
        <f t="shared" si="14"/>
        <v/>
      </c>
      <c r="T77" s="372" t="str">
        <f t="shared" si="7"/>
        <v/>
      </c>
      <c r="U77" s="374" t="str">
        <f t="shared" si="8"/>
        <v/>
      </c>
      <c r="V77" s="375" t="str">
        <f t="shared" si="15"/>
        <v/>
      </c>
      <c r="W77" s="130"/>
      <c r="X77" s="130"/>
      <c r="Y77" s="130"/>
      <c r="Z77" s="129"/>
    </row>
    <row r="78" spans="1:26" s="127" customFormat="1" ht="12" customHeight="1">
      <c r="A78" s="121">
        <v>6</v>
      </c>
      <c r="B78" s="122"/>
      <c r="C78" s="403"/>
      <c r="D78" s="123"/>
      <c r="E78" s="124"/>
      <c r="F78" s="124"/>
      <c r="G78" s="363" t="str">
        <f t="shared" si="1"/>
        <v/>
      </c>
      <c r="H78" s="376" t="str">
        <f t="shared" si="2"/>
        <v/>
      </c>
      <c r="I78" s="365" t="str">
        <f t="shared" si="3"/>
        <v/>
      </c>
      <c r="J78" s="366" t="str">
        <f t="shared" si="9"/>
        <v/>
      </c>
      <c r="K78" s="367" t="str">
        <f t="shared" si="10"/>
        <v/>
      </c>
      <c r="L78" s="368" t="str">
        <f t="shared" si="11"/>
        <v/>
      </c>
      <c r="M78" s="369"/>
      <c r="N78" s="370" t="str">
        <f t="shared" si="4"/>
        <v/>
      </c>
      <c r="O78" s="371" t="str">
        <f t="shared" si="5"/>
        <v/>
      </c>
      <c r="P78" s="371" t="str">
        <f t="shared" si="12"/>
        <v/>
      </c>
      <c r="Q78" s="372" t="str">
        <f t="shared" si="6"/>
        <v/>
      </c>
      <c r="R78" s="373" t="str">
        <f t="shared" si="13"/>
        <v/>
      </c>
      <c r="S78" s="372" t="str">
        <f t="shared" si="14"/>
        <v/>
      </c>
      <c r="T78" s="372" t="str">
        <f t="shared" si="7"/>
        <v/>
      </c>
      <c r="U78" s="374" t="str">
        <f t="shared" si="8"/>
        <v/>
      </c>
      <c r="V78" s="375" t="str">
        <f t="shared" si="15"/>
        <v/>
      </c>
      <c r="Z78" s="129"/>
    </row>
    <row r="79" spans="1:26" s="127" customFormat="1" ht="12" customHeight="1">
      <c r="A79" s="121">
        <v>7</v>
      </c>
      <c r="B79" s="122"/>
      <c r="C79" s="403"/>
      <c r="D79" s="123"/>
      <c r="E79" s="124"/>
      <c r="F79" s="124"/>
      <c r="G79" s="363" t="str">
        <f t="shared" si="1"/>
        <v/>
      </c>
      <c r="H79" s="376" t="str">
        <f t="shared" si="2"/>
        <v/>
      </c>
      <c r="I79" s="365" t="str">
        <f t="shared" si="3"/>
        <v/>
      </c>
      <c r="J79" s="366" t="str">
        <f t="shared" si="9"/>
        <v/>
      </c>
      <c r="K79" s="367" t="str">
        <f t="shared" si="10"/>
        <v/>
      </c>
      <c r="L79" s="368" t="str">
        <f t="shared" si="11"/>
        <v/>
      </c>
      <c r="M79" s="369"/>
      <c r="N79" s="370" t="str">
        <f t="shared" si="4"/>
        <v/>
      </c>
      <c r="O79" s="371" t="str">
        <f t="shared" si="5"/>
        <v/>
      </c>
      <c r="P79" s="371" t="str">
        <f t="shared" si="12"/>
        <v/>
      </c>
      <c r="Q79" s="372" t="str">
        <f t="shared" si="6"/>
        <v/>
      </c>
      <c r="R79" s="373" t="str">
        <f t="shared" si="13"/>
        <v/>
      </c>
      <c r="S79" s="372" t="str">
        <f t="shared" si="14"/>
        <v/>
      </c>
      <c r="T79" s="372" t="str">
        <f t="shared" si="7"/>
        <v/>
      </c>
      <c r="U79" s="374" t="str">
        <f t="shared" si="8"/>
        <v/>
      </c>
      <c r="V79" s="375" t="str">
        <f t="shared" si="15"/>
        <v/>
      </c>
      <c r="Z79" s="129"/>
    </row>
    <row r="80" spans="1:26" s="127" customFormat="1" ht="12" customHeight="1">
      <c r="A80" s="121">
        <v>8</v>
      </c>
      <c r="B80" s="122"/>
      <c r="C80" s="403"/>
      <c r="D80" s="123"/>
      <c r="E80" s="124"/>
      <c r="F80" s="124"/>
      <c r="G80" s="363" t="str">
        <f t="shared" si="1"/>
        <v/>
      </c>
      <c r="H80" s="376" t="str">
        <f t="shared" si="2"/>
        <v/>
      </c>
      <c r="I80" s="365" t="str">
        <f t="shared" si="3"/>
        <v/>
      </c>
      <c r="J80" s="366" t="str">
        <f t="shared" si="9"/>
        <v/>
      </c>
      <c r="K80" s="367" t="str">
        <f t="shared" si="10"/>
        <v/>
      </c>
      <c r="L80" s="368" t="str">
        <f t="shared" si="11"/>
        <v/>
      </c>
      <c r="M80" s="369"/>
      <c r="N80" s="370" t="str">
        <f t="shared" si="4"/>
        <v/>
      </c>
      <c r="O80" s="371" t="str">
        <f t="shared" si="5"/>
        <v/>
      </c>
      <c r="P80" s="371" t="str">
        <f t="shared" si="12"/>
        <v/>
      </c>
      <c r="Q80" s="372" t="str">
        <f t="shared" si="6"/>
        <v/>
      </c>
      <c r="R80" s="373" t="str">
        <f t="shared" si="13"/>
        <v/>
      </c>
      <c r="S80" s="372" t="str">
        <f t="shared" si="14"/>
        <v/>
      </c>
      <c r="T80" s="372" t="str">
        <f t="shared" si="7"/>
        <v/>
      </c>
      <c r="U80" s="374" t="str">
        <f t="shared" si="8"/>
        <v/>
      </c>
      <c r="V80" s="375" t="str">
        <f t="shared" si="15"/>
        <v/>
      </c>
      <c r="Z80" s="129"/>
    </row>
    <row r="81" spans="1:26" s="127" customFormat="1" ht="12" customHeight="1">
      <c r="A81" s="121">
        <v>9</v>
      </c>
      <c r="B81" s="122"/>
      <c r="C81" s="403"/>
      <c r="D81" s="123"/>
      <c r="E81" s="124"/>
      <c r="F81" s="124"/>
      <c r="G81" s="363" t="str">
        <f t="shared" si="1"/>
        <v/>
      </c>
      <c r="H81" s="376" t="str">
        <f t="shared" si="2"/>
        <v/>
      </c>
      <c r="I81" s="365" t="str">
        <f t="shared" si="3"/>
        <v/>
      </c>
      <c r="J81" s="366" t="str">
        <f t="shared" si="9"/>
        <v/>
      </c>
      <c r="K81" s="367" t="str">
        <f t="shared" si="10"/>
        <v/>
      </c>
      <c r="L81" s="368" t="str">
        <f t="shared" si="11"/>
        <v/>
      </c>
      <c r="M81" s="369"/>
      <c r="N81" s="370" t="str">
        <f t="shared" si="4"/>
        <v/>
      </c>
      <c r="O81" s="371" t="str">
        <f t="shared" si="5"/>
        <v/>
      </c>
      <c r="P81" s="371" t="str">
        <f t="shared" si="12"/>
        <v/>
      </c>
      <c r="Q81" s="372" t="str">
        <f t="shared" si="6"/>
        <v/>
      </c>
      <c r="R81" s="373" t="str">
        <f t="shared" si="13"/>
        <v/>
      </c>
      <c r="S81" s="372" t="str">
        <f t="shared" si="14"/>
        <v/>
      </c>
      <c r="T81" s="372" t="str">
        <f t="shared" si="7"/>
        <v/>
      </c>
      <c r="U81" s="374" t="str">
        <f t="shared" si="8"/>
        <v/>
      </c>
      <c r="V81" s="375" t="str">
        <f t="shared" si="15"/>
        <v/>
      </c>
      <c r="Z81" s="129"/>
    </row>
    <row r="82" spans="1:26" s="127" customFormat="1" ht="12" customHeight="1">
      <c r="A82" s="121">
        <v>10</v>
      </c>
      <c r="B82" s="122"/>
      <c r="C82" s="403"/>
      <c r="D82" s="123"/>
      <c r="E82" s="124"/>
      <c r="F82" s="124"/>
      <c r="G82" s="363" t="str">
        <f t="shared" si="1"/>
        <v/>
      </c>
      <c r="H82" s="376" t="str">
        <f t="shared" si="2"/>
        <v/>
      </c>
      <c r="I82" s="365" t="str">
        <f t="shared" si="3"/>
        <v/>
      </c>
      <c r="J82" s="366" t="str">
        <f t="shared" si="9"/>
        <v/>
      </c>
      <c r="K82" s="367" t="str">
        <f t="shared" si="10"/>
        <v/>
      </c>
      <c r="L82" s="368" t="str">
        <f t="shared" si="11"/>
        <v/>
      </c>
      <c r="M82" s="369"/>
      <c r="N82" s="370" t="str">
        <f t="shared" si="4"/>
        <v/>
      </c>
      <c r="O82" s="371" t="str">
        <f t="shared" si="5"/>
        <v/>
      </c>
      <c r="P82" s="371" t="str">
        <f t="shared" si="12"/>
        <v/>
      </c>
      <c r="Q82" s="372" t="str">
        <f t="shared" si="6"/>
        <v/>
      </c>
      <c r="R82" s="373" t="str">
        <f t="shared" si="13"/>
        <v/>
      </c>
      <c r="S82" s="372" t="str">
        <f t="shared" si="14"/>
        <v/>
      </c>
      <c r="T82" s="372" t="str">
        <f t="shared" si="7"/>
        <v/>
      </c>
      <c r="U82" s="374" t="str">
        <f t="shared" si="8"/>
        <v/>
      </c>
      <c r="V82" s="375" t="str">
        <f t="shared" si="15"/>
        <v/>
      </c>
      <c r="Z82" s="129"/>
    </row>
    <row r="83" spans="1:26" s="127" customFormat="1" ht="12" customHeight="1">
      <c r="A83" s="121">
        <v>11</v>
      </c>
      <c r="B83" s="122"/>
      <c r="C83" s="403"/>
      <c r="D83" s="123"/>
      <c r="E83" s="124"/>
      <c r="F83" s="124"/>
      <c r="G83" s="363" t="str">
        <f t="shared" si="1"/>
        <v/>
      </c>
      <c r="H83" s="376" t="str">
        <f t="shared" si="2"/>
        <v/>
      </c>
      <c r="I83" s="365" t="str">
        <f t="shared" si="3"/>
        <v/>
      </c>
      <c r="J83" s="366" t="str">
        <f t="shared" si="9"/>
        <v/>
      </c>
      <c r="K83" s="367" t="str">
        <f t="shared" si="10"/>
        <v/>
      </c>
      <c r="L83" s="368" t="str">
        <f t="shared" si="11"/>
        <v/>
      </c>
      <c r="M83" s="369"/>
      <c r="N83" s="370" t="str">
        <f t="shared" si="4"/>
        <v/>
      </c>
      <c r="O83" s="371" t="str">
        <f t="shared" si="5"/>
        <v/>
      </c>
      <c r="P83" s="371" t="str">
        <f t="shared" si="12"/>
        <v/>
      </c>
      <c r="Q83" s="372" t="str">
        <f t="shared" si="6"/>
        <v/>
      </c>
      <c r="R83" s="373" t="str">
        <f t="shared" si="13"/>
        <v/>
      </c>
      <c r="S83" s="372" t="str">
        <f t="shared" si="14"/>
        <v/>
      </c>
      <c r="T83" s="372" t="str">
        <f t="shared" si="7"/>
        <v/>
      </c>
      <c r="U83" s="374" t="str">
        <f t="shared" si="8"/>
        <v/>
      </c>
      <c r="V83" s="375" t="str">
        <f t="shared" si="15"/>
        <v/>
      </c>
      <c r="Z83" s="129"/>
    </row>
    <row r="84" spans="1:26" s="127" customFormat="1" ht="12" customHeight="1">
      <c r="A84" s="121">
        <v>12</v>
      </c>
      <c r="B84" s="122"/>
      <c r="C84" s="403"/>
      <c r="D84" s="123"/>
      <c r="E84" s="124"/>
      <c r="F84" s="124"/>
      <c r="G84" s="363" t="str">
        <f t="shared" si="1"/>
        <v/>
      </c>
      <c r="H84" s="376" t="str">
        <f t="shared" si="2"/>
        <v/>
      </c>
      <c r="I84" s="365" t="str">
        <f t="shared" si="3"/>
        <v/>
      </c>
      <c r="J84" s="366" t="str">
        <f t="shared" si="9"/>
        <v/>
      </c>
      <c r="K84" s="367" t="str">
        <f t="shared" si="10"/>
        <v/>
      </c>
      <c r="L84" s="368" t="str">
        <f t="shared" si="11"/>
        <v/>
      </c>
      <c r="M84" s="369"/>
      <c r="N84" s="370" t="str">
        <f t="shared" si="4"/>
        <v/>
      </c>
      <c r="O84" s="371" t="str">
        <f t="shared" si="5"/>
        <v/>
      </c>
      <c r="P84" s="371" t="str">
        <f t="shared" si="12"/>
        <v/>
      </c>
      <c r="Q84" s="372" t="str">
        <f t="shared" si="6"/>
        <v/>
      </c>
      <c r="R84" s="373" t="str">
        <f t="shared" si="13"/>
        <v/>
      </c>
      <c r="S84" s="372" t="str">
        <f t="shared" si="14"/>
        <v/>
      </c>
      <c r="T84" s="372" t="str">
        <f t="shared" si="7"/>
        <v/>
      </c>
      <c r="U84" s="374" t="str">
        <f t="shared" si="8"/>
        <v/>
      </c>
      <c r="V84" s="375" t="str">
        <f t="shared" si="15"/>
        <v/>
      </c>
      <c r="Z84" s="129"/>
    </row>
    <row r="85" spans="1:26" s="127" customFormat="1" ht="12" customHeight="1">
      <c r="A85" s="121">
        <v>13</v>
      </c>
      <c r="B85" s="122"/>
      <c r="C85" s="403"/>
      <c r="D85" s="123"/>
      <c r="E85" s="124"/>
      <c r="F85" s="124"/>
      <c r="G85" s="363" t="str">
        <f t="shared" si="1"/>
        <v/>
      </c>
      <c r="H85" s="376" t="str">
        <f t="shared" si="2"/>
        <v/>
      </c>
      <c r="I85" s="365" t="str">
        <f t="shared" si="3"/>
        <v/>
      </c>
      <c r="J85" s="366" t="str">
        <f t="shared" si="9"/>
        <v/>
      </c>
      <c r="K85" s="367" t="str">
        <f t="shared" si="10"/>
        <v/>
      </c>
      <c r="L85" s="368" t="str">
        <f t="shared" si="11"/>
        <v/>
      </c>
      <c r="M85" s="369"/>
      <c r="N85" s="370" t="str">
        <f t="shared" si="4"/>
        <v/>
      </c>
      <c r="O85" s="371" t="str">
        <f t="shared" si="5"/>
        <v/>
      </c>
      <c r="P85" s="371" t="str">
        <f t="shared" si="12"/>
        <v/>
      </c>
      <c r="Q85" s="372" t="str">
        <f t="shared" si="6"/>
        <v/>
      </c>
      <c r="R85" s="373" t="str">
        <f t="shared" si="13"/>
        <v/>
      </c>
      <c r="S85" s="372" t="str">
        <f t="shared" si="14"/>
        <v/>
      </c>
      <c r="T85" s="372" t="str">
        <f t="shared" si="7"/>
        <v/>
      </c>
      <c r="U85" s="374" t="str">
        <f t="shared" si="8"/>
        <v/>
      </c>
      <c r="V85" s="375" t="str">
        <f t="shared" si="15"/>
        <v/>
      </c>
      <c r="Z85" s="129"/>
    </row>
    <row r="86" spans="1:26" s="127" customFormat="1" ht="12" customHeight="1">
      <c r="A86" s="121">
        <v>14</v>
      </c>
      <c r="B86" s="122"/>
      <c r="C86" s="403"/>
      <c r="D86" s="123"/>
      <c r="E86" s="124"/>
      <c r="F86" s="124"/>
      <c r="G86" s="363" t="str">
        <f t="shared" si="1"/>
        <v/>
      </c>
      <c r="H86" s="376" t="str">
        <f t="shared" si="2"/>
        <v/>
      </c>
      <c r="I86" s="365" t="str">
        <f t="shared" si="3"/>
        <v/>
      </c>
      <c r="J86" s="366" t="str">
        <f t="shared" si="9"/>
        <v/>
      </c>
      <c r="K86" s="367" t="str">
        <f t="shared" si="10"/>
        <v/>
      </c>
      <c r="L86" s="368" t="str">
        <f t="shared" si="11"/>
        <v/>
      </c>
      <c r="M86" s="369"/>
      <c r="N86" s="370" t="str">
        <f t="shared" si="4"/>
        <v/>
      </c>
      <c r="O86" s="371" t="str">
        <f t="shared" si="5"/>
        <v/>
      </c>
      <c r="P86" s="371" t="str">
        <f t="shared" si="12"/>
        <v/>
      </c>
      <c r="Q86" s="372" t="str">
        <f t="shared" si="6"/>
        <v/>
      </c>
      <c r="R86" s="373" t="str">
        <f t="shared" si="13"/>
        <v/>
      </c>
      <c r="S86" s="372" t="str">
        <f t="shared" si="14"/>
        <v/>
      </c>
      <c r="T86" s="372" t="str">
        <f t="shared" si="7"/>
        <v/>
      </c>
      <c r="U86" s="374" t="str">
        <f t="shared" si="8"/>
        <v/>
      </c>
      <c r="V86" s="375" t="str">
        <f t="shared" si="15"/>
        <v/>
      </c>
      <c r="Z86" s="129"/>
    </row>
    <row r="87" spans="1:26" s="127" customFormat="1" ht="12" customHeight="1">
      <c r="A87" s="121">
        <v>15</v>
      </c>
      <c r="B87" s="122"/>
      <c r="C87" s="403"/>
      <c r="D87" s="123"/>
      <c r="E87" s="124"/>
      <c r="F87" s="124"/>
      <c r="G87" s="363" t="str">
        <f t="shared" si="1"/>
        <v/>
      </c>
      <c r="H87" s="376" t="str">
        <f t="shared" si="2"/>
        <v/>
      </c>
      <c r="I87" s="365" t="str">
        <f t="shared" si="3"/>
        <v/>
      </c>
      <c r="J87" s="366" t="str">
        <f t="shared" si="9"/>
        <v/>
      </c>
      <c r="K87" s="367" t="str">
        <f t="shared" si="10"/>
        <v/>
      </c>
      <c r="L87" s="368" t="str">
        <f t="shared" si="11"/>
        <v/>
      </c>
      <c r="M87" s="369"/>
      <c r="N87" s="370" t="str">
        <f t="shared" si="4"/>
        <v/>
      </c>
      <c r="O87" s="371" t="str">
        <f t="shared" si="5"/>
        <v/>
      </c>
      <c r="P87" s="371" t="str">
        <f t="shared" si="12"/>
        <v/>
      </c>
      <c r="Q87" s="372" t="str">
        <f t="shared" si="6"/>
        <v/>
      </c>
      <c r="R87" s="373" t="str">
        <f t="shared" si="13"/>
        <v/>
      </c>
      <c r="S87" s="372" t="str">
        <f t="shared" si="14"/>
        <v/>
      </c>
      <c r="T87" s="372" t="str">
        <f t="shared" si="7"/>
        <v/>
      </c>
      <c r="U87" s="374" t="str">
        <f t="shared" si="8"/>
        <v/>
      </c>
      <c r="V87" s="375" t="str">
        <f t="shared" si="15"/>
        <v/>
      </c>
      <c r="Z87" s="129"/>
    </row>
    <row r="88" spans="1:26" s="127" customFormat="1" ht="12" customHeight="1">
      <c r="A88" s="121">
        <v>16</v>
      </c>
      <c r="B88" s="122"/>
      <c r="C88" s="403"/>
      <c r="D88" s="123"/>
      <c r="E88" s="124"/>
      <c r="F88" s="124"/>
      <c r="G88" s="363" t="str">
        <f t="shared" si="1"/>
        <v/>
      </c>
      <c r="H88" s="376" t="str">
        <f t="shared" si="2"/>
        <v/>
      </c>
      <c r="I88" s="365" t="str">
        <f t="shared" si="3"/>
        <v/>
      </c>
      <c r="J88" s="366" t="str">
        <f t="shared" si="9"/>
        <v/>
      </c>
      <c r="K88" s="367" t="str">
        <f t="shared" si="10"/>
        <v/>
      </c>
      <c r="L88" s="368" t="str">
        <f t="shared" si="11"/>
        <v/>
      </c>
      <c r="M88" s="369"/>
      <c r="N88" s="370" t="str">
        <f t="shared" si="4"/>
        <v/>
      </c>
      <c r="O88" s="371" t="str">
        <f t="shared" si="5"/>
        <v/>
      </c>
      <c r="P88" s="371" t="str">
        <f t="shared" si="12"/>
        <v/>
      </c>
      <c r="Q88" s="372" t="str">
        <f t="shared" si="6"/>
        <v/>
      </c>
      <c r="R88" s="373" t="str">
        <f t="shared" si="13"/>
        <v/>
      </c>
      <c r="S88" s="372" t="str">
        <f t="shared" si="14"/>
        <v/>
      </c>
      <c r="T88" s="372" t="str">
        <f t="shared" si="7"/>
        <v/>
      </c>
      <c r="U88" s="374" t="str">
        <f t="shared" si="8"/>
        <v/>
      </c>
      <c r="V88" s="375" t="str">
        <f t="shared" si="15"/>
        <v/>
      </c>
      <c r="Z88" s="129"/>
    </row>
    <row r="89" spans="1:26" s="127" customFormat="1" ht="12" customHeight="1">
      <c r="A89" s="121">
        <v>17</v>
      </c>
      <c r="B89" s="122"/>
      <c r="C89" s="403"/>
      <c r="D89" s="123"/>
      <c r="E89" s="124"/>
      <c r="F89" s="124"/>
      <c r="G89" s="363" t="str">
        <f t="shared" si="1"/>
        <v/>
      </c>
      <c r="H89" s="376" t="str">
        <f t="shared" si="2"/>
        <v/>
      </c>
      <c r="I89" s="365" t="str">
        <f t="shared" si="3"/>
        <v/>
      </c>
      <c r="J89" s="366" t="str">
        <f t="shared" si="9"/>
        <v/>
      </c>
      <c r="K89" s="367" t="str">
        <f t="shared" si="10"/>
        <v/>
      </c>
      <c r="L89" s="368" t="str">
        <f t="shared" si="11"/>
        <v/>
      </c>
      <c r="M89" s="369"/>
      <c r="N89" s="370" t="str">
        <f t="shared" si="4"/>
        <v/>
      </c>
      <c r="O89" s="371" t="str">
        <f t="shared" si="5"/>
        <v/>
      </c>
      <c r="P89" s="371" t="str">
        <f t="shared" si="12"/>
        <v/>
      </c>
      <c r="Q89" s="372" t="str">
        <f t="shared" si="6"/>
        <v/>
      </c>
      <c r="R89" s="373" t="str">
        <f t="shared" si="13"/>
        <v/>
      </c>
      <c r="S89" s="372" t="str">
        <f t="shared" si="14"/>
        <v/>
      </c>
      <c r="T89" s="372" t="str">
        <f t="shared" si="7"/>
        <v/>
      </c>
      <c r="U89" s="374" t="str">
        <f t="shared" si="8"/>
        <v/>
      </c>
      <c r="V89" s="375" t="str">
        <f t="shared" si="15"/>
        <v/>
      </c>
      <c r="Z89" s="129"/>
    </row>
    <row r="90" spans="1:26" s="127" customFormat="1" ht="12" customHeight="1">
      <c r="A90" s="121">
        <v>18</v>
      </c>
      <c r="B90" s="122"/>
      <c r="C90" s="403"/>
      <c r="D90" s="123"/>
      <c r="E90" s="124"/>
      <c r="F90" s="124"/>
      <c r="G90" s="363" t="str">
        <f t="shared" si="1"/>
        <v/>
      </c>
      <c r="H90" s="376" t="str">
        <f t="shared" si="2"/>
        <v/>
      </c>
      <c r="I90" s="365" t="str">
        <f t="shared" si="3"/>
        <v/>
      </c>
      <c r="J90" s="366" t="str">
        <f t="shared" si="9"/>
        <v/>
      </c>
      <c r="K90" s="367" t="str">
        <f t="shared" si="10"/>
        <v/>
      </c>
      <c r="L90" s="368" t="str">
        <f t="shared" si="11"/>
        <v/>
      </c>
      <c r="M90" s="369"/>
      <c r="N90" s="370" t="str">
        <f t="shared" si="4"/>
        <v/>
      </c>
      <c r="O90" s="371" t="str">
        <f t="shared" si="5"/>
        <v/>
      </c>
      <c r="P90" s="371" t="str">
        <f t="shared" si="12"/>
        <v/>
      </c>
      <c r="Q90" s="372" t="str">
        <f t="shared" si="6"/>
        <v/>
      </c>
      <c r="R90" s="373" t="str">
        <f t="shared" si="13"/>
        <v/>
      </c>
      <c r="S90" s="372" t="str">
        <f t="shared" si="14"/>
        <v/>
      </c>
      <c r="T90" s="372" t="str">
        <f t="shared" si="7"/>
        <v/>
      </c>
      <c r="U90" s="374" t="str">
        <f t="shared" si="8"/>
        <v/>
      </c>
      <c r="V90" s="375" t="str">
        <f t="shared" si="15"/>
        <v/>
      </c>
      <c r="Z90" s="129"/>
    </row>
    <row r="91" spans="1:26" s="127" customFormat="1" ht="12" customHeight="1">
      <c r="A91" s="121">
        <v>19</v>
      </c>
      <c r="B91" s="122"/>
      <c r="C91" s="403"/>
      <c r="D91" s="123"/>
      <c r="E91" s="124"/>
      <c r="F91" s="124"/>
      <c r="G91" s="363" t="str">
        <f t="shared" si="1"/>
        <v/>
      </c>
      <c r="H91" s="376" t="str">
        <f t="shared" si="2"/>
        <v/>
      </c>
      <c r="I91" s="365" t="str">
        <f t="shared" si="3"/>
        <v/>
      </c>
      <c r="J91" s="366" t="str">
        <f t="shared" si="9"/>
        <v/>
      </c>
      <c r="K91" s="367" t="str">
        <f t="shared" si="10"/>
        <v/>
      </c>
      <c r="L91" s="368" t="str">
        <f t="shared" si="11"/>
        <v/>
      </c>
      <c r="M91" s="369"/>
      <c r="N91" s="370" t="str">
        <f t="shared" si="4"/>
        <v/>
      </c>
      <c r="O91" s="371" t="str">
        <f t="shared" si="5"/>
        <v/>
      </c>
      <c r="P91" s="371" t="str">
        <f t="shared" si="12"/>
        <v/>
      </c>
      <c r="Q91" s="372" t="str">
        <f t="shared" si="6"/>
        <v/>
      </c>
      <c r="R91" s="373" t="str">
        <f t="shared" si="13"/>
        <v/>
      </c>
      <c r="S91" s="372" t="str">
        <f t="shared" si="14"/>
        <v/>
      </c>
      <c r="T91" s="372" t="str">
        <f t="shared" si="7"/>
        <v/>
      </c>
      <c r="U91" s="374" t="str">
        <f t="shared" si="8"/>
        <v/>
      </c>
      <c r="V91" s="375" t="str">
        <f t="shared" si="15"/>
        <v/>
      </c>
      <c r="Z91" s="129"/>
    </row>
    <row r="92" spans="1:26" s="127" customFormat="1" ht="12" customHeight="1">
      <c r="A92" s="121">
        <v>20</v>
      </c>
      <c r="B92" s="122"/>
      <c r="C92" s="403"/>
      <c r="D92" s="123"/>
      <c r="E92" s="124"/>
      <c r="F92" s="124"/>
      <c r="G92" s="363" t="str">
        <f t="shared" si="1"/>
        <v/>
      </c>
      <c r="H92" s="376" t="str">
        <f t="shared" si="2"/>
        <v/>
      </c>
      <c r="I92" s="365" t="str">
        <f t="shared" si="3"/>
        <v/>
      </c>
      <c r="J92" s="366" t="str">
        <f t="shared" si="9"/>
        <v/>
      </c>
      <c r="K92" s="367" t="str">
        <f t="shared" si="10"/>
        <v/>
      </c>
      <c r="L92" s="368" t="str">
        <f t="shared" si="11"/>
        <v/>
      </c>
      <c r="M92" s="369"/>
      <c r="N92" s="370" t="str">
        <f t="shared" si="4"/>
        <v/>
      </c>
      <c r="O92" s="371" t="str">
        <f t="shared" si="5"/>
        <v/>
      </c>
      <c r="P92" s="371" t="str">
        <f t="shared" si="12"/>
        <v/>
      </c>
      <c r="Q92" s="372" t="str">
        <f t="shared" si="6"/>
        <v/>
      </c>
      <c r="R92" s="373" t="str">
        <f t="shared" si="13"/>
        <v/>
      </c>
      <c r="S92" s="372" t="str">
        <f t="shared" si="14"/>
        <v/>
      </c>
      <c r="T92" s="372" t="str">
        <f t="shared" si="7"/>
        <v/>
      </c>
      <c r="U92" s="374" t="str">
        <f t="shared" si="8"/>
        <v/>
      </c>
      <c r="V92" s="375" t="str">
        <f t="shared" si="15"/>
        <v/>
      </c>
      <c r="Z92" s="129"/>
    </row>
    <row r="93" spans="1:26" s="127" customFormat="1" ht="12" customHeight="1">
      <c r="A93" s="121">
        <v>21</v>
      </c>
      <c r="B93" s="122"/>
      <c r="C93" s="403"/>
      <c r="D93" s="123"/>
      <c r="E93" s="124"/>
      <c r="F93" s="124"/>
      <c r="G93" s="363" t="str">
        <f t="shared" si="1"/>
        <v/>
      </c>
      <c r="H93" s="376" t="str">
        <f t="shared" si="2"/>
        <v/>
      </c>
      <c r="I93" s="365" t="str">
        <f t="shared" si="3"/>
        <v/>
      </c>
      <c r="J93" s="366" t="str">
        <f t="shared" si="9"/>
        <v/>
      </c>
      <c r="K93" s="367" t="str">
        <f t="shared" si="10"/>
        <v/>
      </c>
      <c r="L93" s="368" t="str">
        <f t="shared" si="11"/>
        <v/>
      </c>
      <c r="M93" s="369"/>
      <c r="N93" s="370" t="str">
        <f t="shared" si="4"/>
        <v/>
      </c>
      <c r="O93" s="371" t="str">
        <f t="shared" si="5"/>
        <v/>
      </c>
      <c r="P93" s="371" t="str">
        <f t="shared" si="12"/>
        <v/>
      </c>
      <c r="Q93" s="372" t="str">
        <f t="shared" si="6"/>
        <v/>
      </c>
      <c r="R93" s="373" t="str">
        <f t="shared" si="13"/>
        <v/>
      </c>
      <c r="S93" s="372" t="str">
        <f t="shared" si="14"/>
        <v/>
      </c>
      <c r="T93" s="372" t="str">
        <f t="shared" si="7"/>
        <v/>
      </c>
      <c r="U93" s="374" t="str">
        <f t="shared" si="8"/>
        <v/>
      </c>
      <c r="V93" s="375" t="str">
        <f t="shared" si="15"/>
        <v/>
      </c>
      <c r="Z93" s="129"/>
    </row>
    <row r="94" spans="1:26" s="127" customFormat="1" ht="12" customHeight="1">
      <c r="A94" s="121">
        <v>22</v>
      </c>
      <c r="B94" s="122"/>
      <c r="C94" s="403"/>
      <c r="D94" s="123"/>
      <c r="E94" s="124"/>
      <c r="F94" s="124"/>
      <c r="G94" s="363" t="str">
        <f t="shared" si="1"/>
        <v/>
      </c>
      <c r="H94" s="376" t="str">
        <f t="shared" si="2"/>
        <v/>
      </c>
      <c r="I94" s="365" t="str">
        <f t="shared" si="3"/>
        <v/>
      </c>
      <c r="J94" s="366" t="str">
        <f t="shared" si="9"/>
        <v/>
      </c>
      <c r="K94" s="367" t="str">
        <f t="shared" si="10"/>
        <v/>
      </c>
      <c r="L94" s="368" t="str">
        <f t="shared" si="11"/>
        <v/>
      </c>
      <c r="M94" s="369"/>
      <c r="N94" s="370" t="str">
        <f t="shared" si="4"/>
        <v/>
      </c>
      <c r="O94" s="371" t="str">
        <f t="shared" si="5"/>
        <v/>
      </c>
      <c r="P94" s="371" t="str">
        <f t="shared" si="12"/>
        <v/>
      </c>
      <c r="Q94" s="372" t="str">
        <f t="shared" si="6"/>
        <v/>
      </c>
      <c r="R94" s="373" t="str">
        <f t="shared" si="13"/>
        <v/>
      </c>
      <c r="S94" s="372" t="str">
        <f t="shared" si="14"/>
        <v/>
      </c>
      <c r="T94" s="372" t="str">
        <f t="shared" si="7"/>
        <v/>
      </c>
      <c r="U94" s="374" t="str">
        <f t="shared" si="8"/>
        <v/>
      </c>
      <c r="V94" s="375" t="str">
        <f t="shared" si="15"/>
        <v/>
      </c>
      <c r="Z94" s="129"/>
    </row>
    <row r="95" spans="1:26" s="127" customFormat="1" ht="12" customHeight="1">
      <c r="A95" s="121">
        <v>23</v>
      </c>
      <c r="B95" s="122"/>
      <c r="C95" s="403"/>
      <c r="D95" s="123"/>
      <c r="E95" s="124"/>
      <c r="F95" s="124"/>
      <c r="G95" s="363" t="str">
        <f t="shared" si="1"/>
        <v/>
      </c>
      <c r="H95" s="376" t="str">
        <f t="shared" si="2"/>
        <v/>
      </c>
      <c r="I95" s="365" t="str">
        <f t="shared" si="3"/>
        <v/>
      </c>
      <c r="J95" s="366" t="str">
        <f t="shared" si="9"/>
        <v/>
      </c>
      <c r="K95" s="367" t="str">
        <f t="shared" si="10"/>
        <v/>
      </c>
      <c r="L95" s="368" t="str">
        <f t="shared" si="11"/>
        <v/>
      </c>
      <c r="M95" s="369"/>
      <c r="N95" s="370" t="str">
        <f t="shared" si="4"/>
        <v/>
      </c>
      <c r="O95" s="371" t="str">
        <f t="shared" si="5"/>
        <v/>
      </c>
      <c r="P95" s="371" t="str">
        <f t="shared" si="12"/>
        <v/>
      </c>
      <c r="Q95" s="372" t="str">
        <f t="shared" si="6"/>
        <v/>
      </c>
      <c r="R95" s="373" t="str">
        <f t="shared" si="13"/>
        <v/>
      </c>
      <c r="S95" s="372" t="str">
        <f t="shared" si="14"/>
        <v/>
      </c>
      <c r="T95" s="372" t="str">
        <f t="shared" si="7"/>
        <v/>
      </c>
      <c r="U95" s="374" t="str">
        <f t="shared" si="8"/>
        <v/>
      </c>
      <c r="V95" s="375" t="str">
        <f t="shared" si="15"/>
        <v/>
      </c>
      <c r="Z95" s="129"/>
    </row>
    <row r="96" spans="1:26" s="130" customFormat="1" ht="12" customHeight="1">
      <c r="A96" s="121">
        <v>24</v>
      </c>
      <c r="B96" s="122"/>
      <c r="C96" s="403"/>
      <c r="D96" s="123"/>
      <c r="E96" s="124"/>
      <c r="F96" s="124"/>
      <c r="G96" s="363" t="str">
        <f t="shared" si="1"/>
        <v/>
      </c>
      <c r="H96" s="376" t="str">
        <f t="shared" si="2"/>
        <v/>
      </c>
      <c r="I96" s="365" t="str">
        <f t="shared" si="3"/>
        <v/>
      </c>
      <c r="J96" s="366" t="str">
        <f t="shared" si="9"/>
        <v/>
      </c>
      <c r="K96" s="367" t="str">
        <f t="shared" si="10"/>
        <v/>
      </c>
      <c r="L96" s="368" t="str">
        <f t="shared" si="11"/>
        <v/>
      </c>
      <c r="M96" s="369"/>
      <c r="N96" s="370" t="str">
        <f t="shared" si="4"/>
        <v/>
      </c>
      <c r="O96" s="371" t="str">
        <f t="shared" si="5"/>
        <v/>
      </c>
      <c r="P96" s="371" t="str">
        <f t="shared" si="12"/>
        <v/>
      </c>
      <c r="Q96" s="372" t="str">
        <f t="shared" si="6"/>
        <v/>
      </c>
      <c r="R96" s="373" t="str">
        <f t="shared" si="13"/>
        <v/>
      </c>
      <c r="S96" s="372" t="str">
        <f t="shared" si="14"/>
        <v/>
      </c>
      <c r="T96" s="372" t="str">
        <f t="shared" si="7"/>
        <v/>
      </c>
      <c r="U96" s="374" t="str">
        <f t="shared" si="8"/>
        <v/>
      </c>
      <c r="V96" s="375" t="str">
        <f t="shared" si="15"/>
        <v/>
      </c>
      <c r="W96" s="127"/>
      <c r="X96" s="127"/>
      <c r="Y96" s="127"/>
      <c r="Z96" s="129"/>
    </row>
    <row r="97" spans="1:26" s="127" customFormat="1" ht="12" customHeight="1">
      <c r="A97" s="121">
        <v>25</v>
      </c>
      <c r="B97" s="122"/>
      <c r="C97" s="403"/>
      <c r="D97" s="123"/>
      <c r="E97" s="124"/>
      <c r="F97" s="124"/>
      <c r="G97" s="363" t="str">
        <f t="shared" si="1"/>
        <v/>
      </c>
      <c r="H97" s="376" t="str">
        <f t="shared" si="2"/>
        <v/>
      </c>
      <c r="I97" s="365" t="str">
        <f t="shared" si="3"/>
        <v/>
      </c>
      <c r="J97" s="366" t="str">
        <f t="shared" si="9"/>
        <v/>
      </c>
      <c r="K97" s="367" t="str">
        <f t="shared" si="10"/>
        <v/>
      </c>
      <c r="L97" s="368" t="str">
        <f t="shared" si="11"/>
        <v/>
      </c>
      <c r="M97" s="369"/>
      <c r="N97" s="370" t="str">
        <f t="shared" si="4"/>
        <v/>
      </c>
      <c r="O97" s="371" t="str">
        <f t="shared" si="5"/>
        <v/>
      </c>
      <c r="P97" s="371" t="str">
        <f t="shared" si="12"/>
        <v/>
      </c>
      <c r="Q97" s="372" t="str">
        <f t="shared" si="6"/>
        <v/>
      </c>
      <c r="R97" s="373" t="str">
        <f t="shared" si="13"/>
        <v/>
      </c>
      <c r="S97" s="372" t="str">
        <f t="shared" si="14"/>
        <v/>
      </c>
      <c r="T97" s="372" t="str">
        <f t="shared" si="7"/>
        <v/>
      </c>
      <c r="U97" s="374" t="str">
        <f t="shared" si="8"/>
        <v/>
      </c>
      <c r="V97" s="375" t="str">
        <f t="shared" si="15"/>
        <v/>
      </c>
      <c r="W97" s="130"/>
      <c r="X97" s="130"/>
      <c r="Y97" s="130"/>
      <c r="Z97" s="129"/>
    </row>
    <row r="98" spans="1:26" s="127" customFormat="1" ht="12" customHeight="1">
      <c r="A98" s="121">
        <v>26</v>
      </c>
      <c r="B98" s="122"/>
      <c r="C98" s="403"/>
      <c r="D98" s="123"/>
      <c r="E98" s="124"/>
      <c r="F98" s="124"/>
      <c r="G98" s="363" t="str">
        <f t="shared" si="1"/>
        <v/>
      </c>
      <c r="H98" s="376" t="str">
        <f t="shared" si="2"/>
        <v/>
      </c>
      <c r="I98" s="365" t="str">
        <f t="shared" si="3"/>
        <v/>
      </c>
      <c r="J98" s="366" t="str">
        <f t="shared" si="9"/>
        <v/>
      </c>
      <c r="K98" s="367" t="str">
        <f t="shared" si="10"/>
        <v/>
      </c>
      <c r="L98" s="368" t="str">
        <f t="shared" si="11"/>
        <v/>
      </c>
      <c r="M98" s="369"/>
      <c r="N98" s="370" t="str">
        <f t="shared" si="4"/>
        <v/>
      </c>
      <c r="O98" s="371" t="str">
        <f t="shared" si="5"/>
        <v/>
      </c>
      <c r="P98" s="371" t="str">
        <f t="shared" si="12"/>
        <v/>
      </c>
      <c r="Q98" s="372" t="str">
        <f t="shared" si="6"/>
        <v/>
      </c>
      <c r="R98" s="373" t="str">
        <f t="shared" si="13"/>
        <v/>
      </c>
      <c r="S98" s="372" t="str">
        <f t="shared" si="14"/>
        <v/>
      </c>
      <c r="T98" s="372" t="str">
        <f t="shared" si="7"/>
        <v/>
      </c>
      <c r="U98" s="374" t="str">
        <f t="shared" si="8"/>
        <v/>
      </c>
      <c r="V98" s="375" t="str">
        <f t="shared" si="15"/>
        <v/>
      </c>
      <c r="Z98" s="129"/>
    </row>
    <row r="99" spans="1:26" s="127" customFormat="1" ht="12" customHeight="1">
      <c r="A99" s="121">
        <v>27</v>
      </c>
      <c r="B99" s="122"/>
      <c r="C99" s="403"/>
      <c r="D99" s="123"/>
      <c r="E99" s="124"/>
      <c r="F99" s="124"/>
      <c r="G99" s="363" t="str">
        <f t="shared" si="1"/>
        <v/>
      </c>
      <c r="H99" s="376" t="str">
        <f t="shared" si="2"/>
        <v/>
      </c>
      <c r="I99" s="365" t="str">
        <f t="shared" si="3"/>
        <v/>
      </c>
      <c r="J99" s="366" t="str">
        <f t="shared" si="9"/>
        <v/>
      </c>
      <c r="K99" s="367" t="str">
        <f t="shared" si="10"/>
        <v/>
      </c>
      <c r="L99" s="368" t="str">
        <f t="shared" si="11"/>
        <v/>
      </c>
      <c r="M99" s="369"/>
      <c r="N99" s="370" t="str">
        <f t="shared" si="4"/>
        <v/>
      </c>
      <c r="O99" s="371" t="str">
        <f t="shared" si="5"/>
        <v/>
      </c>
      <c r="P99" s="371" t="str">
        <f t="shared" si="12"/>
        <v/>
      </c>
      <c r="Q99" s="372" t="str">
        <f t="shared" si="6"/>
        <v/>
      </c>
      <c r="R99" s="373" t="str">
        <f t="shared" si="13"/>
        <v/>
      </c>
      <c r="S99" s="372" t="str">
        <f t="shared" si="14"/>
        <v/>
      </c>
      <c r="T99" s="372" t="str">
        <f t="shared" si="7"/>
        <v/>
      </c>
      <c r="U99" s="374" t="str">
        <f t="shared" si="8"/>
        <v/>
      </c>
      <c r="V99" s="375" t="str">
        <f t="shared" si="15"/>
        <v/>
      </c>
      <c r="Z99" s="129"/>
    </row>
    <row r="100" spans="1:26" s="127" customFormat="1" ht="12" customHeight="1">
      <c r="A100" s="121">
        <v>28</v>
      </c>
      <c r="B100" s="122"/>
      <c r="C100" s="403"/>
      <c r="D100" s="123"/>
      <c r="E100" s="124"/>
      <c r="F100" s="124"/>
      <c r="G100" s="363" t="str">
        <f t="shared" si="1"/>
        <v/>
      </c>
      <c r="H100" s="376" t="str">
        <f t="shared" si="2"/>
        <v/>
      </c>
      <c r="I100" s="365" t="str">
        <f t="shared" si="3"/>
        <v/>
      </c>
      <c r="J100" s="366" t="str">
        <f t="shared" si="9"/>
        <v/>
      </c>
      <c r="K100" s="367" t="str">
        <f t="shared" si="10"/>
        <v/>
      </c>
      <c r="L100" s="368" t="str">
        <f t="shared" si="11"/>
        <v/>
      </c>
      <c r="M100" s="369"/>
      <c r="N100" s="370" t="str">
        <f t="shared" si="4"/>
        <v/>
      </c>
      <c r="O100" s="371" t="str">
        <f t="shared" si="5"/>
        <v/>
      </c>
      <c r="P100" s="371" t="str">
        <f t="shared" si="12"/>
        <v/>
      </c>
      <c r="Q100" s="372" t="str">
        <f t="shared" si="6"/>
        <v/>
      </c>
      <c r="R100" s="373" t="str">
        <f t="shared" si="13"/>
        <v/>
      </c>
      <c r="S100" s="372" t="str">
        <f t="shared" si="14"/>
        <v/>
      </c>
      <c r="T100" s="372" t="str">
        <f t="shared" si="7"/>
        <v/>
      </c>
      <c r="U100" s="374" t="str">
        <f t="shared" si="8"/>
        <v/>
      </c>
      <c r="V100" s="375" t="str">
        <f t="shared" si="15"/>
        <v/>
      </c>
      <c r="Z100" s="131"/>
    </row>
    <row r="101" spans="1:26" s="127" customFormat="1" ht="12" customHeight="1">
      <c r="A101" s="121">
        <v>29</v>
      </c>
      <c r="B101" s="122"/>
      <c r="C101" s="403"/>
      <c r="D101" s="123"/>
      <c r="E101" s="124"/>
      <c r="F101" s="124"/>
      <c r="G101" s="363" t="str">
        <f t="shared" si="1"/>
        <v/>
      </c>
      <c r="H101" s="376" t="str">
        <f t="shared" si="2"/>
        <v/>
      </c>
      <c r="I101" s="365" t="str">
        <f t="shared" si="3"/>
        <v/>
      </c>
      <c r="J101" s="366" t="str">
        <f t="shared" si="9"/>
        <v/>
      </c>
      <c r="K101" s="367" t="str">
        <f t="shared" si="10"/>
        <v/>
      </c>
      <c r="L101" s="368" t="str">
        <f t="shared" si="11"/>
        <v/>
      </c>
      <c r="M101" s="369"/>
      <c r="N101" s="370" t="str">
        <f t="shared" si="4"/>
        <v/>
      </c>
      <c r="O101" s="371" t="str">
        <f t="shared" si="5"/>
        <v/>
      </c>
      <c r="P101" s="371" t="str">
        <f t="shared" si="12"/>
        <v/>
      </c>
      <c r="Q101" s="372" t="str">
        <f t="shared" si="6"/>
        <v/>
      </c>
      <c r="R101" s="373" t="str">
        <f t="shared" si="13"/>
        <v/>
      </c>
      <c r="S101" s="372" t="str">
        <f t="shared" si="14"/>
        <v/>
      </c>
      <c r="T101" s="372" t="str">
        <f t="shared" si="7"/>
        <v/>
      </c>
      <c r="U101" s="374" t="str">
        <f t="shared" si="8"/>
        <v/>
      </c>
      <c r="V101" s="375" t="str">
        <f t="shared" si="15"/>
        <v/>
      </c>
      <c r="W101" s="131"/>
      <c r="X101" s="131"/>
      <c r="Y101" s="132"/>
    </row>
    <row r="102" spans="1:26" s="127" customFormat="1" ht="12" customHeight="1">
      <c r="A102" s="121">
        <v>30</v>
      </c>
      <c r="B102" s="122"/>
      <c r="C102" s="403"/>
      <c r="D102" s="123"/>
      <c r="E102" s="124"/>
      <c r="F102" s="124"/>
      <c r="G102" s="363" t="str">
        <f t="shared" si="1"/>
        <v/>
      </c>
      <c r="H102" s="376" t="str">
        <f t="shared" si="2"/>
        <v/>
      </c>
      <c r="I102" s="365" t="str">
        <f t="shared" si="3"/>
        <v/>
      </c>
      <c r="J102" s="366" t="str">
        <f t="shared" si="9"/>
        <v/>
      </c>
      <c r="K102" s="367" t="str">
        <f t="shared" si="10"/>
        <v/>
      </c>
      <c r="L102" s="368" t="str">
        <f t="shared" si="11"/>
        <v/>
      </c>
      <c r="M102" s="369"/>
      <c r="N102" s="370" t="str">
        <f t="shared" si="4"/>
        <v/>
      </c>
      <c r="O102" s="371" t="str">
        <f t="shared" si="5"/>
        <v/>
      </c>
      <c r="P102" s="371" t="str">
        <f t="shared" si="12"/>
        <v/>
      </c>
      <c r="Q102" s="372" t="str">
        <f t="shared" si="6"/>
        <v/>
      </c>
      <c r="R102" s="373" t="str">
        <f t="shared" si="13"/>
        <v/>
      </c>
      <c r="S102" s="372" t="str">
        <f t="shared" si="14"/>
        <v/>
      </c>
      <c r="T102" s="372" t="str">
        <f t="shared" si="7"/>
        <v/>
      </c>
      <c r="U102" s="374" t="str">
        <f t="shared" si="8"/>
        <v/>
      </c>
      <c r="V102" s="375" t="str">
        <f t="shared" si="15"/>
        <v/>
      </c>
      <c r="W102" s="132"/>
      <c r="X102" s="131"/>
    </row>
    <row r="103" spans="1:26" s="127" customFormat="1" ht="12" customHeight="1">
      <c r="A103" s="121">
        <v>31</v>
      </c>
      <c r="B103" s="122"/>
      <c r="C103" s="403"/>
      <c r="D103" s="123"/>
      <c r="E103" s="124"/>
      <c r="F103" s="124"/>
      <c r="G103" s="363" t="str">
        <f t="shared" si="1"/>
        <v/>
      </c>
      <c r="H103" s="376" t="str">
        <f t="shared" si="2"/>
        <v/>
      </c>
      <c r="I103" s="365" t="str">
        <f t="shared" si="3"/>
        <v/>
      </c>
      <c r="J103" s="366" t="str">
        <f t="shared" si="9"/>
        <v/>
      </c>
      <c r="K103" s="367" t="str">
        <f t="shared" si="10"/>
        <v/>
      </c>
      <c r="L103" s="368" t="str">
        <f t="shared" si="11"/>
        <v/>
      </c>
      <c r="M103" s="369"/>
      <c r="N103" s="370" t="str">
        <f t="shared" si="4"/>
        <v/>
      </c>
      <c r="O103" s="371" t="str">
        <f t="shared" si="5"/>
        <v/>
      </c>
      <c r="P103" s="371" t="str">
        <f t="shared" si="12"/>
        <v/>
      </c>
      <c r="Q103" s="372" t="str">
        <f t="shared" si="6"/>
        <v/>
      </c>
      <c r="R103" s="373" t="str">
        <f t="shared" si="13"/>
        <v/>
      </c>
      <c r="S103" s="372" t="str">
        <f t="shared" si="14"/>
        <v/>
      </c>
      <c r="T103" s="372" t="str">
        <f t="shared" si="7"/>
        <v/>
      </c>
      <c r="U103" s="374" t="str">
        <f t="shared" si="8"/>
        <v/>
      </c>
      <c r="V103" s="375" t="str">
        <f t="shared" si="15"/>
        <v/>
      </c>
      <c r="W103" s="132"/>
      <c r="X103" s="131"/>
    </row>
    <row r="104" spans="1:26" s="127" customFormat="1" ht="12" customHeight="1">
      <c r="A104" s="121">
        <v>32</v>
      </c>
      <c r="B104" s="122"/>
      <c r="C104" s="403"/>
      <c r="D104" s="123"/>
      <c r="E104" s="124"/>
      <c r="F104" s="124"/>
      <c r="G104" s="363" t="str">
        <f t="shared" si="1"/>
        <v/>
      </c>
      <c r="H104" s="376" t="str">
        <f t="shared" si="2"/>
        <v/>
      </c>
      <c r="I104" s="365" t="str">
        <f t="shared" si="3"/>
        <v/>
      </c>
      <c r="J104" s="366" t="str">
        <f t="shared" si="9"/>
        <v/>
      </c>
      <c r="K104" s="367" t="str">
        <f t="shared" si="10"/>
        <v/>
      </c>
      <c r="L104" s="368" t="str">
        <f t="shared" si="11"/>
        <v/>
      </c>
      <c r="M104" s="369"/>
      <c r="N104" s="370" t="str">
        <f t="shared" si="4"/>
        <v/>
      </c>
      <c r="O104" s="371" t="str">
        <f t="shared" si="5"/>
        <v/>
      </c>
      <c r="P104" s="371" t="str">
        <f t="shared" si="12"/>
        <v/>
      </c>
      <c r="Q104" s="372" t="str">
        <f t="shared" si="6"/>
        <v/>
      </c>
      <c r="R104" s="373" t="str">
        <f t="shared" si="13"/>
        <v/>
      </c>
      <c r="S104" s="372" t="str">
        <f t="shared" si="14"/>
        <v/>
      </c>
      <c r="T104" s="372" t="str">
        <f t="shared" si="7"/>
        <v/>
      </c>
      <c r="U104" s="374" t="str">
        <f t="shared" si="8"/>
        <v/>
      </c>
      <c r="V104" s="375" t="str">
        <f t="shared" si="15"/>
        <v/>
      </c>
      <c r="W104" s="132"/>
      <c r="X104" s="131"/>
    </row>
    <row r="105" spans="1:26" s="127" customFormat="1" ht="12" customHeight="1">
      <c r="A105" s="121">
        <v>33</v>
      </c>
      <c r="B105" s="122"/>
      <c r="C105" s="403"/>
      <c r="D105" s="123"/>
      <c r="E105" s="124"/>
      <c r="F105" s="124"/>
      <c r="G105" s="363" t="str">
        <f t="shared" si="1"/>
        <v/>
      </c>
      <c r="H105" s="376" t="str">
        <f t="shared" si="2"/>
        <v/>
      </c>
      <c r="I105" s="365" t="str">
        <f t="shared" si="3"/>
        <v/>
      </c>
      <c r="J105" s="366" t="str">
        <f t="shared" si="9"/>
        <v/>
      </c>
      <c r="K105" s="367" t="str">
        <f t="shared" si="10"/>
        <v/>
      </c>
      <c r="L105" s="368" t="str">
        <f t="shared" si="11"/>
        <v/>
      </c>
      <c r="M105" s="369"/>
      <c r="N105" s="370" t="str">
        <f t="shared" si="4"/>
        <v/>
      </c>
      <c r="O105" s="371" t="str">
        <f t="shared" si="5"/>
        <v/>
      </c>
      <c r="P105" s="371" t="str">
        <f t="shared" si="12"/>
        <v/>
      </c>
      <c r="Q105" s="372" t="str">
        <f t="shared" si="6"/>
        <v/>
      </c>
      <c r="R105" s="373" t="str">
        <f t="shared" si="13"/>
        <v/>
      </c>
      <c r="S105" s="372" t="str">
        <f t="shared" si="14"/>
        <v/>
      </c>
      <c r="T105" s="372" t="str">
        <f t="shared" si="7"/>
        <v/>
      </c>
      <c r="U105" s="374" t="str">
        <f t="shared" si="8"/>
        <v/>
      </c>
      <c r="V105" s="375" t="str">
        <f t="shared" si="15"/>
        <v/>
      </c>
      <c r="W105" s="132"/>
      <c r="X105" s="131"/>
    </row>
    <row r="106" spans="1:26" s="127" customFormat="1" ht="12" customHeight="1">
      <c r="A106" s="121">
        <v>34</v>
      </c>
      <c r="B106" s="122"/>
      <c r="C106" s="403"/>
      <c r="D106" s="123"/>
      <c r="E106" s="124"/>
      <c r="F106" s="124"/>
      <c r="G106" s="363" t="str">
        <f t="shared" si="1"/>
        <v/>
      </c>
      <c r="H106" s="376" t="str">
        <f t="shared" si="2"/>
        <v/>
      </c>
      <c r="I106" s="365" t="str">
        <f t="shared" si="3"/>
        <v/>
      </c>
      <c r="J106" s="366" t="str">
        <f t="shared" si="9"/>
        <v/>
      </c>
      <c r="K106" s="367" t="str">
        <f t="shared" si="10"/>
        <v/>
      </c>
      <c r="L106" s="368" t="str">
        <f t="shared" si="11"/>
        <v/>
      </c>
      <c r="M106" s="369"/>
      <c r="N106" s="370" t="str">
        <f t="shared" si="4"/>
        <v/>
      </c>
      <c r="O106" s="371" t="str">
        <f t="shared" si="5"/>
        <v/>
      </c>
      <c r="P106" s="371" t="str">
        <f t="shared" si="12"/>
        <v/>
      </c>
      <c r="Q106" s="372" t="str">
        <f t="shared" si="6"/>
        <v/>
      </c>
      <c r="R106" s="373" t="str">
        <f t="shared" si="13"/>
        <v/>
      </c>
      <c r="S106" s="372" t="str">
        <f t="shared" si="14"/>
        <v/>
      </c>
      <c r="T106" s="372" t="str">
        <f t="shared" si="7"/>
        <v/>
      </c>
      <c r="U106" s="374" t="str">
        <f t="shared" si="8"/>
        <v/>
      </c>
      <c r="V106" s="375" t="str">
        <f t="shared" si="15"/>
        <v/>
      </c>
      <c r="W106" s="132"/>
      <c r="X106" s="131"/>
    </row>
    <row r="107" spans="1:26" s="127" customFormat="1" ht="12" customHeight="1">
      <c r="A107" s="121">
        <v>35</v>
      </c>
      <c r="B107" s="122"/>
      <c r="C107" s="403"/>
      <c r="D107" s="123"/>
      <c r="E107" s="124"/>
      <c r="F107" s="124"/>
      <c r="G107" s="363" t="str">
        <f t="shared" si="1"/>
        <v/>
      </c>
      <c r="H107" s="376" t="str">
        <f t="shared" si="2"/>
        <v/>
      </c>
      <c r="I107" s="365" t="str">
        <f t="shared" si="3"/>
        <v/>
      </c>
      <c r="J107" s="366" t="str">
        <f t="shared" si="9"/>
        <v/>
      </c>
      <c r="K107" s="367" t="str">
        <f t="shared" si="10"/>
        <v/>
      </c>
      <c r="L107" s="368" t="str">
        <f t="shared" si="11"/>
        <v/>
      </c>
      <c r="M107" s="369"/>
      <c r="N107" s="370" t="str">
        <f t="shared" si="4"/>
        <v/>
      </c>
      <c r="O107" s="371" t="str">
        <f t="shared" si="5"/>
        <v/>
      </c>
      <c r="P107" s="371" t="str">
        <f t="shared" si="12"/>
        <v/>
      </c>
      <c r="Q107" s="372" t="str">
        <f t="shared" si="6"/>
        <v/>
      </c>
      <c r="R107" s="373" t="str">
        <f t="shared" si="13"/>
        <v/>
      </c>
      <c r="S107" s="372" t="str">
        <f t="shared" si="14"/>
        <v/>
      </c>
      <c r="T107" s="372" t="str">
        <f t="shared" si="7"/>
        <v/>
      </c>
      <c r="U107" s="374" t="str">
        <f t="shared" si="8"/>
        <v/>
      </c>
      <c r="V107" s="375" t="str">
        <f t="shared" si="15"/>
        <v/>
      </c>
      <c r="W107" s="132"/>
      <c r="X107" s="131"/>
    </row>
    <row r="108" spans="1:26" s="127" customFormat="1" ht="12" customHeight="1">
      <c r="A108" s="121">
        <v>36</v>
      </c>
      <c r="B108" s="122"/>
      <c r="C108" s="403"/>
      <c r="D108" s="123"/>
      <c r="E108" s="124"/>
      <c r="F108" s="124"/>
      <c r="G108" s="363" t="str">
        <f t="shared" si="1"/>
        <v/>
      </c>
      <c r="H108" s="376" t="str">
        <f t="shared" si="2"/>
        <v/>
      </c>
      <c r="I108" s="365" t="str">
        <f t="shared" si="3"/>
        <v/>
      </c>
      <c r="J108" s="366" t="str">
        <f t="shared" si="9"/>
        <v/>
      </c>
      <c r="K108" s="367" t="str">
        <f t="shared" si="10"/>
        <v/>
      </c>
      <c r="L108" s="368" t="str">
        <f t="shared" si="11"/>
        <v/>
      </c>
      <c r="M108" s="369"/>
      <c r="N108" s="370" t="str">
        <f t="shared" si="4"/>
        <v/>
      </c>
      <c r="O108" s="371" t="str">
        <f t="shared" si="5"/>
        <v/>
      </c>
      <c r="P108" s="371" t="str">
        <f t="shared" si="12"/>
        <v/>
      </c>
      <c r="Q108" s="372" t="str">
        <f t="shared" si="6"/>
        <v/>
      </c>
      <c r="R108" s="373" t="str">
        <f t="shared" si="13"/>
        <v/>
      </c>
      <c r="S108" s="372" t="str">
        <f t="shared" si="14"/>
        <v/>
      </c>
      <c r="T108" s="372" t="str">
        <f t="shared" si="7"/>
        <v/>
      </c>
      <c r="U108" s="374" t="str">
        <f t="shared" si="8"/>
        <v/>
      </c>
      <c r="V108" s="375" t="str">
        <f t="shared" si="15"/>
        <v/>
      </c>
      <c r="W108" s="132"/>
      <c r="X108" s="131"/>
    </row>
    <row r="109" spans="1:26" s="127" customFormat="1" ht="12" customHeight="1">
      <c r="A109" s="121">
        <v>37</v>
      </c>
      <c r="B109" s="122"/>
      <c r="C109" s="403"/>
      <c r="D109" s="123"/>
      <c r="E109" s="124"/>
      <c r="F109" s="124"/>
      <c r="G109" s="363" t="str">
        <f t="shared" si="1"/>
        <v/>
      </c>
      <c r="H109" s="376" t="str">
        <f t="shared" si="2"/>
        <v/>
      </c>
      <c r="I109" s="365" t="str">
        <f t="shared" si="3"/>
        <v/>
      </c>
      <c r="J109" s="366" t="str">
        <f t="shared" si="9"/>
        <v/>
      </c>
      <c r="K109" s="367" t="str">
        <f t="shared" si="10"/>
        <v/>
      </c>
      <c r="L109" s="368" t="str">
        <f t="shared" si="11"/>
        <v/>
      </c>
      <c r="M109" s="369"/>
      <c r="N109" s="370" t="str">
        <f t="shared" si="4"/>
        <v/>
      </c>
      <c r="O109" s="371" t="str">
        <f t="shared" si="5"/>
        <v/>
      </c>
      <c r="P109" s="371" t="str">
        <f t="shared" si="12"/>
        <v/>
      </c>
      <c r="Q109" s="372" t="str">
        <f t="shared" si="6"/>
        <v/>
      </c>
      <c r="R109" s="373" t="str">
        <f t="shared" si="13"/>
        <v/>
      </c>
      <c r="S109" s="372" t="str">
        <f t="shared" si="14"/>
        <v/>
      </c>
      <c r="T109" s="372" t="str">
        <f t="shared" si="7"/>
        <v/>
      </c>
      <c r="U109" s="374" t="str">
        <f t="shared" si="8"/>
        <v/>
      </c>
      <c r="V109" s="375" t="str">
        <f t="shared" si="15"/>
        <v/>
      </c>
      <c r="W109" s="132"/>
      <c r="X109" s="131"/>
    </row>
    <row r="110" spans="1:26" s="127" customFormat="1" ht="12" customHeight="1">
      <c r="A110" s="121">
        <v>38</v>
      </c>
      <c r="B110" s="122"/>
      <c r="C110" s="403"/>
      <c r="D110" s="123"/>
      <c r="E110" s="124"/>
      <c r="F110" s="124"/>
      <c r="G110" s="363" t="str">
        <f t="shared" si="1"/>
        <v/>
      </c>
      <c r="H110" s="376" t="str">
        <f t="shared" si="2"/>
        <v/>
      </c>
      <c r="I110" s="365" t="str">
        <f t="shared" si="3"/>
        <v/>
      </c>
      <c r="J110" s="366" t="str">
        <f t="shared" si="9"/>
        <v/>
      </c>
      <c r="K110" s="367" t="str">
        <f t="shared" si="10"/>
        <v/>
      </c>
      <c r="L110" s="368" t="str">
        <f t="shared" si="11"/>
        <v/>
      </c>
      <c r="M110" s="369"/>
      <c r="N110" s="370" t="str">
        <f t="shared" si="4"/>
        <v/>
      </c>
      <c r="O110" s="371" t="str">
        <f t="shared" si="5"/>
        <v/>
      </c>
      <c r="P110" s="371" t="str">
        <f t="shared" si="12"/>
        <v/>
      </c>
      <c r="Q110" s="372" t="str">
        <f t="shared" si="6"/>
        <v/>
      </c>
      <c r="R110" s="373" t="str">
        <f t="shared" si="13"/>
        <v/>
      </c>
      <c r="S110" s="372" t="str">
        <f t="shared" si="14"/>
        <v/>
      </c>
      <c r="T110" s="372" t="str">
        <f t="shared" si="7"/>
        <v/>
      </c>
      <c r="U110" s="374" t="str">
        <f t="shared" si="8"/>
        <v/>
      </c>
      <c r="V110" s="375" t="str">
        <f t="shared" si="15"/>
        <v/>
      </c>
      <c r="W110" s="132"/>
      <c r="X110" s="131"/>
    </row>
    <row r="111" spans="1:26" s="127" customFormat="1" ht="12" customHeight="1">
      <c r="A111" s="121">
        <v>39</v>
      </c>
      <c r="B111" s="122"/>
      <c r="C111" s="403"/>
      <c r="D111" s="123"/>
      <c r="E111" s="124"/>
      <c r="F111" s="124"/>
      <c r="G111" s="363" t="str">
        <f t="shared" si="1"/>
        <v/>
      </c>
      <c r="H111" s="376" t="str">
        <f t="shared" si="2"/>
        <v/>
      </c>
      <c r="I111" s="365" t="str">
        <f t="shared" si="3"/>
        <v/>
      </c>
      <c r="J111" s="366" t="str">
        <f t="shared" si="9"/>
        <v/>
      </c>
      <c r="K111" s="367" t="str">
        <f t="shared" si="10"/>
        <v/>
      </c>
      <c r="L111" s="368" t="str">
        <f t="shared" si="11"/>
        <v/>
      </c>
      <c r="M111" s="369"/>
      <c r="N111" s="370" t="str">
        <f t="shared" si="4"/>
        <v/>
      </c>
      <c r="O111" s="371" t="str">
        <f t="shared" si="5"/>
        <v/>
      </c>
      <c r="P111" s="371" t="str">
        <f t="shared" si="12"/>
        <v/>
      </c>
      <c r="Q111" s="372" t="str">
        <f t="shared" si="6"/>
        <v/>
      </c>
      <c r="R111" s="373" t="str">
        <f t="shared" si="13"/>
        <v/>
      </c>
      <c r="S111" s="372" t="str">
        <f t="shared" si="14"/>
        <v/>
      </c>
      <c r="T111" s="372" t="str">
        <f t="shared" si="7"/>
        <v/>
      </c>
      <c r="U111" s="374" t="str">
        <f t="shared" si="8"/>
        <v/>
      </c>
      <c r="V111" s="375" t="str">
        <f t="shared" si="15"/>
        <v/>
      </c>
      <c r="W111" s="132"/>
      <c r="X111" s="131"/>
    </row>
    <row r="112" spans="1:26" s="127" customFormat="1" ht="12" customHeight="1">
      <c r="A112" s="121">
        <v>40</v>
      </c>
      <c r="B112" s="122"/>
      <c r="C112" s="403"/>
      <c r="D112" s="123"/>
      <c r="E112" s="124"/>
      <c r="F112" s="124"/>
      <c r="G112" s="363" t="str">
        <f t="shared" si="1"/>
        <v/>
      </c>
      <c r="H112" s="376" t="str">
        <f t="shared" si="2"/>
        <v/>
      </c>
      <c r="I112" s="365" t="str">
        <f t="shared" si="3"/>
        <v/>
      </c>
      <c r="J112" s="366" t="str">
        <f t="shared" si="9"/>
        <v/>
      </c>
      <c r="K112" s="367" t="str">
        <f t="shared" si="10"/>
        <v/>
      </c>
      <c r="L112" s="368" t="str">
        <f t="shared" si="11"/>
        <v/>
      </c>
      <c r="M112" s="369"/>
      <c r="N112" s="370" t="str">
        <f t="shared" si="4"/>
        <v/>
      </c>
      <c r="O112" s="371" t="str">
        <f t="shared" si="5"/>
        <v/>
      </c>
      <c r="P112" s="371" t="str">
        <f t="shared" si="12"/>
        <v/>
      </c>
      <c r="Q112" s="372" t="str">
        <f t="shared" si="6"/>
        <v/>
      </c>
      <c r="R112" s="373" t="str">
        <f t="shared" si="13"/>
        <v/>
      </c>
      <c r="S112" s="372" t="str">
        <f t="shared" si="14"/>
        <v/>
      </c>
      <c r="T112" s="372" t="str">
        <f t="shared" si="7"/>
        <v/>
      </c>
      <c r="U112" s="374" t="str">
        <f t="shared" si="8"/>
        <v/>
      </c>
      <c r="V112" s="375" t="str">
        <f t="shared" si="15"/>
        <v/>
      </c>
      <c r="W112" s="132"/>
      <c r="X112" s="131"/>
    </row>
    <row r="113" spans="1:24" s="127" customFormat="1" ht="12" customHeight="1">
      <c r="A113" s="121">
        <v>41</v>
      </c>
      <c r="B113" s="122"/>
      <c r="C113" s="403"/>
      <c r="D113" s="123"/>
      <c r="E113" s="124"/>
      <c r="F113" s="124"/>
      <c r="G113" s="363" t="str">
        <f t="shared" si="1"/>
        <v/>
      </c>
      <c r="H113" s="376" t="str">
        <f t="shared" si="2"/>
        <v/>
      </c>
      <c r="I113" s="365" t="str">
        <f t="shared" si="3"/>
        <v/>
      </c>
      <c r="J113" s="366" t="str">
        <f t="shared" si="9"/>
        <v/>
      </c>
      <c r="K113" s="367" t="str">
        <f t="shared" si="10"/>
        <v/>
      </c>
      <c r="L113" s="368" t="str">
        <f t="shared" si="11"/>
        <v/>
      </c>
      <c r="M113" s="369"/>
      <c r="N113" s="370" t="str">
        <f t="shared" si="4"/>
        <v/>
      </c>
      <c r="O113" s="371" t="str">
        <f t="shared" si="5"/>
        <v/>
      </c>
      <c r="P113" s="371" t="str">
        <f t="shared" si="12"/>
        <v/>
      </c>
      <c r="Q113" s="372" t="str">
        <f t="shared" si="6"/>
        <v/>
      </c>
      <c r="R113" s="373" t="str">
        <f t="shared" si="13"/>
        <v/>
      </c>
      <c r="S113" s="372" t="str">
        <f t="shared" si="14"/>
        <v/>
      </c>
      <c r="T113" s="372" t="str">
        <f t="shared" si="7"/>
        <v/>
      </c>
      <c r="U113" s="374" t="str">
        <f t="shared" si="8"/>
        <v/>
      </c>
      <c r="V113" s="375" t="str">
        <f t="shared" si="15"/>
        <v/>
      </c>
      <c r="W113" s="132"/>
      <c r="X113" s="131"/>
    </row>
    <row r="114" spans="1:24" s="127" customFormat="1" ht="12" customHeight="1">
      <c r="A114" s="121">
        <v>42</v>
      </c>
      <c r="B114" s="122"/>
      <c r="C114" s="403"/>
      <c r="D114" s="123"/>
      <c r="E114" s="124"/>
      <c r="F114" s="124"/>
      <c r="G114" s="363" t="str">
        <f t="shared" si="1"/>
        <v/>
      </c>
      <c r="H114" s="376" t="str">
        <f t="shared" si="2"/>
        <v/>
      </c>
      <c r="I114" s="365" t="str">
        <f t="shared" si="3"/>
        <v/>
      </c>
      <c r="J114" s="366" t="str">
        <f t="shared" si="9"/>
        <v/>
      </c>
      <c r="K114" s="367" t="str">
        <f t="shared" si="10"/>
        <v/>
      </c>
      <c r="L114" s="368" t="str">
        <f t="shared" si="11"/>
        <v/>
      </c>
      <c r="M114" s="369"/>
      <c r="N114" s="370" t="str">
        <f t="shared" si="4"/>
        <v/>
      </c>
      <c r="O114" s="371" t="str">
        <f t="shared" si="5"/>
        <v/>
      </c>
      <c r="P114" s="371" t="str">
        <f t="shared" si="12"/>
        <v/>
      </c>
      <c r="Q114" s="372" t="str">
        <f t="shared" si="6"/>
        <v/>
      </c>
      <c r="R114" s="373" t="str">
        <f t="shared" si="13"/>
        <v/>
      </c>
      <c r="S114" s="372" t="str">
        <f t="shared" si="14"/>
        <v/>
      </c>
      <c r="T114" s="372" t="str">
        <f t="shared" si="7"/>
        <v/>
      </c>
      <c r="U114" s="374" t="str">
        <f t="shared" si="8"/>
        <v/>
      </c>
      <c r="V114" s="375" t="str">
        <f t="shared" si="15"/>
        <v/>
      </c>
      <c r="W114" s="132"/>
      <c r="X114" s="131"/>
    </row>
    <row r="115" spans="1:24" s="127" customFormat="1" ht="12" customHeight="1">
      <c r="A115" s="121">
        <v>43</v>
      </c>
      <c r="B115" s="122"/>
      <c r="C115" s="403"/>
      <c r="D115" s="123"/>
      <c r="E115" s="124"/>
      <c r="F115" s="124"/>
      <c r="G115" s="363" t="str">
        <f t="shared" si="1"/>
        <v/>
      </c>
      <c r="H115" s="376" t="str">
        <f t="shared" si="2"/>
        <v/>
      </c>
      <c r="I115" s="365" t="str">
        <f t="shared" si="3"/>
        <v/>
      </c>
      <c r="J115" s="366" t="str">
        <f t="shared" si="9"/>
        <v/>
      </c>
      <c r="K115" s="367" t="str">
        <f t="shared" si="10"/>
        <v/>
      </c>
      <c r="L115" s="368" t="str">
        <f t="shared" si="11"/>
        <v/>
      </c>
      <c r="M115" s="369"/>
      <c r="N115" s="370" t="str">
        <f t="shared" si="4"/>
        <v/>
      </c>
      <c r="O115" s="371" t="str">
        <f t="shared" si="5"/>
        <v/>
      </c>
      <c r="P115" s="371" t="str">
        <f t="shared" si="12"/>
        <v/>
      </c>
      <c r="Q115" s="372" t="str">
        <f t="shared" si="6"/>
        <v/>
      </c>
      <c r="R115" s="373" t="str">
        <f t="shared" si="13"/>
        <v/>
      </c>
      <c r="S115" s="372" t="str">
        <f t="shared" si="14"/>
        <v/>
      </c>
      <c r="T115" s="372" t="str">
        <f t="shared" si="7"/>
        <v/>
      </c>
      <c r="U115" s="374" t="str">
        <f t="shared" si="8"/>
        <v/>
      </c>
      <c r="V115" s="375" t="str">
        <f t="shared" si="15"/>
        <v/>
      </c>
      <c r="W115" s="132"/>
      <c r="X115" s="131"/>
    </row>
    <row r="116" spans="1:24" s="127" customFormat="1" ht="12" customHeight="1">
      <c r="A116" s="121">
        <v>44</v>
      </c>
      <c r="B116" s="122"/>
      <c r="C116" s="403"/>
      <c r="D116" s="123"/>
      <c r="E116" s="124"/>
      <c r="F116" s="124"/>
      <c r="G116" s="363" t="str">
        <f t="shared" si="1"/>
        <v/>
      </c>
      <c r="H116" s="376" t="str">
        <f t="shared" si="2"/>
        <v/>
      </c>
      <c r="I116" s="365" t="str">
        <f t="shared" si="3"/>
        <v/>
      </c>
      <c r="J116" s="366" t="str">
        <f t="shared" si="9"/>
        <v/>
      </c>
      <c r="K116" s="367" t="str">
        <f t="shared" si="10"/>
        <v/>
      </c>
      <c r="L116" s="368" t="str">
        <f t="shared" si="11"/>
        <v/>
      </c>
      <c r="M116" s="369"/>
      <c r="N116" s="370" t="str">
        <f t="shared" si="4"/>
        <v/>
      </c>
      <c r="O116" s="371" t="str">
        <f t="shared" si="5"/>
        <v/>
      </c>
      <c r="P116" s="371" t="str">
        <f t="shared" si="12"/>
        <v/>
      </c>
      <c r="Q116" s="372" t="str">
        <f t="shared" si="6"/>
        <v/>
      </c>
      <c r="R116" s="373" t="str">
        <f t="shared" si="13"/>
        <v/>
      </c>
      <c r="S116" s="372" t="str">
        <f t="shared" si="14"/>
        <v/>
      </c>
      <c r="T116" s="372" t="str">
        <f t="shared" si="7"/>
        <v/>
      </c>
      <c r="U116" s="374" t="str">
        <f t="shared" si="8"/>
        <v/>
      </c>
      <c r="V116" s="375" t="str">
        <f t="shared" si="15"/>
        <v/>
      </c>
      <c r="W116" s="132"/>
      <c r="X116" s="131"/>
    </row>
    <row r="117" spans="1:24" s="127" customFormat="1" ht="12" customHeight="1">
      <c r="A117" s="121">
        <v>45</v>
      </c>
      <c r="B117" s="122"/>
      <c r="C117" s="403"/>
      <c r="D117" s="123"/>
      <c r="E117" s="124"/>
      <c r="F117" s="124"/>
      <c r="G117" s="363" t="str">
        <f t="shared" si="1"/>
        <v/>
      </c>
      <c r="H117" s="376" t="str">
        <f t="shared" si="2"/>
        <v/>
      </c>
      <c r="I117" s="365" t="str">
        <f t="shared" si="3"/>
        <v/>
      </c>
      <c r="J117" s="366" t="str">
        <f t="shared" si="9"/>
        <v/>
      </c>
      <c r="K117" s="367" t="str">
        <f t="shared" si="10"/>
        <v/>
      </c>
      <c r="L117" s="368" t="str">
        <f t="shared" si="11"/>
        <v/>
      </c>
      <c r="M117" s="369"/>
      <c r="N117" s="370" t="str">
        <f t="shared" si="4"/>
        <v/>
      </c>
      <c r="O117" s="371" t="str">
        <f t="shared" si="5"/>
        <v/>
      </c>
      <c r="P117" s="371" t="str">
        <f t="shared" si="12"/>
        <v/>
      </c>
      <c r="Q117" s="372" t="str">
        <f t="shared" si="6"/>
        <v/>
      </c>
      <c r="R117" s="373" t="str">
        <f t="shared" si="13"/>
        <v/>
      </c>
      <c r="S117" s="372" t="str">
        <f t="shared" si="14"/>
        <v/>
      </c>
      <c r="T117" s="372" t="str">
        <f t="shared" si="7"/>
        <v/>
      </c>
      <c r="U117" s="374" t="str">
        <f t="shared" si="8"/>
        <v/>
      </c>
      <c r="V117" s="375" t="str">
        <f t="shared" si="15"/>
        <v/>
      </c>
      <c r="W117" s="132"/>
      <c r="X117" s="131"/>
    </row>
    <row r="118" spans="1:24" s="127" customFormat="1" ht="12" customHeight="1">
      <c r="A118" s="121">
        <v>46</v>
      </c>
      <c r="B118" s="122"/>
      <c r="C118" s="403"/>
      <c r="D118" s="123"/>
      <c r="E118" s="124"/>
      <c r="F118" s="124"/>
      <c r="G118" s="363" t="str">
        <f t="shared" si="1"/>
        <v/>
      </c>
      <c r="H118" s="376" t="str">
        <f t="shared" si="2"/>
        <v/>
      </c>
      <c r="I118" s="365" t="str">
        <f t="shared" si="3"/>
        <v/>
      </c>
      <c r="J118" s="366" t="str">
        <f t="shared" si="9"/>
        <v/>
      </c>
      <c r="K118" s="367" t="str">
        <f t="shared" si="10"/>
        <v/>
      </c>
      <c r="L118" s="368" t="str">
        <f t="shared" si="11"/>
        <v/>
      </c>
      <c r="M118" s="369"/>
      <c r="N118" s="370" t="str">
        <f t="shared" si="4"/>
        <v/>
      </c>
      <c r="O118" s="371" t="str">
        <f t="shared" si="5"/>
        <v/>
      </c>
      <c r="P118" s="371" t="str">
        <f t="shared" si="12"/>
        <v/>
      </c>
      <c r="Q118" s="372" t="str">
        <f t="shared" si="6"/>
        <v/>
      </c>
      <c r="R118" s="373" t="str">
        <f t="shared" si="13"/>
        <v/>
      </c>
      <c r="S118" s="372" t="str">
        <f t="shared" si="14"/>
        <v/>
      </c>
      <c r="T118" s="372" t="str">
        <f t="shared" si="7"/>
        <v/>
      </c>
      <c r="U118" s="374" t="str">
        <f t="shared" si="8"/>
        <v/>
      </c>
      <c r="V118" s="375" t="str">
        <f t="shared" si="15"/>
        <v/>
      </c>
      <c r="W118" s="132"/>
      <c r="X118" s="131"/>
    </row>
    <row r="119" spans="1:24" s="127" customFormat="1" ht="12" customHeight="1">
      <c r="A119" s="121">
        <v>47</v>
      </c>
      <c r="B119" s="122"/>
      <c r="C119" s="403"/>
      <c r="D119" s="123"/>
      <c r="E119" s="124"/>
      <c r="F119" s="124"/>
      <c r="G119" s="363" t="str">
        <f t="shared" si="1"/>
        <v/>
      </c>
      <c r="H119" s="376" t="str">
        <f t="shared" si="2"/>
        <v/>
      </c>
      <c r="I119" s="365" t="str">
        <f t="shared" si="3"/>
        <v/>
      </c>
      <c r="J119" s="366" t="str">
        <f t="shared" si="9"/>
        <v/>
      </c>
      <c r="K119" s="367" t="str">
        <f t="shared" si="10"/>
        <v/>
      </c>
      <c r="L119" s="368" t="str">
        <f t="shared" si="11"/>
        <v/>
      </c>
      <c r="M119" s="369"/>
      <c r="N119" s="370" t="str">
        <f t="shared" si="4"/>
        <v/>
      </c>
      <c r="O119" s="371" t="str">
        <f t="shared" si="5"/>
        <v/>
      </c>
      <c r="P119" s="371" t="str">
        <f t="shared" si="12"/>
        <v/>
      </c>
      <c r="Q119" s="372" t="str">
        <f t="shared" si="6"/>
        <v/>
      </c>
      <c r="R119" s="373" t="str">
        <f t="shared" si="13"/>
        <v/>
      </c>
      <c r="S119" s="372" t="str">
        <f t="shared" si="14"/>
        <v/>
      </c>
      <c r="T119" s="372" t="str">
        <f t="shared" si="7"/>
        <v/>
      </c>
      <c r="U119" s="374" t="str">
        <f t="shared" si="8"/>
        <v/>
      </c>
      <c r="V119" s="375" t="str">
        <f t="shared" si="15"/>
        <v/>
      </c>
      <c r="W119" s="132"/>
      <c r="X119" s="131"/>
    </row>
    <row r="120" spans="1:24" s="127" customFormat="1" ht="12" customHeight="1">
      <c r="A120" s="121">
        <v>48</v>
      </c>
      <c r="B120" s="122"/>
      <c r="C120" s="403"/>
      <c r="D120" s="123"/>
      <c r="E120" s="124"/>
      <c r="F120" s="124"/>
      <c r="G120" s="363" t="str">
        <f t="shared" si="1"/>
        <v/>
      </c>
      <c r="H120" s="376" t="str">
        <f t="shared" si="2"/>
        <v/>
      </c>
      <c r="I120" s="365" t="str">
        <f t="shared" si="3"/>
        <v/>
      </c>
      <c r="J120" s="366" t="str">
        <f t="shared" si="9"/>
        <v/>
      </c>
      <c r="K120" s="367" t="str">
        <f t="shared" si="10"/>
        <v/>
      </c>
      <c r="L120" s="368" t="str">
        <f t="shared" si="11"/>
        <v/>
      </c>
      <c r="M120" s="369"/>
      <c r="N120" s="370" t="str">
        <f t="shared" si="4"/>
        <v/>
      </c>
      <c r="O120" s="371" t="str">
        <f t="shared" si="5"/>
        <v/>
      </c>
      <c r="P120" s="371" t="str">
        <f t="shared" si="12"/>
        <v/>
      </c>
      <c r="Q120" s="372" t="str">
        <f t="shared" si="6"/>
        <v/>
      </c>
      <c r="R120" s="373" t="str">
        <f t="shared" si="13"/>
        <v/>
      </c>
      <c r="S120" s="372" t="str">
        <f t="shared" si="14"/>
        <v/>
      </c>
      <c r="T120" s="372" t="str">
        <f t="shared" si="7"/>
        <v/>
      </c>
      <c r="U120" s="374" t="str">
        <f t="shared" si="8"/>
        <v/>
      </c>
      <c r="V120" s="375" t="str">
        <f t="shared" si="15"/>
        <v/>
      </c>
      <c r="W120" s="132"/>
      <c r="X120" s="131"/>
    </row>
    <row r="121" spans="1:24" s="127" customFormat="1" ht="12" customHeight="1">
      <c r="A121" s="121">
        <v>49</v>
      </c>
      <c r="B121" s="122"/>
      <c r="C121" s="403"/>
      <c r="D121" s="123"/>
      <c r="E121" s="124"/>
      <c r="F121" s="124"/>
      <c r="G121" s="363" t="str">
        <f t="shared" si="1"/>
        <v/>
      </c>
      <c r="H121" s="376" t="str">
        <f t="shared" si="2"/>
        <v/>
      </c>
      <c r="I121" s="365" t="str">
        <f t="shared" si="3"/>
        <v/>
      </c>
      <c r="J121" s="366" t="str">
        <f t="shared" si="9"/>
        <v/>
      </c>
      <c r="K121" s="367" t="str">
        <f t="shared" si="10"/>
        <v/>
      </c>
      <c r="L121" s="368" t="str">
        <f t="shared" si="11"/>
        <v/>
      </c>
      <c r="M121" s="369"/>
      <c r="N121" s="370" t="str">
        <f t="shared" si="4"/>
        <v/>
      </c>
      <c r="O121" s="371" t="str">
        <f t="shared" si="5"/>
        <v/>
      </c>
      <c r="P121" s="371" t="str">
        <f t="shared" si="12"/>
        <v/>
      </c>
      <c r="Q121" s="372" t="str">
        <f t="shared" si="6"/>
        <v/>
      </c>
      <c r="R121" s="373" t="str">
        <f t="shared" si="13"/>
        <v/>
      </c>
      <c r="S121" s="372" t="str">
        <f t="shared" si="14"/>
        <v/>
      </c>
      <c r="T121" s="372" t="str">
        <f t="shared" si="7"/>
        <v/>
      </c>
      <c r="U121" s="374" t="str">
        <f t="shared" si="8"/>
        <v/>
      </c>
      <c r="V121" s="375" t="str">
        <f t="shared" si="15"/>
        <v/>
      </c>
      <c r="W121" s="132"/>
      <c r="X121" s="131"/>
    </row>
    <row r="122" spans="1:24" s="127" customFormat="1" ht="12" customHeight="1">
      <c r="A122" s="121">
        <v>50</v>
      </c>
      <c r="B122" s="122"/>
      <c r="C122" s="403"/>
      <c r="D122" s="123"/>
      <c r="E122" s="124"/>
      <c r="F122" s="124"/>
      <c r="G122" s="363" t="str">
        <f t="shared" si="1"/>
        <v/>
      </c>
      <c r="H122" s="376" t="str">
        <f t="shared" si="2"/>
        <v/>
      </c>
      <c r="I122" s="365" t="str">
        <f t="shared" si="3"/>
        <v/>
      </c>
      <c r="J122" s="366" t="str">
        <f t="shared" si="9"/>
        <v/>
      </c>
      <c r="K122" s="367" t="str">
        <f t="shared" si="10"/>
        <v/>
      </c>
      <c r="L122" s="368" t="str">
        <f t="shared" si="11"/>
        <v/>
      </c>
      <c r="M122" s="369"/>
      <c r="N122" s="370" t="str">
        <f t="shared" si="4"/>
        <v/>
      </c>
      <c r="O122" s="371" t="str">
        <f t="shared" si="5"/>
        <v/>
      </c>
      <c r="P122" s="371" t="str">
        <f t="shared" si="12"/>
        <v/>
      </c>
      <c r="Q122" s="372" t="str">
        <f t="shared" si="6"/>
        <v/>
      </c>
      <c r="R122" s="373" t="str">
        <f t="shared" si="13"/>
        <v/>
      </c>
      <c r="S122" s="372" t="str">
        <f t="shared" si="14"/>
        <v/>
      </c>
      <c r="T122" s="372" t="str">
        <f t="shared" si="7"/>
        <v/>
      </c>
      <c r="U122" s="374" t="str">
        <f t="shared" si="8"/>
        <v/>
      </c>
      <c r="V122" s="375" t="str">
        <f t="shared" si="15"/>
        <v/>
      </c>
      <c r="W122" s="132"/>
      <c r="X122" s="131"/>
    </row>
    <row r="123" spans="1:24" s="127" customFormat="1" ht="12" customHeight="1">
      <c r="A123" s="121">
        <v>51</v>
      </c>
      <c r="B123" s="122"/>
      <c r="C123" s="403"/>
      <c r="D123" s="123"/>
      <c r="E123" s="124"/>
      <c r="F123" s="124"/>
      <c r="G123" s="363" t="str">
        <f t="shared" si="1"/>
        <v/>
      </c>
      <c r="H123" s="376" t="str">
        <f t="shared" si="2"/>
        <v/>
      </c>
      <c r="I123" s="365" t="str">
        <f t="shared" si="3"/>
        <v/>
      </c>
      <c r="J123" s="366" t="str">
        <f t="shared" si="9"/>
        <v/>
      </c>
      <c r="K123" s="367" t="str">
        <f t="shared" si="10"/>
        <v/>
      </c>
      <c r="L123" s="368" t="str">
        <f t="shared" si="11"/>
        <v/>
      </c>
      <c r="M123" s="369"/>
      <c r="N123" s="370" t="str">
        <f t="shared" si="4"/>
        <v/>
      </c>
      <c r="O123" s="371" t="str">
        <f t="shared" si="5"/>
        <v/>
      </c>
      <c r="P123" s="371" t="str">
        <f t="shared" si="12"/>
        <v/>
      </c>
      <c r="Q123" s="372" t="str">
        <f t="shared" si="6"/>
        <v/>
      </c>
      <c r="R123" s="373" t="str">
        <f t="shared" si="13"/>
        <v/>
      </c>
      <c r="S123" s="372" t="str">
        <f t="shared" si="14"/>
        <v/>
      </c>
      <c r="T123" s="372" t="str">
        <f t="shared" si="7"/>
        <v/>
      </c>
      <c r="U123" s="374" t="str">
        <f t="shared" si="8"/>
        <v/>
      </c>
      <c r="V123" s="375" t="str">
        <f t="shared" si="15"/>
        <v/>
      </c>
      <c r="W123" s="132"/>
      <c r="X123" s="131"/>
    </row>
    <row r="124" spans="1:24" s="127" customFormat="1" ht="12" customHeight="1">
      <c r="A124" s="121">
        <v>52</v>
      </c>
      <c r="B124" s="122"/>
      <c r="C124" s="403"/>
      <c r="D124" s="123"/>
      <c r="E124" s="124"/>
      <c r="F124" s="124"/>
      <c r="G124" s="363" t="str">
        <f t="shared" si="1"/>
        <v/>
      </c>
      <c r="H124" s="376" t="str">
        <f t="shared" si="2"/>
        <v/>
      </c>
      <c r="I124" s="365" t="str">
        <f t="shared" si="3"/>
        <v/>
      </c>
      <c r="J124" s="366" t="str">
        <f t="shared" si="9"/>
        <v/>
      </c>
      <c r="K124" s="367" t="str">
        <f t="shared" si="10"/>
        <v/>
      </c>
      <c r="L124" s="368" t="str">
        <f t="shared" si="11"/>
        <v/>
      </c>
      <c r="M124" s="369"/>
      <c r="N124" s="370" t="str">
        <f t="shared" si="4"/>
        <v/>
      </c>
      <c r="O124" s="371" t="str">
        <f t="shared" si="5"/>
        <v/>
      </c>
      <c r="P124" s="371" t="str">
        <f t="shared" si="12"/>
        <v/>
      </c>
      <c r="Q124" s="372" t="str">
        <f t="shared" si="6"/>
        <v/>
      </c>
      <c r="R124" s="373" t="str">
        <f t="shared" si="13"/>
        <v/>
      </c>
      <c r="S124" s="372" t="str">
        <f t="shared" si="14"/>
        <v/>
      </c>
      <c r="T124" s="372" t="str">
        <f t="shared" si="7"/>
        <v/>
      </c>
      <c r="U124" s="374" t="str">
        <f t="shared" si="8"/>
        <v/>
      </c>
      <c r="V124" s="375" t="str">
        <f t="shared" si="15"/>
        <v/>
      </c>
      <c r="W124" s="132"/>
      <c r="X124" s="131"/>
    </row>
    <row r="125" spans="1:24" s="127" customFormat="1" ht="12" customHeight="1">
      <c r="A125" s="121">
        <v>53</v>
      </c>
      <c r="B125" s="122"/>
      <c r="C125" s="403"/>
      <c r="D125" s="123"/>
      <c r="E125" s="124"/>
      <c r="F125" s="124"/>
      <c r="G125" s="363" t="str">
        <f t="shared" si="1"/>
        <v/>
      </c>
      <c r="H125" s="376" t="str">
        <f t="shared" si="2"/>
        <v/>
      </c>
      <c r="I125" s="365" t="str">
        <f t="shared" si="3"/>
        <v/>
      </c>
      <c r="J125" s="366" t="str">
        <f t="shared" si="9"/>
        <v/>
      </c>
      <c r="K125" s="367" t="str">
        <f t="shared" si="10"/>
        <v/>
      </c>
      <c r="L125" s="368" t="str">
        <f t="shared" si="11"/>
        <v/>
      </c>
      <c r="M125" s="369"/>
      <c r="N125" s="370" t="str">
        <f t="shared" si="4"/>
        <v/>
      </c>
      <c r="O125" s="371" t="str">
        <f t="shared" si="5"/>
        <v/>
      </c>
      <c r="P125" s="371" t="str">
        <f t="shared" si="12"/>
        <v/>
      </c>
      <c r="Q125" s="372" t="str">
        <f t="shared" si="6"/>
        <v/>
      </c>
      <c r="R125" s="373" t="str">
        <f t="shared" si="13"/>
        <v/>
      </c>
      <c r="S125" s="372" t="str">
        <f t="shared" si="14"/>
        <v/>
      </c>
      <c r="T125" s="372" t="str">
        <f t="shared" si="7"/>
        <v/>
      </c>
      <c r="U125" s="374" t="str">
        <f t="shared" si="8"/>
        <v/>
      </c>
      <c r="V125" s="375" t="str">
        <f t="shared" si="15"/>
        <v/>
      </c>
      <c r="W125" s="132"/>
      <c r="X125" s="131"/>
    </row>
    <row r="126" spans="1:24" s="127" customFormat="1" ht="12" customHeight="1">
      <c r="A126" s="121">
        <v>54</v>
      </c>
      <c r="B126" s="122"/>
      <c r="C126" s="403"/>
      <c r="D126" s="123"/>
      <c r="E126" s="124"/>
      <c r="F126" s="124"/>
      <c r="G126" s="363" t="str">
        <f t="shared" si="1"/>
        <v/>
      </c>
      <c r="H126" s="376" t="str">
        <f t="shared" si="2"/>
        <v/>
      </c>
      <c r="I126" s="365" t="str">
        <f t="shared" si="3"/>
        <v/>
      </c>
      <c r="J126" s="366" t="str">
        <f t="shared" si="9"/>
        <v/>
      </c>
      <c r="K126" s="367" t="str">
        <f t="shared" si="10"/>
        <v/>
      </c>
      <c r="L126" s="368" t="str">
        <f t="shared" si="11"/>
        <v/>
      </c>
      <c r="M126" s="369"/>
      <c r="N126" s="370" t="str">
        <f t="shared" si="4"/>
        <v/>
      </c>
      <c r="O126" s="371" t="str">
        <f t="shared" si="5"/>
        <v/>
      </c>
      <c r="P126" s="371" t="str">
        <f t="shared" si="12"/>
        <v/>
      </c>
      <c r="Q126" s="372" t="str">
        <f t="shared" si="6"/>
        <v/>
      </c>
      <c r="R126" s="373" t="str">
        <f t="shared" si="13"/>
        <v/>
      </c>
      <c r="S126" s="372" t="str">
        <f t="shared" si="14"/>
        <v/>
      </c>
      <c r="T126" s="372" t="str">
        <f t="shared" si="7"/>
        <v/>
      </c>
      <c r="U126" s="374" t="str">
        <f t="shared" si="8"/>
        <v/>
      </c>
      <c r="V126" s="375" t="str">
        <f t="shared" si="15"/>
        <v/>
      </c>
      <c r="W126" s="132"/>
      <c r="X126" s="131"/>
    </row>
    <row r="127" spans="1:24" s="127" customFormat="1" ht="12" customHeight="1">
      <c r="A127" s="121">
        <v>55</v>
      </c>
      <c r="B127" s="122"/>
      <c r="C127" s="403"/>
      <c r="D127" s="123"/>
      <c r="E127" s="124"/>
      <c r="F127" s="124"/>
      <c r="G127" s="363" t="str">
        <f t="shared" si="1"/>
        <v/>
      </c>
      <c r="H127" s="376" t="str">
        <f t="shared" si="2"/>
        <v/>
      </c>
      <c r="I127" s="365" t="str">
        <f t="shared" si="3"/>
        <v/>
      </c>
      <c r="J127" s="366" t="str">
        <f t="shared" si="9"/>
        <v/>
      </c>
      <c r="K127" s="367" t="str">
        <f t="shared" si="10"/>
        <v/>
      </c>
      <c r="L127" s="368" t="str">
        <f t="shared" si="11"/>
        <v/>
      </c>
      <c r="M127" s="369"/>
      <c r="N127" s="370" t="str">
        <f t="shared" si="4"/>
        <v/>
      </c>
      <c r="O127" s="371" t="str">
        <f t="shared" si="5"/>
        <v/>
      </c>
      <c r="P127" s="371" t="str">
        <f t="shared" si="12"/>
        <v/>
      </c>
      <c r="Q127" s="372" t="str">
        <f t="shared" si="6"/>
        <v/>
      </c>
      <c r="R127" s="373" t="str">
        <f t="shared" si="13"/>
        <v/>
      </c>
      <c r="S127" s="372" t="str">
        <f t="shared" si="14"/>
        <v/>
      </c>
      <c r="T127" s="372" t="str">
        <f t="shared" si="7"/>
        <v/>
      </c>
      <c r="U127" s="374" t="str">
        <f t="shared" si="8"/>
        <v/>
      </c>
      <c r="V127" s="375" t="str">
        <f t="shared" si="15"/>
        <v/>
      </c>
      <c r="W127" s="132"/>
      <c r="X127" s="131"/>
    </row>
    <row r="128" spans="1:24" s="127" customFormat="1" ht="12" customHeight="1">
      <c r="A128" s="121">
        <v>56</v>
      </c>
      <c r="B128" s="122"/>
      <c r="C128" s="403"/>
      <c r="D128" s="123"/>
      <c r="E128" s="124"/>
      <c r="F128" s="124"/>
      <c r="G128" s="363" t="str">
        <f t="shared" si="1"/>
        <v/>
      </c>
      <c r="H128" s="376" t="str">
        <f t="shared" si="2"/>
        <v/>
      </c>
      <c r="I128" s="365" t="str">
        <f t="shared" si="3"/>
        <v/>
      </c>
      <c r="J128" s="366" t="str">
        <f t="shared" si="9"/>
        <v/>
      </c>
      <c r="K128" s="367" t="str">
        <f t="shared" si="10"/>
        <v/>
      </c>
      <c r="L128" s="368" t="str">
        <f t="shared" si="11"/>
        <v/>
      </c>
      <c r="M128" s="369"/>
      <c r="N128" s="370" t="str">
        <f t="shared" si="4"/>
        <v/>
      </c>
      <c r="O128" s="371" t="str">
        <f t="shared" si="5"/>
        <v/>
      </c>
      <c r="P128" s="371" t="str">
        <f t="shared" si="12"/>
        <v/>
      </c>
      <c r="Q128" s="372" t="str">
        <f t="shared" si="6"/>
        <v/>
      </c>
      <c r="R128" s="373" t="str">
        <f t="shared" si="13"/>
        <v/>
      </c>
      <c r="S128" s="372" t="str">
        <f t="shared" si="14"/>
        <v/>
      </c>
      <c r="T128" s="372" t="str">
        <f t="shared" si="7"/>
        <v/>
      </c>
      <c r="U128" s="374" t="str">
        <f t="shared" si="8"/>
        <v/>
      </c>
      <c r="V128" s="375" t="str">
        <f t="shared" si="15"/>
        <v/>
      </c>
      <c r="W128" s="132"/>
      <c r="X128" s="131"/>
    </row>
    <row r="129" spans="1:24" s="127" customFormat="1" ht="12" customHeight="1">
      <c r="A129" s="121">
        <v>57</v>
      </c>
      <c r="B129" s="122"/>
      <c r="C129" s="403"/>
      <c r="D129" s="123"/>
      <c r="E129" s="124"/>
      <c r="F129" s="124"/>
      <c r="G129" s="363" t="str">
        <f t="shared" si="1"/>
        <v/>
      </c>
      <c r="H129" s="376" t="str">
        <f t="shared" si="2"/>
        <v/>
      </c>
      <c r="I129" s="365" t="str">
        <f t="shared" si="3"/>
        <v/>
      </c>
      <c r="J129" s="366" t="str">
        <f t="shared" si="9"/>
        <v/>
      </c>
      <c r="K129" s="367" t="str">
        <f t="shared" si="10"/>
        <v/>
      </c>
      <c r="L129" s="368" t="str">
        <f t="shared" si="11"/>
        <v/>
      </c>
      <c r="M129" s="369"/>
      <c r="N129" s="370" t="str">
        <f t="shared" si="4"/>
        <v/>
      </c>
      <c r="O129" s="371" t="str">
        <f t="shared" si="5"/>
        <v/>
      </c>
      <c r="P129" s="371" t="str">
        <f t="shared" si="12"/>
        <v/>
      </c>
      <c r="Q129" s="372" t="str">
        <f t="shared" si="6"/>
        <v/>
      </c>
      <c r="R129" s="373" t="str">
        <f t="shared" si="13"/>
        <v/>
      </c>
      <c r="S129" s="372" t="str">
        <f t="shared" si="14"/>
        <v/>
      </c>
      <c r="T129" s="372" t="str">
        <f t="shared" si="7"/>
        <v/>
      </c>
      <c r="U129" s="374" t="str">
        <f t="shared" si="8"/>
        <v/>
      </c>
      <c r="V129" s="375" t="str">
        <f t="shared" si="15"/>
        <v/>
      </c>
      <c r="W129" s="132"/>
      <c r="X129" s="131"/>
    </row>
    <row r="130" spans="1:24" s="127" customFormat="1" ht="12" customHeight="1">
      <c r="A130" s="121">
        <v>58</v>
      </c>
      <c r="B130" s="122"/>
      <c r="C130" s="403"/>
      <c r="D130" s="123"/>
      <c r="E130" s="124"/>
      <c r="F130" s="124"/>
      <c r="G130" s="363" t="str">
        <f t="shared" si="1"/>
        <v/>
      </c>
      <c r="H130" s="376" t="str">
        <f t="shared" si="2"/>
        <v/>
      </c>
      <c r="I130" s="365" t="str">
        <f t="shared" si="3"/>
        <v/>
      </c>
      <c r="J130" s="366" t="str">
        <f t="shared" si="9"/>
        <v/>
      </c>
      <c r="K130" s="367" t="str">
        <f t="shared" si="10"/>
        <v/>
      </c>
      <c r="L130" s="368" t="str">
        <f t="shared" si="11"/>
        <v/>
      </c>
      <c r="M130" s="369"/>
      <c r="N130" s="370" t="str">
        <f t="shared" si="4"/>
        <v/>
      </c>
      <c r="O130" s="371" t="str">
        <f t="shared" si="5"/>
        <v/>
      </c>
      <c r="P130" s="371" t="str">
        <f t="shared" si="12"/>
        <v/>
      </c>
      <c r="Q130" s="372" t="str">
        <f t="shared" si="6"/>
        <v/>
      </c>
      <c r="R130" s="373" t="str">
        <f t="shared" si="13"/>
        <v/>
      </c>
      <c r="S130" s="372" t="str">
        <f t="shared" si="14"/>
        <v/>
      </c>
      <c r="T130" s="372" t="str">
        <f t="shared" si="7"/>
        <v/>
      </c>
      <c r="U130" s="374" t="str">
        <f t="shared" si="8"/>
        <v/>
      </c>
      <c r="V130" s="375" t="str">
        <f t="shared" si="15"/>
        <v/>
      </c>
      <c r="W130" s="132"/>
      <c r="X130" s="131"/>
    </row>
    <row r="131" spans="1:24" s="127" customFormat="1" ht="12" customHeight="1">
      <c r="A131" s="121">
        <v>59</v>
      </c>
      <c r="B131" s="122"/>
      <c r="C131" s="403"/>
      <c r="D131" s="123"/>
      <c r="E131" s="124"/>
      <c r="F131" s="124"/>
      <c r="G131" s="363" t="str">
        <f t="shared" si="1"/>
        <v/>
      </c>
      <c r="H131" s="376" t="str">
        <f t="shared" si="2"/>
        <v/>
      </c>
      <c r="I131" s="365" t="str">
        <f t="shared" si="3"/>
        <v/>
      </c>
      <c r="J131" s="366" t="str">
        <f t="shared" si="9"/>
        <v/>
      </c>
      <c r="K131" s="367" t="str">
        <f t="shared" si="10"/>
        <v/>
      </c>
      <c r="L131" s="368" t="str">
        <f t="shared" si="11"/>
        <v/>
      </c>
      <c r="M131" s="369"/>
      <c r="N131" s="370" t="str">
        <f t="shared" si="4"/>
        <v/>
      </c>
      <c r="O131" s="371" t="str">
        <f t="shared" si="5"/>
        <v/>
      </c>
      <c r="P131" s="371" t="str">
        <f t="shared" si="12"/>
        <v/>
      </c>
      <c r="Q131" s="372" t="str">
        <f t="shared" si="6"/>
        <v/>
      </c>
      <c r="R131" s="373" t="str">
        <f t="shared" si="13"/>
        <v/>
      </c>
      <c r="S131" s="372" t="str">
        <f t="shared" si="14"/>
        <v/>
      </c>
      <c r="T131" s="372" t="str">
        <f t="shared" si="7"/>
        <v/>
      </c>
      <c r="U131" s="374" t="str">
        <f t="shared" si="8"/>
        <v/>
      </c>
      <c r="V131" s="375" t="str">
        <f t="shared" si="15"/>
        <v/>
      </c>
      <c r="W131" s="132"/>
      <c r="X131" s="131"/>
    </row>
    <row r="132" spans="1:24" s="127" customFormat="1" ht="12" customHeight="1">
      <c r="A132" s="121">
        <v>60</v>
      </c>
      <c r="B132" s="122"/>
      <c r="C132" s="403"/>
      <c r="D132" s="123"/>
      <c r="E132" s="124"/>
      <c r="F132" s="124"/>
      <c r="G132" s="363" t="str">
        <f t="shared" si="1"/>
        <v/>
      </c>
      <c r="H132" s="376" t="str">
        <f t="shared" si="2"/>
        <v/>
      </c>
      <c r="I132" s="365" t="str">
        <f t="shared" si="3"/>
        <v/>
      </c>
      <c r="J132" s="366" t="str">
        <f t="shared" si="9"/>
        <v/>
      </c>
      <c r="K132" s="367" t="str">
        <f t="shared" si="10"/>
        <v/>
      </c>
      <c r="L132" s="368" t="str">
        <f t="shared" si="11"/>
        <v/>
      </c>
      <c r="M132" s="369"/>
      <c r="N132" s="370" t="str">
        <f t="shared" si="4"/>
        <v/>
      </c>
      <c r="O132" s="371" t="str">
        <f t="shared" si="5"/>
        <v/>
      </c>
      <c r="P132" s="371" t="str">
        <f t="shared" si="12"/>
        <v/>
      </c>
      <c r="Q132" s="372" t="str">
        <f t="shared" si="6"/>
        <v/>
      </c>
      <c r="R132" s="373" t="str">
        <f t="shared" si="13"/>
        <v/>
      </c>
      <c r="S132" s="372" t="str">
        <f t="shared" si="14"/>
        <v/>
      </c>
      <c r="T132" s="372" t="str">
        <f t="shared" si="7"/>
        <v/>
      </c>
      <c r="U132" s="374" t="str">
        <f t="shared" si="8"/>
        <v/>
      </c>
      <c r="V132" s="375" t="str">
        <f t="shared" si="15"/>
        <v/>
      </c>
      <c r="W132" s="132"/>
      <c r="X132" s="131"/>
    </row>
    <row r="133" spans="1:24" s="127" customFormat="1" ht="12" customHeight="1">
      <c r="A133" s="121">
        <v>61</v>
      </c>
      <c r="B133" s="122"/>
      <c r="C133" s="403"/>
      <c r="D133" s="123"/>
      <c r="E133" s="124"/>
      <c r="F133" s="124"/>
      <c r="G133" s="363" t="str">
        <f t="shared" si="1"/>
        <v/>
      </c>
      <c r="H133" s="376" t="str">
        <f t="shared" si="2"/>
        <v/>
      </c>
      <c r="I133" s="365" t="str">
        <f t="shared" si="3"/>
        <v/>
      </c>
      <c r="J133" s="366" t="str">
        <f t="shared" si="9"/>
        <v/>
      </c>
      <c r="K133" s="367" t="str">
        <f t="shared" si="10"/>
        <v/>
      </c>
      <c r="L133" s="368" t="str">
        <f t="shared" si="11"/>
        <v/>
      </c>
      <c r="M133" s="369"/>
      <c r="N133" s="370" t="str">
        <f t="shared" si="4"/>
        <v/>
      </c>
      <c r="O133" s="371" t="str">
        <f t="shared" si="5"/>
        <v/>
      </c>
      <c r="P133" s="371" t="str">
        <f t="shared" si="12"/>
        <v/>
      </c>
      <c r="Q133" s="372" t="str">
        <f t="shared" si="6"/>
        <v/>
      </c>
      <c r="R133" s="373" t="str">
        <f t="shared" si="13"/>
        <v/>
      </c>
      <c r="S133" s="372" t="str">
        <f t="shared" si="14"/>
        <v/>
      </c>
      <c r="T133" s="372" t="str">
        <f t="shared" si="7"/>
        <v/>
      </c>
      <c r="U133" s="374" t="str">
        <f t="shared" si="8"/>
        <v/>
      </c>
      <c r="V133" s="375" t="str">
        <f t="shared" si="15"/>
        <v/>
      </c>
      <c r="W133" s="132"/>
      <c r="X133" s="131"/>
    </row>
    <row r="134" spans="1:24" s="127" customFormat="1" ht="12" customHeight="1">
      <c r="A134" s="121">
        <v>62</v>
      </c>
      <c r="B134" s="122"/>
      <c r="C134" s="403"/>
      <c r="D134" s="123"/>
      <c r="E134" s="124"/>
      <c r="F134" s="124"/>
      <c r="G134" s="363" t="str">
        <f t="shared" si="1"/>
        <v/>
      </c>
      <c r="H134" s="376" t="str">
        <f t="shared" si="2"/>
        <v/>
      </c>
      <c r="I134" s="365" t="str">
        <f t="shared" si="3"/>
        <v/>
      </c>
      <c r="J134" s="366" t="str">
        <f t="shared" si="9"/>
        <v/>
      </c>
      <c r="K134" s="367" t="str">
        <f t="shared" si="10"/>
        <v/>
      </c>
      <c r="L134" s="368" t="str">
        <f t="shared" si="11"/>
        <v/>
      </c>
      <c r="M134" s="369"/>
      <c r="N134" s="370" t="str">
        <f t="shared" si="4"/>
        <v/>
      </c>
      <c r="O134" s="371" t="str">
        <f t="shared" si="5"/>
        <v/>
      </c>
      <c r="P134" s="371" t="str">
        <f t="shared" si="12"/>
        <v/>
      </c>
      <c r="Q134" s="372" t="str">
        <f t="shared" si="6"/>
        <v/>
      </c>
      <c r="R134" s="373" t="str">
        <f t="shared" si="13"/>
        <v/>
      </c>
      <c r="S134" s="372" t="str">
        <f t="shared" si="14"/>
        <v/>
      </c>
      <c r="T134" s="372" t="str">
        <f t="shared" si="7"/>
        <v/>
      </c>
      <c r="U134" s="374" t="str">
        <f t="shared" si="8"/>
        <v/>
      </c>
      <c r="V134" s="375" t="str">
        <f t="shared" si="15"/>
        <v/>
      </c>
      <c r="W134" s="132"/>
    </row>
    <row r="135" spans="1:24" s="127" customFormat="1" ht="12" customHeight="1">
      <c r="A135" s="121">
        <v>63</v>
      </c>
      <c r="B135" s="122"/>
      <c r="C135" s="403"/>
      <c r="D135" s="123"/>
      <c r="E135" s="124"/>
      <c r="F135" s="124"/>
      <c r="G135" s="363" t="str">
        <f t="shared" si="1"/>
        <v/>
      </c>
      <c r="H135" s="376" t="str">
        <f t="shared" si="2"/>
        <v/>
      </c>
      <c r="I135" s="365" t="str">
        <f t="shared" si="3"/>
        <v/>
      </c>
      <c r="J135" s="366" t="str">
        <f t="shared" si="9"/>
        <v/>
      </c>
      <c r="K135" s="367" t="str">
        <f t="shared" si="10"/>
        <v/>
      </c>
      <c r="L135" s="368" t="str">
        <f t="shared" si="11"/>
        <v/>
      </c>
      <c r="M135" s="369"/>
      <c r="N135" s="370" t="str">
        <f t="shared" si="4"/>
        <v/>
      </c>
      <c r="O135" s="371" t="str">
        <f t="shared" si="5"/>
        <v/>
      </c>
      <c r="P135" s="371" t="str">
        <f t="shared" si="12"/>
        <v/>
      </c>
      <c r="Q135" s="372" t="str">
        <f t="shared" si="6"/>
        <v/>
      </c>
      <c r="R135" s="373" t="str">
        <f t="shared" si="13"/>
        <v/>
      </c>
      <c r="S135" s="372" t="str">
        <f t="shared" si="14"/>
        <v/>
      </c>
      <c r="T135" s="372" t="str">
        <f t="shared" si="7"/>
        <v/>
      </c>
      <c r="U135" s="374" t="str">
        <f t="shared" si="8"/>
        <v/>
      </c>
      <c r="V135" s="375" t="str">
        <f t="shared" si="15"/>
        <v/>
      </c>
      <c r="W135" s="133"/>
    </row>
    <row r="136" spans="1:24" s="127" customFormat="1" ht="12" customHeight="1">
      <c r="A136" s="121">
        <v>64</v>
      </c>
      <c r="B136" s="122"/>
      <c r="C136" s="403"/>
      <c r="D136" s="123"/>
      <c r="E136" s="124"/>
      <c r="F136" s="124"/>
      <c r="G136" s="363" t="str">
        <f t="shared" si="1"/>
        <v/>
      </c>
      <c r="H136" s="376" t="str">
        <f t="shared" si="2"/>
        <v/>
      </c>
      <c r="I136" s="365" t="str">
        <f t="shared" si="3"/>
        <v/>
      </c>
      <c r="J136" s="366" t="str">
        <f t="shared" si="9"/>
        <v/>
      </c>
      <c r="K136" s="367" t="str">
        <f t="shared" si="10"/>
        <v/>
      </c>
      <c r="L136" s="368" t="str">
        <f t="shared" si="11"/>
        <v/>
      </c>
      <c r="M136" s="369"/>
      <c r="N136" s="370" t="str">
        <f t="shared" si="4"/>
        <v/>
      </c>
      <c r="O136" s="371" t="str">
        <f t="shared" si="5"/>
        <v/>
      </c>
      <c r="P136" s="371" t="str">
        <f t="shared" si="12"/>
        <v/>
      </c>
      <c r="Q136" s="372" t="str">
        <f t="shared" si="6"/>
        <v/>
      </c>
      <c r="R136" s="373" t="str">
        <f t="shared" si="13"/>
        <v/>
      </c>
      <c r="S136" s="372" t="str">
        <f t="shared" si="14"/>
        <v/>
      </c>
      <c r="T136" s="372" t="str">
        <f t="shared" si="7"/>
        <v/>
      </c>
      <c r="U136" s="374" t="str">
        <f t="shared" si="8"/>
        <v/>
      </c>
      <c r="V136" s="375" t="str">
        <f t="shared" si="15"/>
        <v/>
      </c>
      <c r="W136" s="133"/>
    </row>
    <row r="137" spans="1:24" s="127" customFormat="1" ht="12" customHeight="1">
      <c r="A137" s="121">
        <v>65</v>
      </c>
      <c r="B137" s="122"/>
      <c r="C137" s="403"/>
      <c r="D137" s="123"/>
      <c r="E137" s="124"/>
      <c r="F137" s="124"/>
      <c r="G137" s="363" t="str">
        <f t="shared" ref="G137:G200" si="16">IF(OR(ISBLANK($C137),ISBLANK($C$68)),"",IF($C137&gt;$C$68,"",DATEDIF($C137,$C$68,"Y")))</f>
        <v/>
      </c>
      <c r="H137" s="376" t="str">
        <f t="shared" ref="H137:H200" si="17">IF(D137=1,"男",IF(D137=2,"女",""))</f>
        <v/>
      </c>
      <c r="I137" s="365" t="str">
        <f t="shared" ref="I137:I200" si="18">G137&amp;H137</f>
        <v/>
      </c>
      <c r="J137" s="366" t="str">
        <f t="shared" si="9"/>
        <v/>
      </c>
      <c r="K137" s="367" t="str">
        <f t="shared" si="10"/>
        <v/>
      </c>
      <c r="L137" s="368" t="str">
        <f t="shared" si="11"/>
        <v/>
      </c>
      <c r="M137" s="369"/>
      <c r="N137" s="370" t="str">
        <f t="shared" ref="N137:N200" si="19">IF(F137="","",(F137-O137)/O137*100)</f>
        <v/>
      </c>
      <c r="O137" s="371" t="str">
        <f t="shared" ref="O137:O200" si="20">IF(E137="","",(J137*E137-K137))</f>
        <v/>
      </c>
      <c r="P137" s="371" t="str">
        <f t="shared" si="12"/>
        <v/>
      </c>
      <c r="Q137" s="372" t="str">
        <f t="shared" ref="Q137:Q200" si="21">IF($E137="","",P137*O137)</f>
        <v/>
      </c>
      <c r="R137" s="373" t="str">
        <f t="shared" si="13"/>
        <v/>
      </c>
      <c r="S137" s="372" t="str">
        <f t="shared" si="14"/>
        <v/>
      </c>
      <c r="T137" s="372" t="str">
        <f t="shared" ref="T137:T200" si="22">IF(E137="","",(Q137*R137+S137))</f>
        <v/>
      </c>
      <c r="U137" s="374" t="str">
        <f t="shared" ref="U137:U200" si="23">IF(E137="","",(T137*33%))</f>
        <v/>
      </c>
      <c r="V137" s="375" t="str">
        <f t="shared" si="15"/>
        <v/>
      </c>
      <c r="W137" s="133"/>
    </row>
    <row r="138" spans="1:24" s="127" customFormat="1" ht="12" customHeight="1">
      <c r="A138" s="121">
        <v>66</v>
      </c>
      <c r="B138" s="122"/>
      <c r="C138" s="403"/>
      <c r="D138" s="123"/>
      <c r="E138" s="124"/>
      <c r="F138" s="124"/>
      <c r="G138" s="363" t="str">
        <f t="shared" si="16"/>
        <v/>
      </c>
      <c r="H138" s="376" t="str">
        <f t="shared" si="17"/>
        <v/>
      </c>
      <c r="I138" s="365" t="str">
        <f t="shared" si="18"/>
        <v/>
      </c>
      <c r="J138" s="366" t="str">
        <f t="shared" ref="J138:J201" si="24">IF(E138="","",VLOOKUP(I138,$W$28:$Y$53,2,FALSE))</f>
        <v/>
      </c>
      <c r="K138" s="367" t="str">
        <f t="shared" ref="K138:K201" si="25">IF(E138="","",VLOOKUP(I138,$W$28:$Y$53,3,FALSE))</f>
        <v/>
      </c>
      <c r="L138" s="368" t="str">
        <f t="shared" ref="L138:L201" si="26">IF(ISNUMBER(N138),VLOOKUP(N138,$M$57:$R$62,4,TRUE),"")</f>
        <v/>
      </c>
      <c r="M138" s="369"/>
      <c r="N138" s="370" t="str">
        <f t="shared" si="19"/>
        <v/>
      </c>
      <c r="O138" s="371" t="str">
        <f t="shared" si="20"/>
        <v/>
      </c>
      <c r="P138" s="371" t="str">
        <f t="shared" ref="P138:P201" si="27">IF($E138="","",VLOOKUP($I138,$N$27:$Q$53,2,FALSE))</f>
        <v/>
      </c>
      <c r="Q138" s="372" t="str">
        <f t="shared" si="21"/>
        <v/>
      </c>
      <c r="R138" s="373" t="str">
        <f t="shared" ref="R138:R201" si="28">IF(E138="","",VLOOKUP(I138,$N$27:$V$53,9,FALSE))</f>
        <v/>
      </c>
      <c r="S138" s="372" t="str">
        <f t="shared" ref="S138:S201" si="29">IF($E138="","",VLOOKUP($I138,$N$27:$R$53,5,FALSE))</f>
        <v/>
      </c>
      <c r="T138" s="372" t="str">
        <f t="shared" si="22"/>
        <v/>
      </c>
      <c r="U138" s="374" t="str">
        <f t="shared" si="23"/>
        <v/>
      </c>
      <c r="V138" s="375" t="str">
        <f t="shared" ref="V138:V201" si="30">IF(E138="","",(IF(AND(U138&lt;=$R$7,U138&gt;=$T$7),U138,IF(U138="","　","個別対応"))))</f>
        <v/>
      </c>
      <c r="W138" s="133"/>
    </row>
    <row r="139" spans="1:24" s="127" customFormat="1" ht="12" customHeight="1">
      <c r="A139" s="121">
        <v>67</v>
      </c>
      <c r="B139" s="122"/>
      <c r="C139" s="403"/>
      <c r="D139" s="123"/>
      <c r="E139" s="124"/>
      <c r="F139" s="124"/>
      <c r="G139" s="363" t="str">
        <f t="shared" si="16"/>
        <v/>
      </c>
      <c r="H139" s="376" t="str">
        <f t="shared" si="17"/>
        <v/>
      </c>
      <c r="I139" s="365" t="str">
        <f t="shared" si="18"/>
        <v/>
      </c>
      <c r="J139" s="366" t="str">
        <f t="shared" si="24"/>
        <v/>
      </c>
      <c r="K139" s="367" t="str">
        <f t="shared" si="25"/>
        <v/>
      </c>
      <c r="L139" s="368" t="str">
        <f t="shared" si="26"/>
        <v/>
      </c>
      <c r="M139" s="369"/>
      <c r="N139" s="370" t="str">
        <f t="shared" si="19"/>
        <v/>
      </c>
      <c r="O139" s="371" t="str">
        <f t="shared" si="20"/>
        <v/>
      </c>
      <c r="P139" s="371" t="str">
        <f t="shared" si="27"/>
        <v/>
      </c>
      <c r="Q139" s="372" t="str">
        <f t="shared" si="21"/>
        <v/>
      </c>
      <c r="R139" s="373" t="str">
        <f t="shared" si="28"/>
        <v/>
      </c>
      <c r="S139" s="372" t="str">
        <f t="shared" si="29"/>
        <v/>
      </c>
      <c r="T139" s="372" t="str">
        <f t="shared" si="22"/>
        <v/>
      </c>
      <c r="U139" s="374" t="str">
        <f t="shared" si="23"/>
        <v/>
      </c>
      <c r="V139" s="375" t="str">
        <f t="shared" si="30"/>
        <v/>
      </c>
      <c r="W139" s="133"/>
    </row>
    <row r="140" spans="1:24" s="127" customFormat="1" ht="12" customHeight="1">
      <c r="A140" s="121">
        <v>68</v>
      </c>
      <c r="B140" s="122"/>
      <c r="C140" s="403"/>
      <c r="D140" s="123"/>
      <c r="E140" s="124"/>
      <c r="F140" s="124"/>
      <c r="G140" s="363" t="str">
        <f t="shared" si="16"/>
        <v/>
      </c>
      <c r="H140" s="376" t="str">
        <f t="shared" si="17"/>
        <v/>
      </c>
      <c r="I140" s="365" t="str">
        <f t="shared" si="18"/>
        <v/>
      </c>
      <c r="J140" s="366" t="str">
        <f t="shared" si="24"/>
        <v/>
      </c>
      <c r="K140" s="367" t="str">
        <f t="shared" si="25"/>
        <v/>
      </c>
      <c r="L140" s="368" t="str">
        <f t="shared" si="26"/>
        <v/>
      </c>
      <c r="M140" s="369"/>
      <c r="N140" s="370" t="str">
        <f t="shared" si="19"/>
        <v/>
      </c>
      <c r="O140" s="371" t="str">
        <f t="shared" si="20"/>
        <v/>
      </c>
      <c r="P140" s="371" t="str">
        <f t="shared" si="27"/>
        <v/>
      </c>
      <c r="Q140" s="372" t="str">
        <f t="shared" si="21"/>
        <v/>
      </c>
      <c r="R140" s="373" t="str">
        <f t="shared" si="28"/>
        <v/>
      </c>
      <c r="S140" s="372" t="str">
        <f t="shared" si="29"/>
        <v/>
      </c>
      <c r="T140" s="372" t="str">
        <f t="shared" si="22"/>
        <v/>
      </c>
      <c r="U140" s="374" t="str">
        <f t="shared" si="23"/>
        <v/>
      </c>
      <c r="V140" s="375" t="str">
        <f t="shared" si="30"/>
        <v/>
      </c>
      <c r="W140" s="133"/>
    </row>
    <row r="141" spans="1:24" s="127" customFormat="1" ht="12" customHeight="1">
      <c r="A141" s="121">
        <v>69</v>
      </c>
      <c r="B141" s="122"/>
      <c r="C141" s="403"/>
      <c r="D141" s="123"/>
      <c r="E141" s="124"/>
      <c r="F141" s="124"/>
      <c r="G141" s="363" t="str">
        <f t="shared" si="16"/>
        <v/>
      </c>
      <c r="H141" s="376" t="str">
        <f t="shared" si="17"/>
        <v/>
      </c>
      <c r="I141" s="365" t="str">
        <f t="shared" si="18"/>
        <v/>
      </c>
      <c r="J141" s="366" t="str">
        <f t="shared" si="24"/>
        <v/>
      </c>
      <c r="K141" s="367" t="str">
        <f t="shared" si="25"/>
        <v/>
      </c>
      <c r="L141" s="368" t="str">
        <f t="shared" si="26"/>
        <v/>
      </c>
      <c r="M141" s="369"/>
      <c r="N141" s="370" t="str">
        <f t="shared" si="19"/>
        <v/>
      </c>
      <c r="O141" s="371" t="str">
        <f t="shared" si="20"/>
        <v/>
      </c>
      <c r="P141" s="371" t="str">
        <f t="shared" si="27"/>
        <v/>
      </c>
      <c r="Q141" s="372" t="str">
        <f t="shared" si="21"/>
        <v/>
      </c>
      <c r="R141" s="373" t="str">
        <f t="shared" si="28"/>
        <v/>
      </c>
      <c r="S141" s="372" t="str">
        <f t="shared" si="29"/>
        <v/>
      </c>
      <c r="T141" s="372" t="str">
        <f t="shared" si="22"/>
        <v/>
      </c>
      <c r="U141" s="374" t="str">
        <f t="shared" si="23"/>
        <v/>
      </c>
      <c r="V141" s="375" t="str">
        <f t="shared" si="30"/>
        <v/>
      </c>
      <c r="W141" s="133"/>
    </row>
    <row r="142" spans="1:24" s="127" customFormat="1" ht="12" customHeight="1">
      <c r="A142" s="121">
        <v>70</v>
      </c>
      <c r="B142" s="122"/>
      <c r="C142" s="403"/>
      <c r="D142" s="123"/>
      <c r="E142" s="124"/>
      <c r="F142" s="124"/>
      <c r="G142" s="363" t="str">
        <f t="shared" si="16"/>
        <v/>
      </c>
      <c r="H142" s="376" t="str">
        <f t="shared" si="17"/>
        <v/>
      </c>
      <c r="I142" s="365" t="str">
        <f t="shared" si="18"/>
        <v/>
      </c>
      <c r="J142" s="366" t="str">
        <f t="shared" si="24"/>
        <v/>
      </c>
      <c r="K142" s="367" t="str">
        <f t="shared" si="25"/>
        <v/>
      </c>
      <c r="L142" s="368" t="str">
        <f t="shared" si="26"/>
        <v/>
      </c>
      <c r="M142" s="369"/>
      <c r="N142" s="370" t="str">
        <f t="shared" si="19"/>
        <v/>
      </c>
      <c r="O142" s="371" t="str">
        <f t="shared" si="20"/>
        <v/>
      </c>
      <c r="P142" s="371" t="str">
        <f t="shared" si="27"/>
        <v/>
      </c>
      <c r="Q142" s="372" t="str">
        <f t="shared" si="21"/>
        <v/>
      </c>
      <c r="R142" s="373" t="str">
        <f t="shared" si="28"/>
        <v/>
      </c>
      <c r="S142" s="372" t="str">
        <f t="shared" si="29"/>
        <v/>
      </c>
      <c r="T142" s="372" t="str">
        <f t="shared" si="22"/>
        <v/>
      </c>
      <c r="U142" s="374" t="str">
        <f t="shared" si="23"/>
        <v/>
      </c>
      <c r="V142" s="375" t="str">
        <f t="shared" si="30"/>
        <v/>
      </c>
      <c r="W142" s="133"/>
    </row>
    <row r="143" spans="1:24" s="127" customFormat="1" ht="12" customHeight="1">
      <c r="A143" s="121">
        <v>71</v>
      </c>
      <c r="B143" s="122"/>
      <c r="C143" s="403"/>
      <c r="D143" s="123"/>
      <c r="E143" s="124"/>
      <c r="F143" s="124"/>
      <c r="G143" s="363" t="str">
        <f t="shared" si="16"/>
        <v/>
      </c>
      <c r="H143" s="376" t="str">
        <f t="shared" si="17"/>
        <v/>
      </c>
      <c r="I143" s="365" t="str">
        <f t="shared" si="18"/>
        <v/>
      </c>
      <c r="J143" s="366" t="str">
        <f t="shared" si="24"/>
        <v/>
      </c>
      <c r="K143" s="367" t="str">
        <f t="shared" si="25"/>
        <v/>
      </c>
      <c r="L143" s="368" t="str">
        <f t="shared" si="26"/>
        <v/>
      </c>
      <c r="M143" s="369"/>
      <c r="N143" s="370" t="str">
        <f t="shared" si="19"/>
        <v/>
      </c>
      <c r="O143" s="371" t="str">
        <f t="shared" si="20"/>
        <v/>
      </c>
      <c r="P143" s="371" t="str">
        <f t="shared" si="27"/>
        <v/>
      </c>
      <c r="Q143" s="372" t="str">
        <f t="shared" si="21"/>
        <v/>
      </c>
      <c r="R143" s="373" t="str">
        <f t="shared" si="28"/>
        <v/>
      </c>
      <c r="S143" s="372" t="str">
        <f t="shared" si="29"/>
        <v/>
      </c>
      <c r="T143" s="372" t="str">
        <f t="shared" si="22"/>
        <v/>
      </c>
      <c r="U143" s="374" t="str">
        <f t="shared" si="23"/>
        <v/>
      </c>
      <c r="V143" s="375" t="str">
        <f t="shared" si="30"/>
        <v/>
      </c>
      <c r="W143" s="133"/>
    </row>
    <row r="144" spans="1:24" s="127" customFormat="1" ht="12" customHeight="1">
      <c r="A144" s="121">
        <v>72</v>
      </c>
      <c r="B144" s="122"/>
      <c r="C144" s="403"/>
      <c r="D144" s="123"/>
      <c r="E144" s="124"/>
      <c r="F144" s="124"/>
      <c r="G144" s="363" t="str">
        <f t="shared" si="16"/>
        <v/>
      </c>
      <c r="H144" s="376" t="str">
        <f t="shared" si="17"/>
        <v/>
      </c>
      <c r="I144" s="365" t="str">
        <f t="shared" si="18"/>
        <v/>
      </c>
      <c r="J144" s="366" t="str">
        <f t="shared" si="24"/>
        <v/>
      </c>
      <c r="K144" s="367" t="str">
        <f t="shared" si="25"/>
        <v/>
      </c>
      <c r="L144" s="368" t="str">
        <f t="shared" si="26"/>
        <v/>
      </c>
      <c r="M144" s="369"/>
      <c r="N144" s="370" t="str">
        <f t="shared" si="19"/>
        <v/>
      </c>
      <c r="O144" s="371" t="str">
        <f t="shared" si="20"/>
        <v/>
      </c>
      <c r="P144" s="371" t="str">
        <f t="shared" si="27"/>
        <v/>
      </c>
      <c r="Q144" s="372" t="str">
        <f t="shared" si="21"/>
        <v/>
      </c>
      <c r="R144" s="373" t="str">
        <f t="shared" si="28"/>
        <v/>
      </c>
      <c r="S144" s="372" t="str">
        <f t="shared" si="29"/>
        <v/>
      </c>
      <c r="T144" s="372" t="str">
        <f t="shared" si="22"/>
        <v/>
      </c>
      <c r="U144" s="374" t="str">
        <f t="shared" si="23"/>
        <v/>
      </c>
      <c r="V144" s="375" t="str">
        <f t="shared" si="30"/>
        <v/>
      </c>
      <c r="W144" s="133"/>
    </row>
    <row r="145" spans="1:25" s="127" customFormat="1" ht="12" customHeight="1">
      <c r="A145" s="121">
        <v>73</v>
      </c>
      <c r="B145" s="122"/>
      <c r="C145" s="403"/>
      <c r="D145" s="123"/>
      <c r="E145" s="124"/>
      <c r="F145" s="124"/>
      <c r="G145" s="363" t="str">
        <f t="shared" si="16"/>
        <v/>
      </c>
      <c r="H145" s="376" t="str">
        <f t="shared" si="17"/>
        <v/>
      </c>
      <c r="I145" s="365" t="str">
        <f t="shared" si="18"/>
        <v/>
      </c>
      <c r="J145" s="366" t="str">
        <f t="shared" si="24"/>
        <v/>
      </c>
      <c r="K145" s="367" t="str">
        <f t="shared" si="25"/>
        <v/>
      </c>
      <c r="L145" s="368" t="str">
        <f t="shared" si="26"/>
        <v/>
      </c>
      <c r="M145" s="369"/>
      <c r="N145" s="370" t="str">
        <f t="shared" si="19"/>
        <v/>
      </c>
      <c r="O145" s="371" t="str">
        <f t="shared" si="20"/>
        <v/>
      </c>
      <c r="P145" s="371" t="str">
        <f t="shared" si="27"/>
        <v/>
      </c>
      <c r="Q145" s="372" t="str">
        <f t="shared" si="21"/>
        <v/>
      </c>
      <c r="R145" s="373" t="str">
        <f t="shared" si="28"/>
        <v/>
      </c>
      <c r="S145" s="372" t="str">
        <f t="shared" si="29"/>
        <v/>
      </c>
      <c r="T145" s="372" t="str">
        <f t="shared" si="22"/>
        <v/>
      </c>
      <c r="U145" s="374" t="str">
        <f t="shared" si="23"/>
        <v/>
      </c>
      <c r="V145" s="375" t="str">
        <f t="shared" si="30"/>
        <v/>
      </c>
      <c r="W145" s="133"/>
    </row>
    <row r="146" spans="1:25" s="127" customFormat="1" ht="12" customHeight="1">
      <c r="A146" s="121">
        <v>74</v>
      </c>
      <c r="B146" s="122"/>
      <c r="C146" s="403"/>
      <c r="D146" s="123"/>
      <c r="E146" s="124"/>
      <c r="F146" s="124"/>
      <c r="G146" s="363" t="str">
        <f t="shared" si="16"/>
        <v/>
      </c>
      <c r="H146" s="376" t="str">
        <f t="shared" si="17"/>
        <v/>
      </c>
      <c r="I146" s="365" t="str">
        <f t="shared" si="18"/>
        <v/>
      </c>
      <c r="J146" s="366" t="str">
        <f t="shared" si="24"/>
        <v/>
      </c>
      <c r="K146" s="367" t="str">
        <f t="shared" si="25"/>
        <v/>
      </c>
      <c r="L146" s="368" t="str">
        <f t="shared" si="26"/>
        <v/>
      </c>
      <c r="M146" s="369"/>
      <c r="N146" s="370" t="str">
        <f t="shared" si="19"/>
        <v/>
      </c>
      <c r="O146" s="371" t="str">
        <f t="shared" si="20"/>
        <v/>
      </c>
      <c r="P146" s="371" t="str">
        <f t="shared" si="27"/>
        <v/>
      </c>
      <c r="Q146" s="372" t="str">
        <f t="shared" si="21"/>
        <v/>
      </c>
      <c r="R146" s="373" t="str">
        <f t="shared" si="28"/>
        <v/>
      </c>
      <c r="S146" s="372" t="str">
        <f t="shared" si="29"/>
        <v/>
      </c>
      <c r="T146" s="372" t="str">
        <f t="shared" si="22"/>
        <v/>
      </c>
      <c r="U146" s="374" t="str">
        <f t="shared" si="23"/>
        <v/>
      </c>
      <c r="V146" s="375" t="str">
        <f t="shared" si="30"/>
        <v/>
      </c>
      <c r="W146" s="133"/>
    </row>
    <row r="147" spans="1:25" s="127" customFormat="1" ht="12" customHeight="1">
      <c r="A147" s="121">
        <v>75</v>
      </c>
      <c r="B147" s="122"/>
      <c r="C147" s="403"/>
      <c r="D147" s="123"/>
      <c r="E147" s="124"/>
      <c r="F147" s="124"/>
      <c r="G147" s="363" t="str">
        <f t="shared" si="16"/>
        <v/>
      </c>
      <c r="H147" s="376" t="str">
        <f t="shared" si="17"/>
        <v/>
      </c>
      <c r="I147" s="365" t="str">
        <f t="shared" si="18"/>
        <v/>
      </c>
      <c r="J147" s="366" t="str">
        <f t="shared" si="24"/>
        <v/>
      </c>
      <c r="K147" s="367" t="str">
        <f t="shared" si="25"/>
        <v/>
      </c>
      <c r="L147" s="368" t="str">
        <f t="shared" si="26"/>
        <v/>
      </c>
      <c r="M147" s="369"/>
      <c r="N147" s="370" t="str">
        <f t="shared" si="19"/>
        <v/>
      </c>
      <c r="O147" s="371" t="str">
        <f t="shared" si="20"/>
        <v/>
      </c>
      <c r="P147" s="371" t="str">
        <f t="shared" si="27"/>
        <v/>
      </c>
      <c r="Q147" s="372" t="str">
        <f t="shared" si="21"/>
        <v/>
      </c>
      <c r="R147" s="373" t="str">
        <f t="shared" si="28"/>
        <v/>
      </c>
      <c r="S147" s="372" t="str">
        <f t="shared" si="29"/>
        <v/>
      </c>
      <c r="T147" s="372" t="str">
        <f t="shared" si="22"/>
        <v/>
      </c>
      <c r="U147" s="374" t="str">
        <f t="shared" si="23"/>
        <v/>
      </c>
      <c r="V147" s="375" t="str">
        <f t="shared" si="30"/>
        <v/>
      </c>
      <c r="W147" s="133"/>
    </row>
    <row r="148" spans="1:25" s="127" customFormat="1" ht="12" customHeight="1">
      <c r="A148" s="121">
        <v>76</v>
      </c>
      <c r="B148" s="122"/>
      <c r="C148" s="403"/>
      <c r="D148" s="123"/>
      <c r="E148" s="124"/>
      <c r="F148" s="124"/>
      <c r="G148" s="363" t="str">
        <f t="shared" si="16"/>
        <v/>
      </c>
      <c r="H148" s="376" t="str">
        <f t="shared" si="17"/>
        <v/>
      </c>
      <c r="I148" s="365" t="str">
        <f t="shared" si="18"/>
        <v/>
      </c>
      <c r="J148" s="366" t="str">
        <f t="shared" si="24"/>
        <v/>
      </c>
      <c r="K148" s="367" t="str">
        <f t="shared" si="25"/>
        <v/>
      </c>
      <c r="L148" s="368" t="str">
        <f t="shared" si="26"/>
        <v/>
      </c>
      <c r="M148" s="369"/>
      <c r="N148" s="370" t="str">
        <f t="shared" si="19"/>
        <v/>
      </c>
      <c r="O148" s="371" t="str">
        <f t="shared" si="20"/>
        <v/>
      </c>
      <c r="P148" s="371" t="str">
        <f t="shared" si="27"/>
        <v/>
      </c>
      <c r="Q148" s="372" t="str">
        <f t="shared" si="21"/>
        <v/>
      </c>
      <c r="R148" s="373" t="str">
        <f t="shared" si="28"/>
        <v/>
      </c>
      <c r="S148" s="372" t="str">
        <f t="shared" si="29"/>
        <v/>
      </c>
      <c r="T148" s="372" t="str">
        <f t="shared" si="22"/>
        <v/>
      </c>
      <c r="U148" s="374" t="str">
        <f t="shared" si="23"/>
        <v/>
      </c>
      <c r="V148" s="375" t="str">
        <f t="shared" si="30"/>
        <v/>
      </c>
      <c r="W148" s="133"/>
    </row>
    <row r="149" spans="1:25" s="127" customFormat="1" ht="12" customHeight="1">
      <c r="A149" s="121">
        <v>77</v>
      </c>
      <c r="B149" s="122"/>
      <c r="C149" s="403"/>
      <c r="D149" s="123"/>
      <c r="E149" s="124"/>
      <c r="F149" s="124"/>
      <c r="G149" s="363" t="str">
        <f t="shared" si="16"/>
        <v/>
      </c>
      <c r="H149" s="376" t="str">
        <f t="shared" si="17"/>
        <v/>
      </c>
      <c r="I149" s="365" t="str">
        <f t="shared" si="18"/>
        <v/>
      </c>
      <c r="J149" s="366" t="str">
        <f t="shared" si="24"/>
        <v/>
      </c>
      <c r="K149" s="367" t="str">
        <f t="shared" si="25"/>
        <v/>
      </c>
      <c r="L149" s="368" t="str">
        <f t="shared" si="26"/>
        <v/>
      </c>
      <c r="M149" s="369"/>
      <c r="N149" s="370" t="str">
        <f t="shared" si="19"/>
        <v/>
      </c>
      <c r="O149" s="371" t="str">
        <f t="shared" si="20"/>
        <v/>
      </c>
      <c r="P149" s="371" t="str">
        <f t="shared" si="27"/>
        <v/>
      </c>
      <c r="Q149" s="372" t="str">
        <f t="shared" si="21"/>
        <v/>
      </c>
      <c r="R149" s="373" t="str">
        <f t="shared" si="28"/>
        <v/>
      </c>
      <c r="S149" s="372" t="str">
        <f t="shared" si="29"/>
        <v/>
      </c>
      <c r="T149" s="372" t="str">
        <f t="shared" si="22"/>
        <v/>
      </c>
      <c r="U149" s="374" t="str">
        <f t="shared" si="23"/>
        <v/>
      </c>
      <c r="V149" s="375" t="str">
        <f t="shared" si="30"/>
        <v/>
      </c>
      <c r="W149" s="133"/>
    </row>
    <row r="150" spans="1:25" s="127" customFormat="1" ht="12" customHeight="1">
      <c r="A150" s="121">
        <v>78</v>
      </c>
      <c r="B150" s="122"/>
      <c r="C150" s="403"/>
      <c r="D150" s="123"/>
      <c r="E150" s="124"/>
      <c r="F150" s="124"/>
      <c r="G150" s="363" t="str">
        <f t="shared" si="16"/>
        <v/>
      </c>
      <c r="H150" s="376" t="str">
        <f t="shared" si="17"/>
        <v/>
      </c>
      <c r="I150" s="365" t="str">
        <f t="shared" si="18"/>
        <v/>
      </c>
      <c r="J150" s="366" t="str">
        <f t="shared" si="24"/>
        <v/>
      </c>
      <c r="K150" s="367" t="str">
        <f t="shared" si="25"/>
        <v/>
      </c>
      <c r="L150" s="368" t="str">
        <f t="shared" si="26"/>
        <v/>
      </c>
      <c r="M150" s="369"/>
      <c r="N150" s="370" t="str">
        <f t="shared" si="19"/>
        <v/>
      </c>
      <c r="O150" s="371" t="str">
        <f t="shared" si="20"/>
        <v/>
      </c>
      <c r="P150" s="371" t="str">
        <f t="shared" si="27"/>
        <v/>
      </c>
      <c r="Q150" s="372" t="str">
        <f t="shared" si="21"/>
        <v/>
      </c>
      <c r="R150" s="373" t="str">
        <f t="shared" si="28"/>
        <v/>
      </c>
      <c r="S150" s="372" t="str">
        <f t="shared" si="29"/>
        <v/>
      </c>
      <c r="T150" s="372" t="str">
        <f t="shared" si="22"/>
        <v/>
      </c>
      <c r="U150" s="374" t="str">
        <f t="shared" si="23"/>
        <v/>
      </c>
      <c r="V150" s="375" t="str">
        <f t="shared" si="30"/>
        <v/>
      </c>
      <c r="W150" s="133"/>
    </row>
    <row r="151" spans="1:25" s="127" customFormat="1" ht="12" customHeight="1">
      <c r="A151" s="121">
        <v>79</v>
      </c>
      <c r="B151" s="122"/>
      <c r="C151" s="403"/>
      <c r="D151" s="123"/>
      <c r="E151" s="124"/>
      <c r="F151" s="124"/>
      <c r="G151" s="363" t="str">
        <f t="shared" si="16"/>
        <v/>
      </c>
      <c r="H151" s="376" t="str">
        <f t="shared" si="17"/>
        <v/>
      </c>
      <c r="I151" s="365" t="str">
        <f t="shared" si="18"/>
        <v/>
      </c>
      <c r="J151" s="366" t="str">
        <f t="shared" si="24"/>
        <v/>
      </c>
      <c r="K151" s="367" t="str">
        <f t="shared" si="25"/>
        <v/>
      </c>
      <c r="L151" s="368" t="str">
        <f t="shared" si="26"/>
        <v/>
      </c>
      <c r="M151" s="369"/>
      <c r="N151" s="370" t="str">
        <f t="shared" si="19"/>
        <v/>
      </c>
      <c r="O151" s="371" t="str">
        <f t="shared" si="20"/>
        <v/>
      </c>
      <c r="P151" s="371" t="str">
        <f t="shared" si="27"/>
        <v/>
      </c>
      <c r="Q151" s="372" t="str">
        <f t="shared" si="21"/>
        <v/>
      </c>
      <c r="R151" s="373" t="str">
        <f t="shared" si="28"/>
        <v/>
      </c>
      <c r="S151" s="372" t="str">
        <f t="shared" si="29"/>
        <v/>
      </c>
      <c r="T151" s="372" t="str">
        <f t="shared" si="22"/>
        <v/>
      </c>
      <c r="U151" s="374" t="str">
        <f t="shared" si="23"/>
        <v/>
      </c>
      <c r="V151" s="375" t="str">
        <f t="shared" si="30"/>
        <v/>
      </c>
      <c r="W151" s="133"/>
    </row>
    <row r="152" spans="1:25" s="127" customFormat="1" ht="12" customHeight="1">
      <c r="A152" s="121">
        <v>80</v>
      </c>
      <c r="B152" s="122"/>
      <c r="C152" s="403"/>
      <c r="D152" s="123"/>
      <c r="E152" s="124"/>
      <c r="F152" s="124"/>
      <c r="G152" s="363" t="str">
        <f t="shared" si="16"/>
        <v/>
      </c>
      <c r="H152" s="376" t="str">
        <f t="shared" si="17"/>
        <v/>
      </c>
      <c r="I152" s="365" t="str">
        <f t="shared" si="18"/>
        <v/>
      </c>
      <c r="J152" s="366" t="str">
        <f t="shared" si="24"/>
        <v/>
      </c>
      <c r="K152" s="367" t="str">
        <f t="shared" si="25"/>
        <v/>
      </c>
      <c r="L152" s="368" t="str">
        <f t="shared" si="26"/>
        <v/>
      </c>
      <c r="M152" s="369"/>
      <c r="N152" s="370" t="str">
        <f t="shared" si="19"/>
        <v/>
      </c>
      <c r="O152" s="371" t="str">
        <f t="shared" si="20"/>
        <v/>
      </c>
      <c r="P152" s="371" t="str">
        <f t="shared" si="27"/>
        <v/>
      </c>
      <c r="Q152" s="372" t="str">
        <f t="shared" si="21"/>
        <v/>
      </c>
      <c r="R152" s="373" t="str">
        <f t="shared" si="28"/>
        <v/>
      </c>
      <c r="S152" s="372" t="str">
        <f t="shared" si="29"/>
        <v/>
      </c>
      <c r="T152" s="372" t="str">
        <f t="shared" si="22"/>
        <v/>
      </c>
      <c r="U152" s="374" t="str">
        <f t="shared" si="23"/>
        <v/>
      </c>
      <c r="V152" s="375" t="str">
        <f t="shared" si="30"/>
        <v/>
      </c>
      <c r="W152" s="133"/>
    </row>
    <row r="153" spans="1:25" s="127" customFormat="1" ht="12" customHeight="1">
      <c r="A153" s="121">
        <v>81</v>
      </c>
      <c r="B153" s="122"/>
      <c r="C153" s="403"/>
      <c r="D153" s="123"/>
      <c r="E153" s="124"/>
      <c r="F153" s="124"/>
      <c r="G153" s="363" t="str">
        <f t="shared" si="16"/>
        <v/>
      </c>
      <c r="H153" s="376" t="str">
        <f t="shared" si="17"/>
        <v/>
      </c>
      <c r="I153" s="365" t="str">
        <f t="shared" si="18"/>
        <v/>
      </c>
      <c r="J153" s="366" t="str">
        <f t="shared" si="24"/>
        <v/>
      </c>
      <c r="K153" s="367" t="str">
        <f t="shared" si="25"/>
        <v/>
      </c>
      <c r="L153" s="368" t="str">
        <f t="shared" si="26"/>
        <v/>
      </c>
      <c r="M153" s="369"/>
      <c r="N153" s="370" t="str">
        <f t="shared" si="19"/>
        <v/>
      </c>
      <c r="O153" s="371" t="str">
        <f t="shared" si="20"/>
        <v/>
      </c>
      <c r="P153" s="371" t="str">
        <f t="shared" si="27"/>
        <v/>
      </c>
      <c r="Q153" s="372" t="str">
        <f t="shared" si="21"/>
        <v/>
      </c>
      <c r="R153" s="373" t="str">
        <f t="shared" si="28"/>
        <v/>
      </c>
      <c r="S153" s="372" t="str">
        <f t="shared" si="29"/>
        <v/>
      </c>
      <c r="T153" s="372" t="str">
        <f t="shared" si="22"/>
        <v/>
      </c>
      <c r="U153" s="374" t="str">
        <f t="shared" si="23"/>
        <v/>
      </c>
      <c r="V153" s="375" t="str">
        <f t="shared" si="30"/>
        <v/>
      </c>
      <c r="W153" s="133"/>
    </row>
    <row r="154" spans="1:25" s="127" customFormat="1" ht="12" customHeight="1">
      <c r="A154" s="121">
        <v>82</v>
      </c>
      <c r="B154" s="122"/>
      <c r="C154" s="403"/>
      <c r="D154" s="123"/>
      <c r="E154" s="124"/>
      <c r="F154" s="124"/>
      <c r="G154" s="363" t="str">
        <f t="shared" si="16"/>
        <v/>
      </c>
      <c r="H154" s="376" t="str">
        <f t="shared" si="17"/>
        <v/>
      </c>
      <c r="I154" s="365" t="str">
        <f t="shared" si="18"/>
        <v/>
      </c>
      <c r="J154" s="366" t="str">
        <f t="shared" si="24"/>
        <v/>
      </c>
      <c r="K154" s="367" t="str">
        <f t="shared" si="25"/>
        <v/>
      </c>
      <c r="L154" s="368" t="str">
        <f t="shared" si="26"/>
        <v/>
      </c>
      <c r="M154" s="369"/>
      <c r="N154" s="370" t="str">
        <f t="shared" si="19"/>
        <v/>
      </c>
      <c r="O154" s="371" t="str">
        <f t="shared" si="20"/>
        <v/>
      </c>
      <c r="P154" s="371" t="str">
        <f t="shared" si="27"/>
        <v/>
      </c>
      <c r="Q154" s="372" t="str">
        <f t="shared" si="21"/>
        <v/>
      </c>
      <c r="R154" s="373" t="str">
        <f t="shared" si="28"/>
        <v/>
      </c>
      <c r="S154" s="372" t="str">
        <f t="shared" si="29"/>
        <v/>
      </c>
      <c r="T154" s="372" t="str">
        <f t="shared" si="22"/>
        <v/>
      </c>
      <c r="U154" s="374" t="str">
        <f t="shared" si="23"/>
        <v/>
      </c>
      <c r="V154" s="375" t="str">
        <f t="shared" si="30"/>
        <v/>
      </c>
      <c r="W154" s="133"/>
    </row>
    <row r="155" spans="1:25" s="127" customFormat="1" ht="12" customHeight="1">
      <c r="A155" s="121">
        <v>83</v>
      </c>
      <c r="B155" s="122"/>
      <c r="C155" s="403"/>
      <c r="D155" s="123"/>
      <c r="E155" s="124"/>
      <c r="F155" s="124"/>
      <c r="G155" s="363" t="str">
        <f t="shared" si="16"/>
        <v/>
      </c>
      <c r="H155" s="376" t="str">
        <f t="shared" si="17"/>
        <v/>
      </c>
      <c r="I155" s="365" t="str">
        <f t="shared" si="18"/>
        <v/>
      </c>
      <c r="J155" s="366" t="str">
        <f t="shared" si="24"/>
        <v/>
      </c>
      <c r="K155" s="367" t="str">
        <f t="shared" si="25"/>
        <v/>
      </c>
      <c r="L155" s="368" t="str">
        <f t="shared" si="26"/>
        <v/>
      </c>
      <c r="M155" s="369"/>
      <c r="N155" s="370" t="str">
        <f t="shared" si="19"/>
        <v/>
      </c>
      <c r="O155" s="371" t="str">
        <f t="shared" si="20"/>
        <v/>
      </c>
      <c r="P155" s="371" t="str">
        <f t="shared" si="27"/>
        <v/>
      </c>
      <c r="Q155" s="372" t="str">
        <f t="shared" si="21"/>
        <v/>
      </c>
      <c r="R155" s="373" t="str">
        <f t="shared" si="28"/>
        <v/>
      </c>
      <c r="S155" s="372" t="str">
        <f t="shared" si="29"/>
        <v/>
      </c>
      <c r="T155" s="372" t="str">
        <f t="shared" si="22"/>
        <v/>
      </c>
      <c r="U155" s="374" t="str">
        <f t="shared" si="23"/>
        <v/>
      </c>
      <c r="V155" s="375" t="str">
        <f t="shared" si="30"/>
        <v/>
      </c>
      <c r="W155" s="133"/>
    </row>
    <row r="156" spans="1:25" s="127" customFormat="1" ht="12" customHeight="1">
      <c r="A156" s="121">
        <v>84</v>
      </c>
      <c r="B156" s="122"/>
      <c r="C156" s="403"/>
      <c r="D156" s="123"/>
      <c r="E156" s="124"/>
      <c r="F156" s="124"/>
      <c r="G156" s="363" t="str">
        <f t="shared" si="16"/>
        <v/>
      </c>
      <c r="H156" s="376" t="str">
        <f t="shared" si="17"/>
        <v/>
      </c>
      <c r="I156" s="365" t="str">
        <f t="shared" si="18"/>
        <v/>
      </c>
      <c r="J156" s="366" t="str">
        <f t="shared" si="24"/>
        <v/>
      </c>
      <c r="K156" s="367" t="str">
        <f t="shared" si="25"/>
        <v/>
      </c>
      <c r="L156" s="368" t="str">
        <f t="shared" si="26"/>
        <v/>
      </c>
      <c r="M156" s="369"/>
      <c r="N156" s="370" t="str">
        <f t="shared" si="19"/>
        <v/>
      </c>
      <c r="O156" s="371" t="str">
        <f t="shared" si="20"/>
        <v/>
      </c>
      <c r="P156" s="371" t="str">
        <f t="shared" si="27"/>
        <v/>
      </c>
      <c r="Q156" s="372" t="str">
        <f t="shared" si="21"/>
        <v/>
      </c>
      <c r="R156" s="373" t="str">
        <f t="shared" si="28"/>
        <v/>
      </c>
      <c r="S156" s="372" t="str">
        <f t="shared" si="29"/>
        <v/>
      </c>
      <c r="T156" s="372" t="str">
        <f t="shared" si="22"/>
        <v/>
      </c>
      <c r="U156" s="374" t="str">
        <f t="shared" si="23"/>
        <v/>
      </c>
      <c r="V156" s="375" t="str">
        <f t="shared" si="30"/>
        <v/>
      </c>
      <c r="W156" s="133"/>
    </row>
    <row r="157" spans="1:25" s="127" customFormat="1" ht="12" customHeight="1">
      <c r="A157" s="121">
        <v>85</v>
      </c>
      <c r="B157" s="122"/>
      <c r="C157" s="403"/>
      <c r="D157" s="123"/>
      <c r="E157" s="124"/>
      <c r="F157" s="124"/>
      <c r="G157" s="363" t="str">
        <f t="shared" si="16"/>
        <v/>
      </c>
      <c r="H157" s="376" t="str">
        <f t="shared" si="17"/>
        <v/>
      </c>
      <c r="I157" s="365" t="str">
        <f t="shared" si="18"/>
        <v/>
      </c>
      <c r="J157" s="366" t="str">
        <f t="shared" si="24"/>
        <v/>
      </c>
      <c r="K157" s="367" t="str">
        <f t="shared" si="25"/>
        <v/>
      </c>
      <c r="L157" s="368" t="str">
        <f t="shared" si="26"/>
        <v/>
      </c>
      <c r="M157" s="369"/>
      <c r="N157" s="370" t="str">
        <f t="shared" si="19"/>
        <v/>
      </c>
      <c r="O157" s="371" t="str">
        <f t="shared" si="20"/>
        <v/>
      </c>
      <c r="P157" s="371" t="str">
        <f t="shared" si="27"/>
        <v/>
      </c>
      <c r="Q157" s="372" t="str">
        <f t="shared" si="21"/>
        <v/>
      </c>
      <c r="R157" s="373" t="str">
        <f t="shared" si="28"/>
        <v/>
      </c>
      <c r="S157" s="372" t="str">
        <f t="shared" si="29"/>
        <v/>
      </c>
      <c r="T157" s="372" t="str">
        <f t="shared" si="22"/>
        <v/>
      </c>
      <c r="U157" s="374" t="str">
        <f t="shared" si="23"/>
        <v/>
      </c>
      <c r="V157" s="375" t="str">
        <f t="shared" si="30"/>
        <v/>
      </c>
      <c r="W157" s="133"/>
    </row>
    <row r="158" spans="1:25" s="127" customFormat="1" ht="12" customHeight="1">
      <c r="A158" s="121">
        <v>86</v>
      </c>
      <c r="B158" s="122"/>
      <c r="C158" s="403"/>
      <c r="D158" s="123"/>
      <c r="E158" s="124"/>
      <c r="F158" s="124"/>
      <c r="G158" s="363" t="str">
        <f t="shared" si="16"/>
        <v/>
      </c>
      <c r="H158" s="376" t="str">
        <f t="shared" si="17"/>
        <v/>
      </c>
      <c r="I158" s="365" t="str">
        <f t="shared" si="18"/>
        <v/>
      </c>
      <c r="J158" s="366" t="str">
        <f t="shared" si="24"/>
        <v/>
      </c>
      <c r="K158" s="367" t="str">
        <f t="shared" si="25"/>
        <v/>
      </c>
      <c r="L158" s="368" t="str">
        <f t="shared" si="26"/>
        <v/>
      </c>
      <c r="M158" s="369"/>
      <c r="N158" s="370" t="str">
        <f t="shared" si="19"/>
        <v/>
      </c>
      <c r="O158" s="371" t="str">
        <f t="shared" si="20"/>
        <v/>
      </c>
      <c r="P158" s="371" t="str">
        <f t="shared" si="27"/>
        <v/>
      </c>
      <c r="Q158" s="372" t="str">
        <f t="shared" si="21"/>
        <v/>
      </c>
      <c r="R158" s="373" t="str">
        <f t="shared" si="28"/>
        <v/>
      </c>
      <c r="S158" s="372" t="str">
        <f t="shared" si="29"/>
        <v/>
      </c>
      <c r="T158" s="372" t="str">
        <f t="shared" si="22"/>
        <v/>
      </c>
      <c r="U158" s="374" t="str">
        <f t="shared" si="23"/>
        <v/>
      </c>
      <c r="V158" s="375" t="str">
        <f t="shared" si="30"/>
        <v/>
      </c>
      <c r="W158" s="133"/>
    </row>
    <row r="159" spans="1:25" s="127" customFormat="1" ht="12" customHeight="1">
      <c r="A159" s="121">
        <v>87</v>
      </c>
      <c r="B159" s="122"/>
      <c r="C159" s="403"/>
      <c r="D159" s="123"/>
      <c r="E159" s="124"/>
      <c r="F159" s="124"/>
      <c r="G159" s="363" t="str">
        <f t="shared" si="16"/>
        <v/>
      </c>
      <c r="H159" s="376" t="str">
        <f t="shared" si="17"/>
        <v/>
      </c>
      <c r="I159" s="365" t="str">
        <f t="shared" si="18"/>
        <v/>
      </c>
      <c r="J159" s="366" t="str">
        <f t="shared" si="24"/>
        <v/>
      </c>
      <c r="K159" s="367" t="str">
        <f t="shared" si="25"/>
        <v/>
      </c>
      <c r="L159" s="368" t="str">
        <f t="shared" si="26"/>
        <v/>
      </c>
      <c r="M159" s="369"/>
      <c r="N159" s="370" t="str">
        <f t="shared" si="19"/>
        <v/>
      </c>
      <c r="O159" s="371" t="str">
        <f t="shared" si="20"/>
        <v/>
      </c>
      <c r="P159" s="371" t="str">
        <f t="shared" si="27"/>
        <v/>
      </c>
      <c r="Q159" s="372" t="str">
        <f t="shared" si="21"/>
        <v/>
      </c>
      <c r="R159" s="373" t="str">
        <f t="shared" si="28"/>
        <v/>
      </c>
      <c r="S159" s="372" t="str">
        <f t="shared" si="29"/>
        <v/>
      </c>
      <c r="T159" s="372" t="str">
        <f t="shared" si="22"/>
        <v/>
      </c>
      <c r="U159" s="374" t="str">
        <f t="shared" si="23"/>
        <v/>
      </c>
      <c r="V159" s="375" t="str">
        <f t="shared" si="30"/>
        <v/>
      </c>
      <c r="Y159" s="133"/>
    </row>
    <row r="160" spans="1:25" s="127" customFormat="1" ht="12" customHeight="1">
      <c r="A160" s="121">
        <v>88</v>
      </c>
      <c r="B160" s="122"/>
      <c r="C160" s="403"/>
      <c r="D160" s="123"/>
      <c r="E160" s="124"/>
      <c r="F160" s="124"/>
      <c r="G160" s="363" t="str">
        <f t="shared" si="16"/>
        <v/>
      </c>
      <c r="H160" s="376" t="str">
        <f t="shared" si="17"/>
        <v/>
      </c>
      <c r="I160" s="365" t="str">
        <f t="shared" si="18"/>
        <v/>
      </c>
      <c r="J160" s="366" t="str">
        <f t="shared" si="24"/>
        <v/>
      </c>
      <c r="K160" s="367" t="str">
        <f t="shared" si="25"/>
        <v/>
      </c>
      <c r="L160" s="368" t="str">
        <f t="shared" si="26"/>
        <v/>
      </c>
      <c r="M160" s="369"/>
      <c r="N160" s="370" t="str">
        <f t="shared" si="19"/>
        <v/>
      </c>
      <c r="O160" s="371" t="str">
        <f t="shared" si="20"/>
        <v/>
      </c>
      <c r="P160" s="371" t="str">
        <f t="shared" si="27"/>
        <v/>
      </c>
      <c r="Q160" s="372" t="str">
        <f t="shared" si="21"/>
        <v/>
      </c>
      <c r="R160" s="373" t="str">
        <f t="shared" si="28"/>
        <v/>
      </c>
      <c r="S160" s="372" t="str">
        <f t="shared" si="29"/>
        <v/>
      </c>
      <c r="T160" s="372" t="str">
        <f t="shared" si="22"/>
        <v/>
      </c>
      <c r="U160" s="374" t="str">
        <f t="shared" si="23"/>
        <v/>
      </c>
      <c r="V160" s="375" t="str">
        <f t="shared" si="30"/>
        <v/>
      </c>
      <c r="Y160" s="133"/>
    </row>
    <row r="161" spans="1:25" s="127" customFormat="1" ht="12" customHeight="1">
      <c r="A161" s="121">
        <v>89</v>
      </c>
      <c r="B161" s="122"/>
      <c r="C161" s="403"/>
      <c r="D161" s="123"/>
      <c r="E161" s="124"/>
      <c r="F161" s="124"/>
      <c r="G161" s="363" t="str">
        <f t="shared" si="16"/>
        <v/>
      </c>
      <c r="H161" s="376" t="str">
        <f t="shared" si="17"/>
        <v/>
      </c>
      <c r="I161" s="365" t="str">
        <f t="shared" si="18"/>
        <v/>
      </c>
      <c r="J161" s="366" t="str">
        <f t="shared" si="24"/>
        <v/>
      </c>
      <c r="K161" s="367" t="str">
        <f t="shared" si="25"/>
        <v/>
      </c>
      <c r="L161" s="368" t="str">
        <f t="shared" si="26"/>
        <v/>
      </c>
      <c r="M161" s="369"/>
      <c r="N161" s="370" t="str">
        <f t="shared" si="19"/>
        <v/>
      </c>
      <c r="O161" s="371" t="str">
        <f t="shared" si="20"/>
        <v/>
      </c>
      <c r="P161" s="371" t="str">
        <f t="shared" si="27"/>
        <v/>
      </c>
      <c r="Q161" s="372" t="str">
        <f t="shared" si="21"/>
        <v/>
      </c>
      <c r="R161" s="373" t="str">
        <f t="shared" si="28"/>
        <v/>
      </c>
      <c r="S161" s="372" t="str">
        <f t="shared" si="29"/>
        <v/>
      </c>
      <c r="T161" s="372" t="str">
        <f t="shared" si="22"/>
        <v/>
      </c>
      <c r="U161" s="374" t="str">
        <f t="shared" si="23"/>
        <v/>
      </c>
      <c r="V161" s="375" t="str">
        <f t="shared" si="30"/>
        <v/>
      </c>
      <c r="Y161" s="133"/>
    </row>
    <row r="162" spans="1:25" s="127" customFormat="1" ht="12" customHeight="1">
      <c r="A162" s="121">
        <v>90</v>
      </c>
      <c r="B162" s="122"/>
      <c r="C162" s="403"/>
      <c r="D162" s="123"/>
      <c r="E162" s="124"/>
      <c r="F162" s="124"/>
      <c r="G162" s="363" t="str">
        <f t="shared" si="16"/>
        <v/>
      </c>
      <c r="H162" s="376" t="str">
        <f t="shared" si="17"/>
        <v/>
      </c>
      <c r="I162" s="365" t="str">
        <f t="shared" si="18"/>
        <v/>
      </c>
      <c r="J162" s="366" t="str">
        <f t="shared" si="24"/>
        <v/>
      </c>
      <c r="K162" s="367" t="str">
        <f t="shared" si="25"/>
        <v/>
      </c>
      <c r="L162" s="368" t="str">
        <f t="shared" si="26"/>
        <v/>
      </c>
      <c r="M162" s="369"/>
      <c r="N162" s="370" t="str">
        <f t="shared" si="19"/>
        <v/>
      </c>
      <c r="O162" s="371" t="str">
        <f t="shared" si="20"/>
        <v/>
      </c>
      <c r="P162" s="371" t="str">
        <f t="shared" si="27"/>
        <v/>
      </c>
      <c r="Q162" s="372" t="str">
        <f t="shared" si="21"/>
        <v/>
      </c>
      <c r="R162" s="373" t="str">
        <f t="shared" si="28"/>
        <v/>
      </c>
      <c r="S162" s="372" t="str">
        <f t="shared" si="29"/>
        <v/>
      </c>
      <c r="T162" s="372" t="str">
        <f t="shared" si="22"/>
        <v/>
      </c>
      <c r="U162" s="374" t="str">
        <f t="shared" si="23"/>
        <v/>
      </c>
      <c r="V162" s="375" t="str">
        <f t="shared" si="30"/>
        <v/>
      </c>
      <c r="Y162" s="133"/>
    </row>
    <row r="163" spans="1:25" s="127" customFormat="1" ht="12" customHeight="1">
      <c r="A163" s="121">
        <v>91</v>
      </c>
      <c r="B163" s="122"/>
      <c r="C163" s="403"/>
      <c r="D163" s="123"/>
      <c r="E163" s="124"/>
      <c r="F163" s="124"/>
      <c r="G163" s="363" t="str">
        <f t="shared" si="16"/>
        <v/>
      </c>
      <c r="H163" s="376" t="str">
        <f t="shared" si="17"/>
        <v/>
      </c>
      <c r="I163" s="365" t="str">
        <f t="shared" si="18"/>
        <v/>
      </c>
      <c r="J163" s="366" t="str">
        <f t="shared" si="24"/>
        <v/>
      </c>
      <c r="K163" s="367" t="str">
        <f t="shared" si="25"/>
        <v/>
      </c>
      <c r="L163" s="368" t="str">
        <f t="shared" si="26"/>
        <v/>
      </c>
      <c r="M163" s="369"/>
      <c r="N163" s="370" t="str">
        <f t="shared" si="19"/>
        <v/>
      </c>
      <c r="O163" s="371" t="str">
        <f t="shared" si="20"/>
        <v/>
      </c>
      <c r="P163" s="371" t="str">
        <f t="shared" si="27"/>
        <v/>
      </c>
      <c r="Q163" s="372" t="str">
        <f t="shared" si="21"/>
        <v/>
      </c>
      <c r="R163" s="373" t="str">
        <f t="shared" si="28"/>
        <v/>
      </c>
      <c r="S163" s="372" t="str">
        <f t="shared" si="29"/>
        <v/>
      </c>
      <c r="T163" s="372" t="str">
        <f t="shared" si="22"/>
        <v/>
      </c>
      <c r="U163" s="374" t="str">
        <f t="shared" si="23"/>
        <v/>
      </c>
      <c r="V163" s="375" t="str">
        <f t="shared" si="30"/>
        <v/>
      </c>
      <c r="Y163" s="133"/>
    </row>
    <row r="164" spans="1:25" s="127" customFormat="1" ht="12" customHeight="1">
      <c r="A164" s="121">
        <v>92</v>
      </c>
      <c r="B164" s="122"/>
      <c r="C164" s="403"/>
      <c r="D164" s="123"/>
      <c r="E164" s="124"/>
      <c r="F164" s="124"/>
      <c r="G164" s="363" t="str">
        <f t="shared" si="16"/>
        <v/>
      </c>
      <c r="H164" s="376" t="str">
        <f t="shared" si="17"/>
        <v/>
      </c>
      <c r="I164" s="365" t="str">
        <f t="shared" si="18"/>
        <v/>
      </c>
      <c r="J164" s="366" t="str">
        <f t="shared" si="24"/>
        <v/>
      </c>
      <c r="K164" s="367" t="str">
        <f t="shared" si="25"/>
        <v/>
      </c>
      <c r="L164" s="368" t="str">
        <f t="shared" si="26"/>
        <v/>
      </c>
      <c r="M164" s="369"/>
      <c r="N164" s="370" t="str">
        <f t="shared" si="19"/>
        <v/>
      </c>
      <c r="O164" s="371" t="str">
        <f t="shared" si="20"/>
        <v/>
      </c>
      <c r="P164" s="371" t="str">
        <f t="shared" si="27"/>
        <v/>
      </c>
      <c r="Q164" s="372" t="str">
        <f t="shared" si="21"/>
        <v/>
      </c>
      <c r="R164" s="373" t="str">
        <f t="shared" si="28"/>
        <v/>
      </c>
      <c r="S164" s="372" t="str">
        <f t="shared" si="29"/>
        <v/>
      </c>
      <c r="T164" s="372" t="str">
        <f t="shared" si="22"/>
        <v/>
      </c>
      <c r="U164" s="374" t="str">
        <f t="shared" si="23"/>
        <v/>
      </c>
      <c r="V164" s="375" t="str">
        <f t="shared" si="30"/>
        <v/>
      </c>
      <c r="Y164" s="133"/>
    </row>
    <row r="165" spans="1:25" s="127" customFormat="1" ht="12" customHeight="1">
      <c r="A165" s="121">
        <v>93</v>
      </c>
      <c r="B165" s="122"/>
      <c r="C165" s="403"/>
      <c r="D165" s="123"/>
      <c r="E165" s="124"/>
      <c r="F165" s="124"/>
      <c r="G165" s="363" t="str">
        <f t="shared" si="16"/>
        <v/>
      </c>
      <c r="H165" s="376" t="str">
        <f t="shared" si="17"/>
        <v/>
      </c>
      <c r="I165" s="365" t="str">
        <f t="shared" si="18"/>
        <v/>
      </c>
      <c r="J165" s="366" t="str">
        <f t="shared" si="24"/>
        <v/>
      </c>
      <c r="K165" s="367" t="str">
        <f t="shared" si="25"/>
        <v/>
      </c>
      <c r="L165" s="368" t="str">
        <f t="shared" si="26"/>
        <v/>
      </c>
      <c r="M165" s="369"/>
      <c r="N165" s="370" t="str">
        <f t="shared" si="19"/>
        <v/>
      </c>
      <c r="O165" s="371" t="str">
        <f t="shared" si="20"/>
        <v/>
      </c>
      <c r="P165" s="371" t="str">
        <f t="shared" si="27"/>
        <v/>
      </c>
      <c r="Q165" s="372" t="str">
        <f t="shared" si="21"/>
        <v/>
      </c>
      <c r="R165" s="373" t="str">
        <f t="shared" si="28"/>
        <v/>
      </c>
      <c r="S165" s="372" t="str">
        <f t="shared" si="29"/>
        <v/>
      </c>
      <c r="T165" s="372" t="str">
        <f t="shared" si="22"/>
        <v/>
      </c>
      <c r="U165" s="374" t="str">
        <f t="shared" si="23"/>
        <v/>
      </c>
      <c r="V165" s="375" t="str">
        <f t="shared" si="30"/>
        <v/>
      </c>
      <c r="Y165" s="133"/>
    </row>
    <row r="166" spans="1:25" s="127" customFormat="1" ht="12" customHeight="1">
      <c r="A166" s="121">
        <v>94</v>
      </c>
      <c r="B166" s="122"/>
      <c r="C166" s="403"/>
      <c r="D166" s="123"/>
      <c r="E166" s="124"/>
      <c r="F166" s="124"/>
      <c r="G166" s="363" t="str">
        <f t="shared" si="16"/>
        <v/>
      </c>
      <c r="H166" s="376" t="str">
        <f t="shared" si="17"/>
        <v/>
      </c>
      <c r="I166" s="365" t="str">
        <f t="shared" si="18"/>
        <v/>
      </c>
      <c r="J166" s="366" t="str">
        <f t="shared" si="24"/>
        <v/>
      </c>
      <c r="K166" s="367" t="str">
        <f t="shared" si="25"/>
        <v/>
      </c>
      <c r="L166" s="368" t="str">
        <f t="shared" si="26"/>
        <v/>
      </c>
      <c r="M166" s="369"/>
      <c r="N166" s="370" t="str">
        <f t="shared" si="19"/>
        <v/>
      </c>
      <c r="O166" s="371" t="str">
        <f t="shared" si="20"/>
        <v/>
      </c>
      <c r="P166" s="371" t="str">
        <f t="shared" si="27"/>
        <v/>
      </c>
      <c r="Q166" s="372" t="str">
        <f t="shared" si="21"/>
        <v/>
      </c>
      <c r="R166" s="373" t="str">
        <f t="shared" si="28"/>
        <v/>
      </c>
      <c r="S166" s="372" t="str">
        <f t="shared" si="29"/>
        <v/>
      </c>
      <c r="T166" s="372" t="str">
        <f t="shared" si="22"/>
        <v/>
      </c>
      <c r="U166" s="374" t="str">
        <f t="shared" si="23"/>
        <v/>
      </c>
      <c r="V166" s="375" t="str">
        <f t="shared" si="30"/>
        <v/>
      </c>
      <c r="Y166" s="133"/>
    </row>
    <row r="167" spans="1:25" s="127" customFormat="1" ht="12" customHeight="1">
      <c r="A167" s="121">
        <v>95</v>
      </c>
      <c r="B167" s="122"/>
      <c r="C167" s="403"/>
      <c r="D167" s="123"/>
      <c r="E167" s="124"/>
      <c r="F167" s="124"/>
      <c r="G167" s="363" t="str">
        <f t="shared" si="16"/>
        <v/>
      </c>
      <c r="H167" s="376" t="str">
        <f t="shared" si="17"/>
        <v/>
      </c>
      <c r="I167" s="365" t="str">
        <f t="shared" si="18"/>
        <v/>
      </c>
      <c r="J167" s="366" t="str">
        <f t="shared" si="24"/>
        <v/>
      </c>
      <c r="K167" s="367" t="str">
        <f t="shared" si="25"/>
        <v/>
      </c>
      <c r="L167" s="368" t="str">
        <f t="shared" si="26"/>
        <v/>
      </c>
      <c r="M167" s="369"/>
      <c r="N167" s="370" t="str">
        <f t="shared" si="19"/>
        <v/>
      </c>
      <c r="O167" s="371" t="str">
        <f t="shared" si="20"/>
        <v/>
      </c>
      <c r="P167" s="371" t="str">
        <f t="shared" si="27"/>
        <v/>
      </c>
      <c r="Q167" s="372" t="str">
        <f t="shared" si="21"/>
        <v/>
      </c>
      <c r="R167" s="373" t="str">
        <f t="shared" si="28"/>
        <v/>
      </c>
      <c r="S167" s="372" t="str">
        <f t="shared" si="29"/>
        <v/>
      </c>
      <c r="T167" s="372" t="str">
        <f t="shared" si="22"/>
        <v/>
      </c>
      <c r="U167" s="374" t="str">
        <f t="shared" si="23"/>
        <v/>
      </c>
      <c r="V167" s="375" t="str">
        <f t="shared" si="30"/>
        <v/>
      </c>
      <c r="Y167" s="133"/>
    </row>
    <row r="168" spans="1:25" s="127" customFormat="1" ht="12" customHeight="1">
      <c r="A168" s="121">
        <v>96</v>
      </c>
      <c r="B168" s="122"/>
      <c r="C168" s="403"/>
      <c r="D168" s="123"/>
      <c r="E168" s="124"/>
      <c r="F168" s="124"/>
      <c r="G168" s="363" t="str">
        <f t="shared" si="16"/>
        <v/>
      </c>
      <c r="H168" s="376" t="str">
        <f t="shared" si="17"/>
        <v/>
      </c>
      <c r="I168" s="365" t="str">
        <f t="shared" si="18"/>
        <v/>
      </c>
      <c r="J168" s="366" t="str">
        <f t="shared" si="24"/>
        <v/>
      </c>
      <c r="K168" s="367" t="str">
        <f t="shared" si="25"/>
        <v/>
      </c>
      <c r="L168" s="368" t="str">
        <f t="shared" si="26"/>
        <v/>
      </c>
      <c r="M168" s="369"/>
      <c r="N168" s="370" t="str">
        <f t="shared" si="19"/>
        <v/>
      </c>
      <c r="O168" s="371" t="str">
        <f t="shared" si="20"/>
        <v/>
      </c>
      <c r="P168" s="371" t="str">
        <f t="shared" si="27"/>
        <v/>
      </c>
      <c r="Q168" s="372" t="str">
        <f t="shared" si="21"/>
        <v/>
      </c>
      <c r="R168" s="373" t="str">
        <f t="shared" si="28"/>
        <v/>
      </c>
      <c r="S168" s="372" t="str">
        <f t="shared" si="29"/>
        <v/>
      </c>
      <c r="T168" s="372" t="str">
        <f t="shared" si="22"/>
        <v/>
      </c>
      <c r="U168" s="374" t="str">
        <f t="shared" si="23"/>
        <v/>
      </c>
      <c r="V168" s="375" t="str">
        <f t="shared" si="30"/>
        <v/>
      </c>
      <c r="Y168" s="133"/>
    </row>
    <row r="169" spans="1:25" s="127" customFormat="1" ht="12" customHeight="1">
      <c r="A169" s="121">
        <v>97</v>
      </c>
      <c r="B169" s="122"/>
      <c r="C169" s="403"/>
      <c r="D169" s="123"/>
      <c r="E169" s="124"/>
      <c r="F169" s="124"/>
      <c r="G169" s="363" t="str">
        <f t="shared" si="16"/>
        <v/>
      </c>
      <c r="H169" s="376" t="str">
        <f t="shared" si="17"/>
        <v/>
      </c>
      <c r="I169" s="365" t="str">
        <f t="shared" si="18"/>
        <v/>
      </c>
      <c r="J169" s="366" t="str">
        <f t="shared" si="24"/>
        <v/>
      </c>
      <c r="K169" s="367" t="str">
        <f t="shared" si="25"/>
        <v/>
      </c>
      <c r="L169" s="368" t="str">
        <f t="shared" si="26"/>
        <v/>
      </c>
      <c r="M169" s="369"/>
      <c r="N169" s="370" t="str">
        <f t="shared" si="19"/>
        <v/>
      </c>
      <c r="O169" s="371" t="str">
        <f t="shared" si="20"/>
        <v/>
      </c>
      <c r="P169" s="371" t="str">
        <f t="shared" si="27"/>
        <v/>
      </c>
      <c r="Q169" s="372" t="str">
        <f t="shared" si="21"/>
        <v/>
      </c>
      <c r="R169" s="373" t="str">
        <f t="shared" si="28"/>
        <v/>
      </c>
      <c r="S169" s="372" t="str">
        <f t="shared" si="29"/>
        <v/>
      </c>
      <c r="T169" s="372" t="str">
        <f t="shared" si="22"/>
        <v/>
      </c>
      <c r="U169" s="374" t="str">
        <f t="shared" si="23"/>
        <v/>
      </c>
      <c r="V169" s="375" t="str">
        <f t="shared" si="30"/>
        <v/>
      </c>
      <c r="Y169" s="133"/>
    </row>
    <row r="170" spans="1:25" s="127" customFormat="1" ht="12" customHeight="1">
      <c r="A170" s="121">
        <v>98</v>
      </c>
      <c r="B170" s="122"/>
      <c r="C170" s="403"/>
      <c r="D170" s="123"/>
      <c r="E170" s="124"/>
      <c r="F170" s="124"/>
      <c r="G170" s="363" t="str">
        <f t="shared" si="16"/>
        <v/>
      </c>
      <c r="H170" s="376" t="str">
        <f t="shared" si="17"/>
        <v/>
      </c>
      <c r="I170" s="365" t="str">
        <f t="shared" si="18"/>
        <v/>
      </c>
      <c r="J170" s="366" t="str">
        <f t="shared" si="24"/>
        <v/>
      </c>
      <c r="K170" s="367" t="str">
        <f t="shared" si="25"/>
        <v/>
      </c>
      <c r="L170" s="368" t="str">
        <f t="shared" si="26"/>
        <v/>
      </c>
      <c r="M170" s="369"/>
      <c r="N170" s="370" t="str">
        <f t="shared" si="19"/>
        <v/>
      </c>
      <c r="O170" s="371" t="str">
        <f t="shared" si="20"/>
        <v/>
      </c>
      <c r="P170" s="371" t="str">
        <f t="shared" si="27"/>
        <v/>
      </c>
      <c r="Q170" s="372" t="str">
        <f t="shared" si="21"/>
        <v/>
      </c>
      <c r="R170" s="373" t="str">
        <f t="shared" si="28"/>
        <v/>
      </c>
      <c r="S170" s="372" t="str">
        <f t="shared" si="29"/>
        <v/>
      </c>
      <c r="T170" s="372" t="str">
        <f t="shared" si="22"/>
        <v/>
      </c>
      <c r="U170" s="374" t="str">
        <f t="shared" si="23"/>
        <v/>
      </c>
      <c r="V170" s="375" t="str">
        <f t="shared" si="30"/>
        <v/>
      </c>
      <c r="Y170" s="133"/>
    </row>
    <row r="171" spans="1:25" s="127" customFormat="1" ht="12" customHeight="1">
      <c r="A171" s="121">
        <v>99</v>
      </c>
      <c r="B171" s="122"/>
      <c r="C171" s="403"/>
      <c r="D171" s="123"/>
      <c r="E171" s="124"/>
      <c r="F171" s="124"/>
      <c r="G171" s="363" t="str">
        <f t="shared" si="16"/>
        <v/>
      </c>
      <c r="H171" s="376" t="str">
        <f t="shared" si="17"/>
        <v/>
      </c>
      <c r="I171" s="365" t="str">
        <f t="shared" si="18"/>
        <v/>
      </c>
      <c r="J171" s="366" t="str">
        <f t="shared" si="24"/>
        <v/>
      </c>
      <c r="K171" s="367" t="str">
        <f t="shared" si="25"/>
        <v/>
      </c>
      <c r="L171" s="368" t="str">
        <f t="shared" si="26"/>
        <v/>
      </c>
      <c r="M171" s="369"/>
      <c r="N171" s="370" t="str">
        <f t="shared" si="19"/>
        <v/>
      </c>
      <c r="O171" s="371" t="str">
        <f t="shared" si="20"/>
        <v/>
      </c>
      <c r="P171" s="371" t="str">
        <f t="shared" si="27"/>
        <v/>
      </c>
      <c r="Q171" s="372" t="str">
        <f t="shared" si="21"/>
        <v/>
      </c>
      <c r="R171" s="373" t="str">
        <f t="shared" si="28"/>
        <v/>
      </c>
      <c r="S171" s="372" t="str">
        <f t="shared" si="29"/>
        <v/>
      </c>
      <c r="T171" s="372" t="str">
        <f t="shared" si="22"/>
        <v/>
      </c>
      <c r="U171" s="374" t="str">
        <f t="shared" si="23"/>
        <v/>
      </c>
      <c r="V171" s="375" t="str">
        <f t="shared" si="30"/>
        <v/>
      </c>
      <c r="Y171" s="133"/>
    </row>
    <row r="172" spans="1:25" s="127" customFormat="1" ht="12" customHeight="1">
      <c r="A172" s="121">
        <v>100</v>
      </c>
      <c r="B172" s="122"/>
      <c r="C172" s="403"/>
      <c r="D172" s="123"/>
      <c r="E172" s="124"/>
      <c r="F172" s="124"/>
      <c r="G172" s="363" t="str">
        <f t="shared" si="16"/>
        <v/>
      </c>
      <c r="H172" s="376" t="str">
        <f t="shared" si="17"/>
        <v/>
      </c>
      <c r="I172" s="365" t="str">
        <f t="shared" si="18"/>
        <v/>
      </c>
      <c r="J172" s="366" t="str">
        <f t="shared" si="24"/>
        <v/>
      </c>
      <c r="K172" s="367" t="str">
        <f t="shared" si="25"/>
        <v/>
      </c>
      <c r="L172" s="368" t="str">
        <f t="shared" si="26"/>
        <v/>
      </c>
      <c r="M172" s="369"/>
      <c r="N172" s="370" t="str">
        <f t="shared" si="19"/>
        <v/>
      </c>
      <c r="O172" s="371" t="str">
        <f t="shared" si="20"/>
        <v/>
      </c>
      <c r="P172" s="371" t="str">
        <f t="shared" si="27"/>
        <v/>
      </c>
      <c r="Q172" s="372" t="str">
        <f t="shared" si="21"/>
        <v/>
      </c>
      <c r="R172" s="373" t="str">
        <f t="shared" si="28"/>
        <v/>
      </c>
      <c r="S172" s="372" t="str">
        <f t="shared" si="29"/>
        <v/>
      </c>
      <c r="T172" s="372" t="str">
        <f t="shared" si="22"/>
        <v/>
      </c>
      <c r="U172" s="374" t="str">
        <f t="shared" si="23"/>
        <v/>
      </c>
      <c r="V172" s="375" t="str">
        <f t="shared" si="30"/>
        <v/>
      </c>
      <c r="Y172" s="133"/>
    </row>
    <row r="173" spans="1:25" s="127" customFormat="1" ht="12" customHeight="1">
      <c r="A173" s="121">
        <v>101</v>
      </c>
      <c r="B173" s="122"/>
      <c r="C173" s="403"/>
      <c r="D173" s="123"/>
      <c r="E173" s="124"/>
      <c r="F173" s="124"/>
      <c r="G173" s="363" t="str">
        <f t="shared" si="16"/>
        <v/>
      </c>
      <c r="H173" s="376" t="str">
        <f t="shared" si="17"/>
        <v/>
      </c>
      <c r="I173" s="365" t="str">
        <f t="shared" si="18"/>
        <v/>
      </c>
      <c r="J173" s="366" t="str">
        <f t="shared" si="24"/>
        <v/>
      </c>
      <c r="K173" s="367" t="str">
        <f t="shared" si="25"/>
        <v/>
      </c>
      <c r="L173" s="368" t="str">
        <f t="shared" si="26"/>
        <v/>
      </c>
      <c r="M173" s="369"/>
      <c r="N173" s="370" t="str">
        <f t="shared" si="19"/>
        <v/>
      </c>
      <c r="O173" s="371" t="str">
        <f t="shared" si="20"/>
        <v/>
      </c>
      <c r="P173" s="371" t="str">
        <f t="shared" si="27"/>
        <v/>
      </c>
      <c r="Q173" s="372" t="str">
        <f t="shared" si="21"/>
        <v/>
      </c>
      <c r="R173" s="373" t="str">
        <f t="shared" si="28"/>
        <v/>
      </c>
      <c r="S173" s="372" t="str">
        <f t="shared" si="29"/>
        <v/>
      </c>
      <c r="T173" s="372" t="str">
        <f t="shared" si="22"/>
        <v/>
      </c>
      <c r="U173" s="374" t="str">
        <f t="shared" si="23"/>
        <v/>
      </c>
      <c r="V173" s="375" t="str">
        <f t="shared" si="30"/>
        <v/>
      </c>
      <c r="Y173" s="133"/>
    </row>
    <row r="174" spans="1:25" s="127" customFormat="1" ht="12" customHeight="1">
      <c r="A174" s="121">
        <v>102</v>
      </c>
      <c r="B174" s="122"/>
      <c r="C174" s="403"/>
      <c r="D174" s="123"/>
      <c r="E174" s="124"/>
      <c r="F174" s="124"/>
      <c r="G174" s="363" t="str">
        <f t="shared" si="16"/>
        <v/>
      </c>
      <c r="H174" s="376" t="str">
        <f t="shared" si="17"/>
        <v/>
      </c>
      <c r="I174" s="365" t="str">
        <f t="shared" si="18"/>
        <v/>
      </c>
      <c r="J174" s="366" t="str">
        <f t="shared" si="24"/>
        <v/>
      </c>
      <c r="K174" s="367" t="str">
        <f t="shared" si="25"/>
        <v/>
      </c>
      <c r="L174" s="368" t="str">
        <f t="shared" si="26"/>
        <v/>
      </c>
      <c r="M174" s="369"/>
      <c r="N174" s="370" t="str">
        <f t="shared" si="19"/>
        <v/>
      </c>
      <c r="O174" s="371" t="str">
        <f t="shared" si="20"/>
        <v/>
      </c>
      <c r="P174" s="371" t="str">
        <f t="shared" si="27"/>
        <v/>
      </c>
      <c r="Q174" s="372" t="str">
        <f t="shared" si="21"/>
        <v/>
      </c>
      <c r="R174" s="373" t="str">
        <f t="shared" si="28"/>
        <v/>
      </c>
      <c r="S174" s="372" t="str">
        <f t="shared" si="29"/>
        <v/>
      </c>
      <c r="T174" s="372" t="str">
        <f t="shared" si="22"/>
        <v/>
      </c>
      <c r="U174" s="374" t="str">
        <f t="shared" si="23"/>
        <v/>
      </c>
      <c r="V174" s="375" t="str">
        <f t="shared" si="30"/>
        <v/>
      </c>
      <c r="Y174" s="133"/>
    </row>
    <row r="175" spans="1:25" s="127" customFormat="1" ht="12" customHeight="1">
      <c r="A175" s="121">
        <v>103</v>
      </c>
      <c r="B175" s="122"/>
      <c r="C175" s="403"/>
      <c r="D175" s="123"/>
      <c r="E175" s="124"/>
      <c r="F175" s="124"/>
      <c r="G175" s="363" t="str">
        <f t="shared" si="16"/>
        <v/>
      </c>
      <c r="H175" s="376" t="str">
        <f t="shared" si="17"/>
        <v/>
      </c>
      <c r="I175" s="365" t="str">
        <f t="shared" si="18"/>
        <v/>
      </c>
      <c r="J175" s="366" t="str">
        <f t="shared" si="24"/>
        <v/>
      </c>
      <c r="K175" s="367" t="str">
        <f t="shared" si="25"/>
        <v/>
      </c>
      <c r="L175" s="368" t="str">
        <f t="shared" si="26"/>
        <v/>
      </c>
      <c r="M175" s="369"/>
      <c r="N175" s="370" t="str">
        <f t="shared" si="19"/>
        <v/>
      </c>
      <c r="O175" s="371" t="str">
        <f t="shared" si="20"/>
        <v/>
      </c>
      <c r="P175" s="371" t="str">
        <f t="shared" si="27"/>
        <v/>
      </c>
      <c r="Q175" s="372" t="str">
        <f t="shared" si="21"/>
        <v/>
      </c>
      <c r="R175" s="373" t="str">
        <f t="shared" si="28"/>
        <v/>
      </c>
      <c r="S175" s="372" t="str">
        <f t="shared" si="29"/>
        <v/>
      </c>
      <c r="T175" s="372" t="str">
        <f t="shared" si="22"/>
        <v/>
      </c>
      <c r="U175" s="374" t="str">
        <f t="shared" si="23"/>
        <v/>
      </c>
      <c r="V175" s="375" t="str">
        <f t="shared" si="30"/>
        <v/>
      </c>
      <c r="Y175" s="133"/>
    </row>
    <row r="176" spans="1:25" s="127" customFormat="1" ht="12" customHeight="1">
      <c r="A176" s="121">
        <v>104</v>
      </c>
      <c r="B176" s="122"/>
      <c r="C176" s="403"/>
      <c r="D176" s="123"/>
      <c r="E176" s="124"/>
      <c r="F176" s="124"/>
      <c r="G176" s="363" t="str">
        <f t="shared" si="16"/>
        <v/>
      </c>
      <c r="H176" s="376" t="str">
        <f t="shared" si="17"/>
        <v/>
      </c>
      <c r="I176" s="365" t="str">
        <f t="shared" si="18"/>
        <v/>
      </c>
      <c r="J176" s="366" t="str">
        <f t="shared" si="24"/>
        <v/>
      </c>
      <c r="K176" s="367" t="str">
        <f t="shared" si="25"/>
        <v/>
      </c>
      <c r="L176" s="368" t="str">
        <f t="shared" si="26"/>
        <v/>
      </c>
      <c r="M176" s="369"/>
      <c r="N176" s="370" t="str">
        <f t="shared" si="19"/>
        <v/>
      </c>
      <c r="O176" s="371" t="str">
        <f t="shared" si="20"/>
        <v/>
      </c>
      <c r="P176" s="371" t="str">
        <f t="shared" si="27"/>
        <v/>
      </c>
      <c r="Q176" s="372" t="str">
        <f t="shared" si="21"/>
        <v/>
      </c>
      <c r="R176" s="373" t="str">
        <f t="shared" si="28"/>
        <v/>
      </c>
      <c r="S176" s="372" t="str">
        <f t="shared" si="29"/>
        <v/>
      </c>
      <c r="T176" s="372" t="str">
        <f t="shared" si="22"/>
        <v/>
      </c>
      <c r="U176" s="374" t="str">
        <f t="shared" si="23"/>
        <v/>
      </c>
      <c r="V176" s="375" t="str">
        <f t="shared" si="30"/>
        <v/>
      </c>
      <c r="Y176" s="133"/>
    </row>
    <row r="177" spans="1:25" s="127" customFormat="1" ht="12" customHeight="1">
      <c r="A177" s="121">
        <v>105</v>
      </c>
      <c r="B177" s="122"/>
      <c r="C177" s="403"/>
      <c r="D177" s="123"/>
      <c r="E177" s="124"/>
      <c r="F177" s="124"/>
      <c r="G177" s="363" t="str">
        <f t="shared" si="16"/>
        <v/>
      </c>
      <c r="H177" s="376" t="str">
        <f t="shared" si="17"/>
        <v/>
      </c>
      <c r="I177" s="365" t="str">
        <f t="shared" si="18"/>
        <v/>
      </c>
      <c r="J177" s="366" t="str">
        <f t="shared" si="24"/>
        <v/>
      </c>
      <c r="K177" s="367" t="str">
        <f t="shared" si="25"/>
        <v/>
      </c>
      <c r="L177" s="368" t="str">
        <f t="shared" si="26"/>
        <v/>
      </c>
      <c r="M177" s="369"/>
      <c r="N177" s="370" t="str">
        <f t="shared" si="19"/>
        <v/>
      </c>
      <c r="O177" s="371" t="str">
        <f t="shared" si="20"/>
        <v/>
      </c>
      <c r="P177" s="371" t="str">
        <f t="shared" si="27"/>
        <v/>
      </c>
      <c r="Q177" s="372" t="str">
        <f t="shared" si="21"/>
        <v/>
      </c>
      <c r="R177" s="373" t="str">
        <f t="shared" si="28"/>
        <v/>
      </c>
      <c r="S177" s="372" t="str">
        <f t="shared" si="29"/>
        <v/>
      </c>
      <c r="T177" s="372" t="str">
        <f t="shared" si="22"/>
        <v/>
      </c>
      <c r="U177" s="374" t="str">
        <f t="shared" si="23"/>
        <v/>
      </c>
      <c r="V177" s="375" t="str">
        <f t="shared" si="30"/>
        <v/>
      </c>
      <c r="Y177" s="133"/>
    </row>
    <row r="178" spans="1:25" s="127" customFormat="1" ht="12" customHeight="1">
      <c r="A178" s="121">
        <v>106</v>
      </c>
      <c r="B178" s="122"/>
      <c r="C178" s="403"/>
      <c r="D178" s="123"/>
      <c r="E178" s="124"/>
      <c r="F178" s="124"/>
      <c r="G178" s="363" t="str">
        <f t="shared" si="16"/>
        <v/>
      </c>
      <c r="H178" s="376" t="str">
        <f t="shared" si="17"/>
        <v/>
      </c>
      <c r="I178" s="365" t="str">
        <f t="shared" si="18"/>
        <v/>
      </c>
      <c r="J178" s="366" t="str">
        <f t="shared" si="24"/>
        <v/>
      </c>
      <c r="K178" s="367" t="str">
        <f t="shared" si="25"/>
        <v/>
      </c>
      <c r="L178" s="368" t="str">
        <f t="shared" si="26"/>
        <v/>
      </c>
      <c r="M178" s="369"/>
      <c r="N178" s="370" t="str">
        <f t="shared" si="19"/>
        <v/>
      </c>
      <c r="O178" s="371" t="str">
        <f t="shared" si="20"/>
        <v/>
      </c>
      <c r="P178" s="371" t="str">
        <f t="shared" si="27"/>
        <v/>
      </c>
      <c r="Q178" s="372" t="str">
        <f t="shared" si="21"/>
        <v/>
      </c>
      <c r="R178" s="373" t="str">
        <f t="shared" si="28"/>
        <v/>
      </c>
      <c r="S178" s="372" t="str">
        <f t="shared" si="29"/>
        <v/>
      </c>
      <c r="T178" s="372" t="str">
        <f t="shared" si="22"/>
        <v/>
      </c>
      <c r="U178" s="374" t="str">
        <f t="shared" si="23"/>
        <v/>
      </c>
      <c r="V178" s="375" t="str">
        <f t="shared" si="30"/>
        <v/>
      </c>
      <c r="Y178" s="133"/>
    </row>
    <row r="179" spans="1:25" s="127" customFormat="1" ht="12" customHeight="1">
      <c r="A179" s="121">
        <v>107</v>
      </c>
      <c r="B179" s="122"/>
      <c r="C179" s="403"/>
      <c r="D179" s="123"/>
      <c r="E179" s="124"/>
      <c r="F179" s="124"/>
      <c r="G179" s="363" t="str">
        <f t="shared" si="16"/>
        <v/>
      </c>
      <c r="H179" s="376" t="str">
        <f t="shared" si="17"/>
        <v/>
      </c>
      <c r="I179" s="365" t="str">
        <f t="shared" si="18"/>
        <v/>
      </c>
      <c r="J179" s="366" t="str">
        <f t="shared" si="24"/>
        <v/>
      </c>
      <c r="K179" s="367" t="str">
        <f t="shared" si="25"/>
        <v/>
      </c>
      <c r="L179" s="368" t="str">
        <f t="shared" si="26"/>
        <v/>
      </c>
      <c r="M179" s="369"/>
      <c r="N179" s="370" t="str">
        <f t="shared" si="19"/>
        <v/>
      </c>
      <c r="O179" s="371" t="str">
        <f t="shared" si="20"/>
        <v/>
      </c>
      <c r="P179" s="371" t="str">
        <f t="shared" si="27"/>
        <v/>
      </c>
      <c r="Q179" s="372" t="str">
        <f t="shared" si="21"/>
        <v/>
      </c>
      <c r="R179" s="373" t="str">
        <f t="shared" si="28"/>
        <v/>
      </c>
      <c r="S179" s="372" t="str">
        <f t="shared" si="29"/>
        <v/>
      </c>
      <c r="T179" s="372" t="str">
        <f t="shared" si="22"/>
        <v/>
      </c>
      <c r="U179" s="374" t="str">
        <f t="shared" si="23"/>
        <v/>
      </c>
      <c r="V179" s="375" t="str">
        <f t="shared" si="30"/>
        <v/>
      </c>
      <c r="Y179" s="133"/>
    </row>
    <row r="180" spans="1:25" s="127" customFormat="1" ht="12" customHeight="1">
      <c r="A180" s="121">
        <v>108</v>
      </c>
      <c r="B180" s="122"/>
      <c r="C180" s="403"/>
      <c r="D180" s="123"/>
      <c r="E180" s="124"/>
      <c r="F180" s="124"/>
      <c r="G180" s="363" t="str">
        <f t="shared" si="16"/>
        <v/>
      </c>
      <c r="H180" s="376" t="str">
        <f t="shared" si="17"/>
        <v/>
      </c>
      <c r="I180" s="365" t="str">
        <f t="shared" si="18"/>
        <v/>
      </c>
      <c r="J180" s="366" t="str">
        <f t="shared" si="24"/>
        <v/>
      </c>
      <c r="K180" s="367" t="str">
        <f t="shared" si="25"/>
        <v/>
      </c>
      <c r="L180" s="368" t="str">
        <f t="shared" si="26"/>
        <v/>
      </c>
      <c r="M180" s="369"/>
      <c r="N180" s="370" t="str">
        <f t="shared" si="19"/>
        <v/>
      </c>
      <c r="O180" s="371" t="str">
        <f t="shared" si="20"/>
        <v/>
      </c>
      <c r="P180" s="371" t="str">
        <f t="shared" si="27"/>
        <v/>
      </c>
      <c r="Q180" s="372" t="str">
        <f t="shared" si="21"/>
        <v/>
      </c>
      <c r="R180" s="373" t="str">
        <f t="shared" si="28"/>
        <v/>
      </c>
      <c r="S180" s="372" t="str">
        <f t="shared" si="29"/>
        <v/>
      </c>
      <c r="T180" s="372" t="str">
        <f t="shared" si="22"/>
        <v/>
      </c>
      <c r="U180" s="374" t="str">
        <f t="shared" si="23"/>
        <v/>
      </c>
      <c r="V180" s="375" t="str">
        <f t="shared" si="30"/>
        <v/>
      </c>
      <c r="Y180" s="133"/>
    </row>
    <row r="181" spans="1:25" s="127" customFormat="1" ht="12" customHeight="1">
      <c r="A181" s="121">
        <v>109</v>
      </c>
      <c r="B181" s="122"/>
      <c r="C181" s="403"/>
      <c r="D181" s="123"/>
      <c r="E181" s="124"/>
      <c r="F181" s="124"/>
      <c r="G181" s="363" t="str">
        <f t="shared" si="16"/>
        <v/>
      </c>
      <c r="H181" s="376" t="str">
        <f t="shared" si="17"/>
        <v/>
      </c>
      <c r="I181" s="365" t="str">
        <f t="shared" si="18"/>
        <v/>
      </c>
      <c r="J181" s="366" t="str">
        <f t="shared" si="24"/>
        <v/>
      </c>
      <c r="K181" s="367" t="str">
        <f t="shared" si="25"/>
        <v/>
      </c>
      <c r="L181" s="368" t="str">
        <f t="shared" si="26"/>
        <v/>
      </c>
      <c r="M181" s="369"/>
      <c r="N181" s="370" t="str">
        <f t="shared" si="19"/>
        <v/>
      </c>
      <c r="O181" s="371" t="str">
        <f t="shared" si="20"/>
        <v/>
      </c>
      <c r="P181" s="371" t="str">
        <f t="shared" si="27"/>
        <v/>
      </c>
      <c r="Q181" s="372" t="str">
        <f t="shared" si="21"/>
        <v/>
      </c>
      <c r="R181" s="373" t="str">
        <f t="shared" si="28"/>
        <v/>
      </c>
      <c r="S181" s="372" t="str">
        <f t="shared" si="29"/>
        <v/>
      </c>
      <c r="T181" s="372" t="str">
        <f t="shared" si="22"/>
        <v/>
      </c>
      <c r="U181" s="374" t="str">
        <f t="shared" si="23"/>
        <v/>
      </c>
      <c r="V181" s="375" t="str">
        <f t="shared" si="30"/>
        <v/>
      </c>
      <c r="Y181" s="133"/>
    </row>
    <row r="182" spans="1:25" s="127" customFormat="1" ht="12" customHeight="1">
      <c r="A182" s="121">
        <v>110</v>
      </c>
      <c r="B182" s="122"/>
      <c r="C182" s="403"/>
      <c r="D182" s="123"/>
      <c r="E182" s="124"/>
      <c r="F182" s="124"/>
      <c r="G182" s="363" t="str">
        <f t="shared" si="16"/>
        <v/>
      </c>
      <c r="H182" s="376" t="str">
        <f t="shared" si="17"/>
        <v/>
      </c>
      <c r="I182" s="365" t="str">
        <f t="shared" si="18"/>
        <v/>
      </c>
      <c r="J182" s="366" t="str">
        <f t="shared" si="24"/>
        <v/>
      </c>
      <c r="K182" s="367" t="str">
        <f t="shared" si="25"/>
        <v/>
      </c>
      <c r="L182" s="368" t="str">
        <f t="shared" si="26"/>
        <v/>
      </c>
      <c r="M182" s="369"/>
      <c r="N182" s="370" t="str">
        <f t="shared" si="19"/>
        <v/>
      </c>
      <c r="O182" s="371" t="str">
        <f t="shared" si="20"/>
        <v/>
      </c>
      <c r="P182" s="371" t="str">
        <f t="shared" si="27"/>
        <v/>
      </c>
      <c r="Q182" s="372" t="str">
        <f t="shared" si="21"/>
        <v/>
      </c>
      <c r="R182" s="373" t="str">
        <f t="shared" si="28"/>
        <v/>
      </c>
      <c r="S182" s="372" t="str">
        <f t="shared" si="29"/>
        <v/>
      </c>
      <c r="T182" s="372" t="str">
        <f t="shared" si="22"/>
        <v/>
      </c>
      <c r="U182" s="374" t="str">
        <f t="shared" si="23"/>
        <v/>
      </c>
      <c r="V182" s="375" t="str">
        <f t="shared" si="30"/>
        <v/>
      </c>
      <c r="Y182" s="133"/>
    </row>
    <row r="183" spans="1:25" s="127" customFormat="1" ht="12" customHeight="1">
      <c r="A183" s="121">
        <v>111</v>
      </c>
      <c r="B183" s="122"/>
      <c r="C183" s="403"/>
      <c r="D183" s="123"/>
      <c r="E183" s="124"/>
      <c r="F183" s="124"/>
      <c r="G183" s="363" t="str">
        <f t="shared" si="16"/>
        <v/>
      </c>
      <c r="H183" s="376" t="str">
        <f t="shared" si="17"/>
        <v/>
      </c>
      <c r="I183" s="365" t="str">
        <f t="shared" si="18"/>
        <v/>
      </c>
      <c r="J183" s="366" t="str">
        <f t="shared" si="24"/>
        <v/>
      </c>
      <c r="K183" s="367" t="str">
        <f t="shared" si="25"/>
        <v/>
      </c>
      <c r="L183" s="368" t="str">
        <f t="shared" si="26"/>
        <v/>
      </c>
      <c r="M183" s="369"/>
      <c r="N183" s="370" t="str">
        <f t="shared" si="19"/>
        <v/>
      </c>
      <c r="O183" s="371" t="str">
        <f t="shared" si="20"/>
        <v/>
      </c>
      <c r="P183" s="371" t="str">
        <f t="shared" si="27"/>
        <v/>
      </c>
      <c r="Q183" s="372" t="str">
        <f t="shared" si="21"/>
        <v/>
      </c>
      <c r="R183" s="373" t="str">
        <f t="shared" si="28"/>
        <v/>
      </c>
      <c r="S183" s="372" t="str">
        <f t="shared" si="29"/>
        <v/>
      </c>
      <c r="T183" s="372" t="str">
        <f t="shared" si="22"/>
        <v/>
      </c>
      <c r="U183" s="374" t="str">
        <f t="shared" si="23"/>
        <v/>
      </c>
      <c r="V183" s="375" t="str">
        <f t="shared" si="30"/>
        <v/>
      </c>
      <c r="Y183" s="133"/>
    </row>
    <row r="184" spans="1:25" s="127" customFormat="1" ht="12" customHeight="1">
      <c r="A184" s="121">
        <v>112</v>
      </c>
      <c r="B184" s="122"/>
      <c r="C184" s="403"/>
      <c r="D184" s="123"/>
      <c r="E184" s="124"/>
      <c r="F184" s="124"/>
      <c r="G184" s="363" t="str">
        <f t="shared" si="16"/>
        <v/>
      </c>
      <c r="H184" s="376" t="str">
        <f t="shared" si="17"/>
        <v/>
      </c>
      <c r="I184" s="365" t="str">
        <f t="shared" si="18"/>
        <v/>
      </c>
      <c r="J184" s="366" t="str">
        <f t="shared" si="24"/>
        <v/>
      </c>
      <c r="K184" s="367" t="str">
        <f t="shared" si="25"/>
        <v/>
      </c>
      <c r="L184" s="368" t="str">
        <f t="shared" si="26"/>
        <v/>
      </c>
      <c r="M184" s="369"/>
      <c r="N184" s="370" t="str">
        <f t="shared" si="19"/>
        <v/>
      </c>
      <c r="O184" s="371" t="str">
        <f t="shared" si="20"/>
        <v/>
      </c>
      <c r="P184" s="371" t="str">
        <f t="shared" si="27"/>
        <v/>
      </c>
      <c r="Q184" s="372" t="str">
        <f t="shared" si="21"/>
        <v/>
      </c>
      <c r="R184" s="373" t="str">
        <f t="shared" si="28"/>
        <v/>
      </c>
      <c r="S184" s="372" t="str">
        <f t="shared" si="29"/>
        <v/>
      </c>
      <c r="T184" s="372" t="str">
        <f t="shared" si="22"/>
        <v/>
      </c>
      <c r="U184" s="374" t="str">
        <f t="shared" si="23"/>
        <v/>
      </c>
      <c r="V184" s="375" t="str">
        <f t="shared" si="30"/>
        <v/>
      </c>
      <c r="Y184" s="133"/>
    </row>
    <row r="185" spans="1:25" s="127" customFormat="1" ht="12" customHeight="1">
      <c r="A185" s="121">
        <v>113</v>
      </c>
      <c r="B185" s="122"/>
      <c r="C185" s="403"/>
      <c r="D185" s="123"/>
      <c r="E185" s="124"/>
      <c r="F185" s="124"/>
      <c r="G185" s="363" t="str">
        <f t="shared" si="16"/>
        <v/>
      </c>
      <c r="H185" s="376" t="str">
        <f t="shared" si="17"/>
        <v/>
      </c>
      <c r="I185" s="365" t="str">
        <f t="shared" si="18"/>
        <v/>
      </c>
      <c r="J185" s="366" t="str">
        <f t="shared" si="24"/>
        <v/>
      </c>
      <c r="K185" s="367" t="str">
        <f t="shared" si="25"/>
        <v/>
      </c>
      <c r="L185" s="368" t="str">
        <f t="shared" si="26"/>
        <v/>
      </c>
      <c r="M185" s="369"/>
      <c r="N185" s="370" t="str">
        <f t="shared" si="19"/>
        <v/>
      </c>
      <c r="O185" s="371" t="str">
        <f t="shared" si="20"/>
        <v/>
      </c>
      <c r="P185" s="371" t="str">
        <f t="shared" si="27"/>
        <v/>
      </c>
      <c r="Q185" s="372" t="str">
        <f t="shared" si="21"/>
        <v/>
      </c>
      <c r="R185" s="373" t="str">
        <f t="shared" si="28"/>
        <v/>
      </c>
      <c r="S185" s="372" t="str">
        <f t="shared" si="29"/>
        <v/>
      </c>
      <c r="T185" s="372" t="str">
        <f t="shared" si="22"/>
        <v/>
      </c>
      <c r="U185" s="374" t="str">
        <f t="shared" si="23"/>
        <v/>
      </c>
      <c r="V185" s="375" t="str">
        <f t="shared" si="30"/>
        <v/>
      </c>
      <c r="Y185" s="133"/>
    </row>
    <row r="186" spans="1:25" s="127" customFormat="1" ht="12" customHeight="1">
      <c r="A186" s="121">
        <v>114</v>
      </c>
      <c r="B186" s="122"/>
      <c r="C186" s="403"/>
      <c r="D186" s="123"/>
      <c r="E186" s="124"/>
      <c r="F186" s="124"/>
      <c r="G186" s="363" t="str">
        <f t="shared" si="16"/>
        <v/>
      </c>
      <c r="H186" s="376" t="str">
        <f t="shared" si="17"/>
        <v/>
      </c>
      <c r="I186" s="365" t="str">
        <f t="shared" si="18"/>
        <v/>
      </c>
      <c r="J186" s="366" t="str">
        <f t="shared" si="24"/>
        <v/>
      </c>
      <c r="K186" s="367" t="str">
        <f t="shared" si="25"/>
        <v/>
      </c>
      <c r="L186" s="368" t="str">
        <f t="shared" si="26"/>
        <v/>
      </c>
      <c r="M186" s="369"/>
      <c r="N186" s="370" t="str">
        <f t="shared" si="19"/>
        <v/>
      </c>
      <c r="O186" s="371" t="str">
        <f t="shared" si="20"/>
        <v/>
      </c>
      <c r="P186" s="371" t="str">
        <f t="shared" si="27"/>
        <v/>
      </c>
      <c r="Q186" s="372" t="str">
        <f t="shared" si="21"/>
        <v/>
      </c>
      <c r="R186" s="373" t="str">
        <f t="shared" si="28"/>
        <v/>
      </c>
      <c r="S186" s="372" t="str">
        <f t="shared" si="29"/>
        <v/>
      </c>
      <c r="T186" s="372" t="str">
        <f t="shared" si="22"/>
        <v/>
      </c>
      <c r="U186" s="374" t="str">
        <f t="shared" si="23"/>
        <v/>
      </c>
      <c r="V186" s="375" t="str">
        <f t="shared" si="30"/>
        <v/>
      </c>
      <c r="Y186" s="133"/>
    </row>
    <row r="187" spans="1:25" s="127" customFormat="1" ht="12" customHeight="1">
      <c r="A187" s="121">
        <v>115</v>
      </c>
      <c r="B187" s="122"/>
      <c r="C187" s="403"/>
      <c r="D187" s="123"/>
      <c r="E187" s="124"/>
      <c r="F187" s="124"/>
      <c r="G187" s="363" t="str">
        <f t="shared" si="16"/>
        <v/>
      </c>
      <c r="H187" s="376" t="str">
        <f t="shared" si="17"/>
        <v/>
      </c>
      <c r="I187" s="365" t="str">
        <f t="shared" si="18"/>
        <v/>
      </c>
      <c r="J187" s="366" t="str">
        <f t="shared" si="24"/>
        <v/>
      </c>
      <c r="K187" s="367" t="str">
        <f t="shared" si="25"/>
        <v/>
      </c>
      <c r="L187" s="368" t="str">
        <f t="shared" si="26"/>
        <v/>
      </c>
      <c r="M187" s="369"/>
      <c r="N187" s="370" t="str">
        <f t="shared" si="19"/>
        <v/>
      </c>
      <c r="O187" s="371" t="str">
        <f t="shared" si="20"/>
        <v/>
      </c>
      <c r="P187" s="371" t="str">
        <f t="shared" si="27"/>
        <v/>
      </c>
      <c r="Q187" s="372" t="str">
        <f t="shared" si="21"/>
        <v/>
      </c>
      <c r="R187" s="373" t="str">
        <f t="shared" si="28"/>
        <v/>
      </c>
      <c r="S187" s="372" t="str">
        <f t="shared" si="29"/>
        <v/>
      </c>
      <c r="T187" s="372" t="str">
        <f t="shared" si="22"/>
        <v/>
      </c>
      <c r="U187" s="374" t="str">
        <f t="shared" si="23"/>
        <v/>
      </c>
      <c r="V187" s="375" t="str">
        <f t="shared" si="30"/>
        <v/>
      </c>
      <c r="Y187" s="133"/>
    </row>
    <row r="188" spans="1:25" s="127" customFormat="1" ht="12" customHeight="1">
      <c r="A188" s="121">
        <v>116</v>
      </c>
      <c r="B188" s="122"/>
      <c r="C188" s="403"/>
      <c r="D188" s="123"/>
      <c r="E188" s="124"/>
      <c r="F188" s="124"/>
      <c r="G188" s="363" t="str">
        <f t="shared" si="16"/>
        <v/>
      </c>
      <c r="H188" s="376" t="str">
        <f t="shared" si="17"/>
        <v/>
      </c>
      <c r="I188" s="365" t="str">
        <f t="shared" si="18"/>
        <v/>
      </c>
      <c r="J188" s="366" t="str">
        <f t="shared" si="24"/>
        <v/>
      </c>
      <c r="K188" s="367" t="str">
        <f t="shared" si="25"/>
        <v/>
      </c>
      <c r="L188" s="368" t="str">
        <f t="shared" si="26"/>
        <v/>
      </c>
      <c r="M188" s="369"/>
      <c r="N188" s="370" t="str">
        <f t="shared" si="19"/>
        <v/>
      </c>
      <c r="O188" s="371" t="str">
        <f t="shared" si="20"/>
        <v/>
      </c>
      <c r="P188" s="371" t="str">
        <f t="shared" si="27"/>
        <v/>
      </c>
      <c r="Q188" s="372" t="str">
        <f t="shared" si="21"/>
        <v/>
      </c>
      <c r="R188" s="373" t="str">
        <f t="shared" si="28"/>
        <v/>
      </c>
      <c r="S188" s="372" t="str">
        <f t="shared" si="29"/>
        <v/>
      </c>
      <c r="T188" s="372" t="str">
        <f t="shared" si="22"/>
        <v/>
      </c>
      <c r="U188" s="374" t="str">
        <f t="shared" si="23"/>
        <v/>
      </c>
      <c r="V188" s="375" t="str">
        <f t="shared" si="30"/>
        <v/>
      </c>
      <c r="Y188" s="133"/>
    </row>
    <row r="189" spans="1:25" s="127" customFormat="1" ht="12" customHeight="1">
      <c r="A189" s="121">
        <v>117</v>
      </c>
      <c r="B189" s="122"/>
      <c r="C189" s="403"/>
      <c r="D189" s="123"/>
      <c r="E189" s="124"/>
      <c r="F189" s="124"/>
      <c r="G189" s="363" t="str">
        <f t="shared" si="16"/>
        <v/>
      </c>
      <c r="H189" s="376" t="str">
        <f t="shared" si="17"/>
        <v/>
      </c>
      <c r="I189" s="365" t="str">
        <f t="shared" si="18"/>
        <v/>
      </c>
      <c r="J189" s="366" t="str">
        <f t="shared" si="24"/>
        <v/>
      </c>
      <c r="K189" s="367" t="str">
        <f t="shared" si="25"/>
        <v/>
      </c>
      <c r="L189" s="368" t="str">
        <f t="shared" si="26"/>
        <v/>
      </c>
      <c r="M189" s="369"/>
      <c r="N189" s="370" t="str">
        <f t="shared" si="19"/>
        <v/>
      </c>
      <c r="O189" s="371" t="str">
        <f t="shared" si="20"/>
        <v/>
      </c>
      <c r="P189" s="371" t="str">
        <f t="shared" si="27"/>
        <v/>
      </c>
      <c r="Q189" s="372" t="str">
        <f t="shared" si="21"/>
        <v/>
      </c>
      <c r="R189" s="373" t="str">
        <f t="shared" si="28"/>
        <v/>
      </c>
      <c r="S189" s="372" t="str">
        <f t="shared" si="29"/>
        <v/>
      </c>
      <c r="T189" s="372" t="str">
        <f t="shared" si="22"/>
        <v/>
      </c>
      <c r="U189" s="374" t="str">
        <f t="shared" si="23"/>
        <v/>
      </c>
      <c r="V189" s="375" t="str">
        <f t="shared" si="30"/>
        <v/>
      </c>
      <c r="Y189" s="133"/>
    </row>
    <row r="190" spans="1:25" s="127" customFormat="1" ht="12" customHeight="1">
      <c r="A190" s="121">
        <v>118</v>
      </c>
      <c r="B190" s="122"/>
      <c r="C190" s="403"/>
      <c r="D190" s="123"/>
      <c r="E190" s="124"/>
      <c r="F190" s="124"/>
      <c r="G190" s="363" t="str">
        <f t="shared" si="16"/>
        <v/>
      </c>
      <c r="H190" s="376" t="str">
        <f t="shared" si="17"/>
        <v/>
      </c>
      <c r="I190" s="365" t="str">
        <f t="shared" si="18"/>
        <v/>
      </c>
      <c r="J190" s="366" t="str">
        <f t="shared" si="24"/>
        <v/>
      </c>
      <c r="K190" s="367" t="str">
        <f t="shared" si="25"/>
        <v/>
      </c>
      <c r="L190" s="368" t="str">
        <f t="shared" si="26"/>
        <v/>
      </c>
      <c r="M190" s="369"/>
      <c r="N190" s="370" t="str">
        <f t="shared" si="19"/>
        <v/>
      </c>
      <c r="O190" s="371" t="str">
        <f t="shared" si="20"/>
        <v/>
      </c>
      <c r="P190" s="371" t="str">
        <f t="shared" si="27"/>
        <v/>
      </c>
      <c r="Q190" s="372" t="str">
        <f t="shared" si="21"/>
        <v/>
      </c>
      <c r="R190" s="373" t="str">
        <f t="shared" si="28"/>
        <v/>
      </c>
      <c r="S190" s="372" t="str">
        <f t="shared" si="29"/>
        <v/>
      </c>
      <c r="T190" s="372" t="str">
        <f t="shared" si="22"/>
        <v/>
      </c>
      <c r="U190" s="374" t="str">
        <f t="shared" si="23"/>
        <v/>
      </c>
      <c r="V190" s="375" t="str">
        <f t="shared" si="30"/>
        <v/>
      </c>
      <c r="Y190" s="133"/>
    </row>
    <row r="191" spans="1:25" s="127" customFormat="1" ht="12" customHeight="1">
      <c r="A191" s="121">
        <v>119</v>
      </c>
      <c r="B191" s="122"/>
      <c r="C191" s="403"/>
      <c r="D191" s="123"/>
      <c r="E191" s="124"/>
      <c r="F191" s="124"/>
      <c r="G191" s="363" t="str">
        <f t="shared" si="16"/>
        <v/>
      </c>
      <c r="H191" s="376" t="str">
        <f t="shared" si="17"/>
        <v/>
      </c>
      <c r="I191" s="365" t="str">
        <f t="shared" si="18"/>
        <v/>
      </c>
      <c r="J191" s="366" t="str">
        <f t="shared" si="24"/>
        <v/>
      </c>
      <c r="K191" s="367" t="str">
        <f t="shared" si="25"/>
        <v/>
      </c>
      <c r="L191" s="368" t="str">
        <f t="shared" si="26"/>
        <v/>
      </c>
      <c r="M191" s="369"/>
      <c r="N191" s="370" t="str">
        <f t="shared" si="19"/>
        <v/>
      </c>
      <c r="O191" s="371" t="str">
        <f t="shared" si="20"/>
        <v/>
      </c>
      <c r="P191" s="371" t="str">
        <f t="shared" si="27"/>
        <v/>
      </c>
      <c r="Q191" s="372" t="str">
        <f t="shared" si="21"/>
        <v/>
      </c>
      <c r="R191" s="373" t="str">
        <f t="shared" si="28"/>
        <v/>
      </c>
      <c r="S191" s="372" t="str">
        <f t="shared" si="29"/>
        <v/>
      </c>
      <c r="T191" s="372" t="str">
        <f t="shared" si="22"/>
        <v/>
      </c>
      <c r="U191" s="374" t="str">
        <f t="shared" si="23"/>
        <v/>
      </c>
      <c r="V191" s="375" t="str">
        <f t="shared" si="30"/>
        <v/>
      </c>
      <c r="Y191" s="133"/>
    </row>
    <row r="192" spans="1:25" s="127" customFormat="1" ht="12" customHeight="1">
      <c r="A192" s="121">
        <v>120</v>
      </c>
      <c r="B192" s="122"/>
      <c r="C192" s="403"/>
      <c r="D192" s="123"/>
      <c r="E192" s="124"/>
      <c r="F192" s="124"/>
      <c r="G192" s="363" t="str">
        <f t="shared" si="16"/>
        <v/>
      </c>
      <c r="H192" s="376" t="str">
        <f t="shared" si="17"/>
        <v/>
      </c>
      <c r="I192" s="365" t="str">
        <f t="shared" si="18"/>
        <v/>
      </c>
      <c r="J192" s="366" t="str">
        <f t="shared" si="24"/>
        <v/>
      </c>
      <c r="K192" s="367" t="str">
        <f t="shared" si="25"/>
        <v/>
      </c>
      <c r="L192" s="368" t="str">
        <f t="shared" si="26"/>
        <v/>
      </c>
      <c r="M192" s="369"/>
      <c r="N192" s="370" t="str">
        <f t="shared" si="19"/>
        <v/>
      </c>
      <c r="O192" s="371" t="str">
        <f t="shared" si="20"/>
        <v/>
      </c>
      <c r="P192" s="371" t="str">
        <f t="shared" si="27"/>
        <v/>
      </c>
      <c r="Q192" s="372" t="str">
        <f t="shared" si="21"/>
        <v/>
      </c>
      <c r="R192" s="373" t="str">
        <f t="shared" si="28"/>
        <v/>
      </c>
      <c r="S192" s="372" t="str">
        <f t="shared" si="29"/>
        <v/>
      </c>
      <c r="T192" s="372" t="str">
        <f t="shared" si="22"/>
        <v/>
      </c>
      <c r="U192" s="374" t="str">
        <f t="shared" si="23"/>
        <v/>
      </c>
      <c r="V192" s="375" t="str">
        <f t="shared" si="30"/>
        <v/>
      </c>
      <c r="Y192" s="133"/>
    </row>
    <row r="193" spans="1:25" s="127" customFormat="1" ht="12" customHeight="1">
      <c r="A193" s="121">
        <v>121</v>
      </c>
      <c r="B193" s="122"/>
      <c r="C193" s="403"/>
      <c r="D193" s="123"/>
      <c r="E193" s="124"/>
      <c r="F193" s="124"/>
      <c r="G193" s="363" t="str">
        <f t="shared" si="16"/>
        <v/>
      </c>
      <c r="H193" s="376" t="str">
        <f t="shared" si="17"/>
        <v/>
      </c>
      <c r="I193" s="365" t="str">
        <f t="shared" si="18"/>
        <v/>
      </c>
      <c r="J193" s="366" t="str">
        <f t="shared" si="24"/>
        <v/>
      </c>
      <c r="K193" s="367" t="str">
        <f t="shared" si="25"/>
        <v/>
      </c>
      <c r="L193" s="368" t="str">
        <f t="shared" si="26"/>
        <v/>
      </c>
      <c r="M193" s="369"/>
      <c r="N193" s="370" t="str">
        <f t="shared" si="19"/>
        <v/>
      </c>
      <c r="O193" s="371" t="str">
        <f t="shared" si="20"/>
        <v/>
      </c>
      <c r="P193" s="371" t="str">
        <f t="shared" si="27"/>
        <v/>
      </c>
      <c r="Q193" s="372" t="str">
        <f t="shared" si="21"/>
        <v/>
      </c>
      <c r="R193" s="373" t="str">
        <f t="shared" si="28"/>
        <v/>
      </c>
      <c r="S193" s="372" t="str">
        <f t="shared" si="29"/>
        <v/>
      </c>
      <c r="T193" s="372" t="str">
        <f t="shared" si="22"/>
        <v/>
      </c>
      <c r="U193" s="374" t="str">
        <f t="shared" si="23"/>
        <v/>
      </c>
      <c r="V193" s="375" t="str">
        <f t="shared" si="30"/>
        <v/>
      </c>
      <c r="Y193" s="133"/>
    </row>
    <row r="194" spans="1:25" s="127" customFormat="1" ht="12" customHeight="1">
      <c r="A194" s="121">
        <v>122</v>
      </c>
      <c r="B194" s="122"/>
      <c r="C194" s="403"/>
      <c r="D194" s="123"/>
      <c r="E194" s="124"/>
      <c r="F194" s="124"/>
      <c r="G194" s="363" t="str">
        <f t="shared" si="16"/>
        <v/>
      </c>
      <c r="H194" s="376" t="str">
        <f t="shared" si="17"/>
        <v/>
      </c>
      <c r="I194" s="365" t="str">
        <f t="shared" si="18"/>
        <v/>
      </c>
      <c r="J194" s="366" t="str">
        <f t="shared" si="24"/>
        <v/>
      </c>
      <c r="K194" s="367" t="str">
        <f t="shared" si="25"/>
        <v/>
      </c>
      <c r="L194" s="368" t="str">
        <f t="shared" si="26"/>
        <v/>
      </c>
      <c r="M194" s="369"/>
      <c r="N194" s="370" t="str">
        <f t="shared" si="19"/>
        <v/>
      </c>
      <c r="O194" s="371" t="str">
        <f t="shared" si="20"/>
        <v/>
      </c>
      <c r="P194" s="371" t="str">
        <f t="shared" si="27"/>
        <v/>
      </c>
      <c r="Q194" s="372" t="str">
        <f t="shared" si="21"/>
        <v/>
      </c>
      <c r="R194" s="373" t="str">
        <f t="shared" si="28"/>
        <v/>
      </c>
      <c r="S194" s="372" t="str">
        <f t="shared" si="29"/>
        <v/>
      </c>
      <c r="T194" s="372" t="str">
        <f t="shared" si="22"/>
        <v/>
      </c>
      <c r="U194" s="374" t="str">
        <f t="shared" si="23"/>
        <v/>
      </c>
      <c r="V194" s="375" t="str">
        <f t="shared" si="30"/>
        <v/>
      </c>
      <c r="Y194" s="133"/>
    </row>
    <row r="195" spans="1:25" s="127" customFormat="1" ht="12" customHeight="1">
      <c r="A195" s="121">
        <v>123</v>
      </c>
      <c r="B195" s="122"/>
      <c r="C195" s="403"/>
      <c r="D195" s="123"/>
      <c r="E195" s="124"/>
      <c r="F195" s="124"/>
      <c r="G195" s="363" t="str">
        <f t="shared" si="16"/>
        <v/>
      </c>
      <c r="H195" s="376" t="str">
        <f t="shared" si="17"/>
        <v/>
      </c>
      <c r="I195" s="365" t="str">
        <f t="shared" si="18"/>
        <v/>
      </c>
      <c r="J195" s="366" t="str">
        <f t="shared" si="24"/>
        <v/>
      </c>
      <c r="K195" s="367" t="str">
        <f t="shared" si="25"/>
        <v/>
      </c>
      <c r="L195" s="368" t="str">
        <f t="shared" si="26"/>
        <v/>
      </c>
      <c r="M195" s="369"/>
      <c r="N195" s="370" t="str">
        <f t="shared" si="19"/>
        <v/>
      </c>
      <c r="O195" s="371" t="str">
        <f t="shared" si="20"/>
        <v/>
      </c>
      <c r="P195" s="371" t="str">
        <f t="shared" si="27"/>
        <v/>
      </c>
      <c r="Q195" s="372" t="str">
        <f t="shared" si="21"/>
        <v/>
      </c>
      <c r="R195" s="373" t="str">
        <f t="shared" si="28"/>
        <v/>
      </c>
      <c r="S195" s="372" t="str">
        <f t="shared" si="29"/>
        <v/>
      </c>
      <c r="T195" s="372" t="str">
        <f t="shared" si="22"/>
        <v/>
      </c>
      <c r="U195" s="374" t="str">
        <f t="shared" si="23"/>
        <v/>
      </c>
      <c r="V195" s="375" t="str">
        <f t="shared" si="30"/>
        <v/>
      </c>
      <c r="Y195" s="133"/>
    </row>
    <row r="196" spans="1:25" s="127" customFormat="1" ht="12" customHeight="1">
      <c r="A196" s="121">
        <v>124</v>
      </c>
      <c r="B196" s="122"/>
      <c r="C196" s="403"/>
      <c r="D196" s="123"/>
      <c r="E196" s="124"/>
      <c r="F196" s="124"/>
      <c r="G196" s="363" t="str">
        <f t="shared" si="16"/>
        <v/>
      </c>
      <c r="H196" s="376" t="str">
        <f t="shared" si="17"/>
        <v/>
      </c>
      <c r="I196" s="365" t="str">
        <f t="shared" si="18"/>
        <v/>
      </c>
      <c r="J196" s="366" t="str">
        <f t="shared" si="24"/>
        <v/>
      </c>
      <c r="K196" s="367" t="str">
        <f t="shared" si="25"/>
        <v/>
      </c>
      <c r="L196" s="368" t="str">
        <f t="shared" si="26"/>
        <v/>
      </c>
      <c r="M196" s="369"/>
      <c r="N196" s="370" t="str">
        <f t="shared" si="19"/>
        <v/>
      </c>
      <c r="O196" s="371" t="str">
        <f t="shared" si="20"/>
        <v/>
      </c>
      <c r="P196" s="371" t="str">
        <f t="shared" si="27"/>
        <v/>
      </c>
      <c r="Q196" s="372" t="str">
        <f t="shared" si="21"/>
        <v/>
      </c>
      <c r="R196" s="373" t="str">
        <f t="shared" si="28"/>
        <v/>
      </c>
      <c r="S196" s="372" t="str">
        <f t="shared" si="29"/>
        <v/>
      </c>
      <c r="T196" s="372" t="str">
        <f t="shared" si="22"/>
        <v/>
      </c>
      <c r="U196" s="374" t="str">
        <f t="shared" si="23"/>
        <v/>
      </c>
      <c r="V196" s="375" t="str">
        <f t="shared" si="30"/>
        <v/>
      </c>
      <c r="Y196" s="133"/>
    </row>
    <row r="197" spans="1:25" s="127" customFormat="1" ht="12" customHeight="1">
      <c r="A197" s="121">
        <v>125</v>
      </c>
      <c r="B197" s="122"/>
      <c r="C197" s="403"/>
      <c r="D197" s="123"/>
      <c r="E197" s="124"/>
      <c r="F197" s="124"/>
      <c r="G197" s="363" t="str">
        <f t="shared" si="16"/>
        <v/>
      </c>
      <c r="H197" s="376" t="str">
        <f t="shared" si="17"/>
        <v/>
      </c>
      <c r="I197" s="365" t="str">
        <f t="shared" si="18"/>
        <v/>
      </c>
      <c r="J197" s="366" t="str">
        <f t="shared" si="24"/>
        <v/>
      </c>
      <c r="K197" s="367" t="str">
        <f t="shared" si="25"/>
        <v/>
      </c>
      <c r="L197" s="368" t="str">
        <f t="shared" si="26"/>
        <v/>
      </c>
      <c r="M197" s="369"/>
      <c r="N197" s="370" t="str">
        <f t="shared" si="19"/>
        <v/>
      </c>
      <c r="O197" s="371" t="str">
        <f t="shared" si="20"/>
        <v/>
      </c>
      <c r="P197" s="371" t="str">
        <f t="shared" si="27"/>
        <v/>
      </c>
      <c r="Q197" s="372" t="str">
        <f t="shared" si="21"/>
        <v/>
      </c>
      <c r="R197" s="373" t="str">
        <f t="shared" si="28"/>
        <v/>
      </c>
      <c r="S197" s="372" t="str">
        <f t="shared" si="29"/>
        <v/>
      </c>
      <c r="T197" s="372" t="str">
        <f t="shared" si="22"/>
        <v/>
      </c>
      <c r="U197" s="374" t="str">
        <f t="shared" si="23"/>
        <v/>
      </c>
      <c r="V197" s="375" t="str">
        <f t="shared" si="30"/>
        <v/>
      </c>
      <c r="Y197" s="133"/>
    </row>
    <row r="198" spans="1:25" s="127" customFormat="1" ht="12" customHeight="1">
      <c r="A198" s="121">
        <v>126</v>
      </c>
      <c r="B198" s="122"/>
      <c r="C198" s="403"/>
      <c r="D198" s="123"/>
      <c r="E198" s="124"/>
      <c r="F198" s="124"/>
      <c r="G198" s="363" t="str">
        <f t="shared" si="16"/>
        <v/>
      </c>
      <c r="H198" s="376" t="str">
        <f t="shared" si="17"/>
        <v/>
      </c>
      <c r="I198" s="365" t="str">
        <f t="shared" si="18"/>
        <v/>
      </c>
      <c r="J198" s="366" t="str">
        <f t="shared" si="24"/>
        <v/>
      </c>
      <c r="K198" s="367" t="str">
        <f t="shared" si="25"/>
        <v/>
      </c>
      <c r="L198" s="368" t="str">
        <f t="shared" si="26"/>
        <v/>
      </c>
      <c r="M198" s="369"/>
      <c r="N198" s="370" t="str">
        <f t="shared" si="19"/>
        <v/>
      </c>
      <c r="O198" s="371" t="str">
        <f t="shared" si="20"/>
        <v/>
      </c>
      <c r="P198" s="371" t="str">
        <f t="shared" si="27"/>
        <v/>
      </c>
      <c r="Q198" s="372" t="str">
        <f t="shared" si="21"/>
        <v/>
      </c>
      <c r="R198" s="373" t="str">
        <f t="shared" si="28"/>
        <v/>
      </c>
      <c r="S198" s="372" t="str">
        <f t="shared" si="29"/>
        <v/>
      </c>
      <c r="T198" s="372" t="str">
        <f t="shared" si="22"/>
        <v/>
      </c>
      <c r="U198" s="374" t="str">
        <f t="shared" si="23"/>
        <v/>
      </c>
      <c r="V198" s="375" t="str">
        <f t="shared" si="30"/>
        <v/>
      </c>
      <c r="Y198" s="133"/>
    </row>
    <row r="199" spans="1:25" s="127" customFormat="1" ht="12" customHeight="1">
      <c r="A199" s="121">
        <v>127</v>
      </c>
      <c r="B199" s="122"/>
      <c r="C199" s="403"/>
      <c r="D199" s="123"/>
      <c r="E199" s="124"/>
      <c r="F199" s="124"/>
      <c r="G199" s="363" t="str">
        <f t="shared" si="16"/>
        <v/>
      </c>
      <c r="H199" s="376" t="str">
        <f t="shared" si="17"/>
        <v/>
      </c>
      <c r="I199" s="365" t="str">
        <f t="shared" si="18"/>
        <v/>
      </c>
      <c r="J199" s="366" t="str">
        <f t="shared" si="24"/>
        <v/>
      </c>
      <c r="K199" s="367" t="str">
        <f t="shared" si="25"/>
        <v/>
      </c>
      <c r="L199" s="368" t="str">
        <f t="shared" si="26"/>
        <v/>
      </c>
      <c r="M199" s="369"/>
      <c r="N199" s="370" t="str">
        <f t="shared" si="19"/>
        <v/>
      </c>
      <c r="O199" s="371" t="str">
        <f t="shared" si="20"/>
        <v/>
      </c>
      <c r="P199" s="371" t="str">
        <f t="shared" si="27"/>
        <v/>
      </c>
      <c r="Q199" s="372" t="str">
        <f t="shared" si="21"/>
        <v/>
      </c>
      <c r="R199" s="373" t="str">
        <f t="shared" si="28"/>
        <v/>
      </c>
      <c r="S199" s="372" t="str">
        <f t="shared" si="29"/>
        <v/>
      </c>
      <c r="T199" s="372" t="str">
        <f t="shared" si="22"/>
        <v/>
      </c>
      <c r="U199" s="374" t="str">
        <f t="shared" si="23"/>
        <v/>
      </c>
      <c r="V199" s="375" t="str">
        <f t="shared" si="30"/>
        <v/>
      </c>
      <c r="Y199" s="133"/>
    </row>
    <row r="200" spans="1:25" s="127" customFormat="1" ht="12" customHeight="1">
      <c r="A200" s="121">
        <v>128</v>
      </c>
      <c r="B200" s="122"/>
      <c r="C200" s="403"/>
      <c r="D200" s="123"/>
      <c r="E200" s="124"/>
      <c r="F200" s="124"/>
      <c r="G200" s="363" t="str">
        <f t="shared" si="16"/>
        <v/>
      </c>
      <c r="H200" s="376" t="str">
        <f t="shared" si="17"/>
        <v/>
      </c>
      <c r="I200" s="365" t="str">
        <f t="shared" si="18"/>
        <v/>
      </c>
      <c r="J200" s="366" t="str">
        <f t="shared" si="24"/>
        <v/>
      </c>
      <c r="K200" s="367" t="str">
        <f t="shared" si="25"/>
        <v/>
      </c>
      <c r="L200" s="368" t="str">
        <f t="shared" si="26"/>
        <v/>
      </c>
      <c r="M200" s="369"/>
      <c r="N200" s="370" t="str">
        <f t="shared" si="19"/>
        <v/>
      </c>
      <c r="O200" s="371" t="str">
        <f t="shared" si="20"/>
        <v/>
      </c>
      <c r="P200" s="371" t="str">
        <f t="shared" si="27"/>
        <v/>
      </c>
      <c r="Q200" s="372" t="str">
        <f t="shared" si="21"/>
        <v/>
      </c>
      <c r="R200" s="373" t="str">
        <f t="shared" si="28"/>
        <v/>
      </c>
      <c r="S200" s="372" t="str">
        <f t="shared" si="29"/>
        <v/>
      </c>
      <c r="T200" s="372" t="str">
        <f t="shared" si="22"/>
        <v/>
      </c>
      <c r="U200" s="374" t="str">
        <f t="shared" si="23"/>
        <v/>
      </c>
      <c r="V200" s="375" t="str">
        <f t="shared" si="30"/>
        <v/>
      </c>
      <c r="Y200" s="133"/>
    </row>
    <row r="201" spans="1:25" s="127" customFormat="1" ht="12" customHeight="1">
      <c r="A201" s="121">
        <v>129</v>
      </c>
      <c r="B201" s="122"/>
      <c r="C201" s="403"/>
      <c r="D201" s="123"/>
      <c r="E201" s="124"/>
      <c r="F201" s="124"/>
      <c r="G201" s="363" t="str">
        <f t="shared" ref="G201:G264" si="31">IF(OR(ISBLANK($C201),ISBLANK($C$68)),"",IF($C201&gt;$C$68,"",DATEDIF($C201,$C$68,"Y")))</f>
        <v/>
      </c>
      <c r="H201" s="376" t="str">
        <f t="shared" ref="H201:H264" si="32">IF(D201=1,"男",IF(D201=2,"女",""))</f>
        <v/>
      </c>
      <c r="I201" s="365" t="str">
        <f t="shared" ref="I201:I264" si="33">G201&amp;H201</f>
        <v/>
      </c>
      <c r="J201" s="366" t="str">
        <f t="shared" si="24"/>
        <v/>
      </c>
      <c r="K201" s="367" t="str">
        <f t="shared" si="25"/>
        <v/>
      </c>
      <c r="L201" s="368" t="str">
        <f t="shared" si="26"/>
        <v/>
      </c>
      <c r="M201" s="369"/>
      <c r="N201" s="370" t="str">
        <f t="shared" ref="N201:N264" si="34">IF(F201="","",(F201-O201)/O201*100)</f>
        <v/>
      </c>
      <c r="O201" s="371" t="str">
        <f t="shared" ref="O201:O264" si="35">IF(E201="","",(J201*E201-K201))</f>
        <v/>
      </c>
      <c r="P201" s="371" t="str">
        <f t="shared" si="27"/>
        <v/>
      </c>
      <c r="Q201" s="372" t="str">
        <f t="shared" ref="Q201:Q264" si="36">IF($E201="","",P201*O201)</f>
        <v/>
      </c>
      <c r="R201" s="373" t="str">
        <f t="shared" si="28"/>
        <v/>
      </c>
      <c r="S201" s="372" t="str">
        <f t="shared" si="29"/>
        <v/>
      </c>
      <c r="T201" s="372" t="str">
        <f t="shared" ref="T201:T264" si="37">IF(E201="","",(Q201*R201+S201))</f>
        <v/>
      </c>
      <c r="U201" s="374" t="str">
        <f t="shared" ref="U201:U264" si="38">IF(E201="","",(T201*33%))</f>
        <v/>
      </c>
      <c r="V201" s="375" t="str">
        <f t="shared" si="30"/>
        <v/>
      </c>
      <c r="Y201" s="133"/>
    </row>
    <row r="202" spans="1:25" s="127" customFormat="1" ht="12" customHeight="1">
      <c r="A202" s="121">
        <v>130</v>
      </c>
      <c r="B202" s="122"/>
      <c r="C202" s="403"/>
      <c r="D202" s="123"/>
      <c r="E202" s="124"/>
      <c r="F202" s="124"/>
      <c r="G202" s="363" t="str">
        <f t="shared" si="31"/>
        <v/>
      </c>
      <c r="H202" s="376" t="str">
        <f t="shared" si="32"/>
        <v/>
      </c>
      <c r="I202" s="365" t="str">
        <f t="shared" si="33"/>
        <v/>
      </c>
      <c r="J202" s="366" t="str">
        <f t="shared" ref="J202:J265" si="39">IF(E202="","",VLOOKUP(I202,$W$28:$Y$53,2,FALSE))</f>
        <v/>
      </c>
      <c r="K202" s="367" t="str">
        <f t="shared" ref="K202:K265" si="40">IF(E202="","",VLOOKUP(I202,$W$28:$Y$53,3,FALSE))</f>
        <v/>
      </c>
      <c r="L202" s="368" t="str">
        <f t="shared" ref="L202:L265" si="41">IF(ISNUMBER(N202),VLOOKUP(N202,$M$57:$R$62,4,TRUE),"")</f>
        <v/>
      </c>
      <c r="M202" s="369"/>
      <c r="N202" s="370" t="str">
        <f t="shared" si="34"/>
        <v/>
      </c>
      <c r="O202" s="371" t="str">
        <f t="shared" si="35"/>
        <v/>
      </c>
      <c r="P202" s="371" t="str">
        <f t="shared" ref="P202:P265" si="42">IF($E202="","",VLOOKUP($I202,$N$27:$Q$53,2,FALSE))</f>
        <v/>
      </c>
      <c r="Q202" s="372" t="str">
        <f t="shared" si="36"/>
        <v/>
      </c>
      <c r="R202" s="373" t="str">
        <f t="shared" ref="R202:R265" si="43">IF(E202="","",VLOOKUP(I202,$N$27:$V$53,9,FALSE))</f>
        <v/>
      </c>
      <c r="S202" s="372" t="str">
        <f t="shared" ref="S202:S265" si="44">IF($E202="","",VLOOKUP($I202,$N$27:$R$53,5,FALSE))</f>
        <v/>
      </c>
      <c r="T202" s="372" t="str">
        <f t="shared" si="37"/>
        <v/>
      </c>
      <c r="U202" s="374" t="str">
        <f t="shared" si="38"/>
        <v/>
      </c>
      <c r="V202" s="375" t="str">
        <f t="shared" ref="V202:V265" si="45">IF(E202="","",(IF(AND(U202&lt;=$R$7,U202&gt;=$T$7),U202,IF(U202="","　","個別対応"))))</f>
        <v/>
      </c>
      <c r="Y202" s="133"/>
    </row>
    <row r="203" spans="1:25" s="127" customFormat="1" ht="12" customHeight="1">
      <c r="A203" s="121">
        <v>131</v>
      </c>
      <c r="B203" s="122"/>
      <c r="C203" s="403"/>
      <c r="D203" s="123"/>
      <c r="E203" s="124"/>
      <c r="F203" s="124"/>
      <c r="G203" s="363" t="str">
        <f t="shared" si="31"/>
        <v/>
      </c>
      <c r="H203" s="376" t="str">
        <f t="shared" si="32"/>
        <v/>
      </c>
      <c r="I203" s="365" t="str">
        <f t="shared" si="33"/>
        <v/>
      </c>
      <c r="J203" s="366" t="str">
        <f t="shared" si="39"/>
        <v/>
      </c>
      <c r="K203" s="367" t="str">
        <f t="shared" si="40"/>
        <v/>
      </c>
      <c r="L203" s="368" t="str">
        <f t="shared" si="41"/>
        <v/>
      </c>
      <c r="M203" s="369"/>
      <c r="N203" s="370" t="str">
        <f t="shared" si="34"/>
        <v/>
      </c>
      <c r="O203" s="371" t="str">
        <f t="shared" si="35"/>
        <v/>
      </c>
      <c r="P203" s="371" t="str">
        <f t="shared" si="42"/>
        <v/>
      </c>
      <c r="Q203" s="372" t="str">
        <f t="shared" si="36"/>
        <v/>
      </c>
      <c r="R203" s="373" t="str">
        <f t="shared" si="43"/>
        <v/>
      </c>
      <c r="S203" s="372" t="str">
        <f t="shared" si="44"/>
        <v/>
      </c>
      <c r="T203" s="372" t="str">
        <f t="shared" si="37"/>
        <v/>
      </c>
      <c r="U203" s="374" t="str">
        <f t="shared" si="38"/>
        <v/>
      </c>
      <c r="V203" s="375" t="str">
        <f t="shared" si="45"/>
        <v/>
      </c>
      <c r="Y203" s="133"/>
    </row>
    <row r="204" spans="1:25" s="127" customFormat="1" ht="12" customHeight="1">
      <c r="A204" s="121">
        <v>132</v>
      </c>
      <c r="B204" s="122"/>
      <c r="C204" s="403"/>
      <c r="D204" s="123"/>
      <c r="E204" s="124"/>
      <c r="F204" s="124"/>
      <c r="G204" s="363" t="str">
        <f t="shared" si="31"/>
        <v/>
      </c>
      <c r="H204" s="376" t="str">
        <f t="shared" si="32"/>
        <v/>
      </c>
      <c r="I204" s="365" t="str">
        <f t="shared" si="33"/>
        <v/>
      </c>
      <c r="J204" s="366" t="str">
        <f t="shared" si="39"/>
        <v/>
      </c>
      <c r="K204" s="367" t="str">
        <f t="shared" si="40"/>
        <v/>
      </c>
      <c r="L204" s="368" t="str">
        <f t="shared" si="41"/>
        <v/>
      </c>
      <c r="M204" s="369"/>
      <c r="N204" s="370" t="str">
        <f t="shared" si="34"/>
        <v/>
      </c>
      <c r="O204" s="371" t="str">
        <f t="shared" si="35"/>
        <v/>
      </c>
      <c r="P204" s="371" t="str">
        <f t="shared" si="42"/>
        <v/>
      </c>
      <c r="Q204" s="372" t="str">
        <f t="shared" si="36"/>
        <v/>
      </c>
      <c r="R204" s="373" t="str">
        <f t="shared" si="43"/>
        <v/>
      </c>
      <c r="S204" s="372" t="str">
        <f t="shared" si="44"/>
        <v/>
      </c>
      <c r="T204" s="372" t="str">
        <f t="shared" si="37"/>
        <v/>
      </c>
      <c r="U204" s="374" t="str">
        <f t="shared" si="38"/>
        <v/>
      </c>
      <c r="V204" s="375" t="str">
        <f t="shared" si="45"/>
        <v/>
      </c>
      <c r="Y204" s="133"/>
    </row>
    <row r="205" spans="1:25" s="127" customFormat="1" ht="12" customHeight="1">
      <c r="A205" s="121">
        <v>133</v>
      </c>
      <c r="B205" s="122"/>
      <c r="C205" s="403"/>
      <c r="D205" s="123"/>
      <c r="E205" s="124"/>
      <c r="F205" s="124"/>
      <c r="G205" s="363" t="str">
        <f t="shared" si="31"/>
        <v/>
      </c>
      <c r="H205" s="376" t="str">
        <f t="shared" si="32"/>
        <v/>
      </c>
      <c r="I205" s="365" t="str">
        <f t="shared" si="33"/>
        <v/>
      </c>
      <c r="J205" s="366" t="str">
        <f t="shared" si="39"/>
        <v/>
      </c>
      <c r="K205" s="367" t="str">
        <f t="shared" si="40"/>
        <v/>
      </c>
      <c r="L205" s="368" t="str">
        <f t="shared" si="41"/>
        <v/>
      </c>
      <c r="M205" s="369"/>
      <c r="N205" s="370" t="str">
        <f t="shared" si="34"/>
        <v/>
      </c>
      <c r="O205" s="371" t="str">
        <f t="shared" si="35"/>
        <v/>
      </c>
      <c r="P205" s="371" t="str">
        <f t="shared" si="42"/>
        <v/>
      </c>
      <c r="Q205" s="372" t="str">
        <f t="shared" si="36"/>
        <v/>
      </c>
      <c r="R205" s="373" t="str">
        <f t="shared" si="43"/>
        <v/>
      </c>
      <c r="S205" s="372" t="str">
        <f t="shared" si="44"/>
        <v/>
      </c>
      <c r="T205" s="372" t="str">
        <f t="shared" si="37"/>
        <v/>
      </c>
      <c r="U205" s="374" t="str">
        <f t="shared" si="38"/>
        <v/>
      </c>
      <c r="V205" s="375" t="str">
        <f t="shared" si="45"/>
        <v/>
      </c>
      <c r="Y205" s="133"/>
    </row>
    <row r="206" spans="1:25" s="127" customFormat="1" ht="12" customHeight="1">
      <c r="A206" s="121">
        <v>134</v>
      </c>
      <c r="B206" s="122"/>
      <c r="C206" s="403"/>
      <c r="D206" s="123"/>
      <c r="E206" s="124"/>
      <c r="F206" s="124"/>
      <c r="G206" s="363" t="str">
        <f t="shared" si="31"/>
        <v/>
      </c>
      <c r="H206" s="376" t="str">
        <f t="shared" si="32"/>
        <v/>
      </c>
      <c r="I206" s="365" t="str">
        <f t="shared" si="33"/>
        <v/>
      </c>
      <c r="J206" s="366" t="str">
        <f t="shared" si="39"/>
        <v/>
      </c>
      <c r="K206" s="367" t="str">
        <f t="shared" si="40"/>
        <v/>
      </c>
      <c r="L206" s="368" t="str">
        <f t="shared" si="41"/>
        <v/>
      </c>
      <c r="M206" s="369"/>
      <c r="N206" s="370" t="str">
        <f t="shared" si="34"/>
        <v/>
      </c>
      <c r="O206" s="371" t="str">
        <f t="shared" si="35"/>
        <v/>
      </c>
      <c r="P206" s="371" t="str">
        <f t="shared" si="42"/>
        <v/>
      </c>
      <c r="Q206" s="372" t="str">
        <f t="shared" si="36"/>
        <v/>
      </c>
      <c r="R206" s="373" t="str">
        <f t="shared" si="43"/>
        <v/>
      </c>
      <c r="S206" s="372" t="str">
        <f t="shared" si="44"/>
        <v/>
      </c>
      <c r="T206" s="372" t="str">
        <f t="shared" si="37"/>
        <v/>
      </c>
      <c r="U206" s="374" t="str">
        <f t="shared" si="38"/>
        <v/>
      </c>
      <c r="V206" s="375" t="str">
        <f t="shared" si="45"/>
        <v/>
      </c>
      <c r="Y206" s="133"/>
    </row>
    <row r="207" spans="1:25" s="127" customFormat="1" ht="12" customHeight="1">
      <c r="A207" s="121">
        <v>135</v>
      </c>
      <c r="B207" s="122"/>
      <c r="C207" s="403"/>
      <c r="D207" s="123"/>
      <c r="E207" s="124"/>
      <c r="F207" s="124"/>
      <c r="G207" s="363" t="str">
        <f t="shared" si="31"/>
        <v/>
      </c>
      <c r="H207" s="376" t="str">
        <f t="shared" si="32"/>
        <v/>
      </c>
      <c r="I207" s="365" t="str">
        <f t="shared" si="33"/>
        <v/>
      </c>
      <c r="J207" s="366" t="str">
        <f t="shared" si="39"/>
        <v/>
      </c>
      <c r="K207" s="367" t="str">
        <f t="shared" si="40"/>
        <v/>
      </c>
      <c r="L207" s="368" t="str">
        <f t="shared" si="41"/>
        <v/>
      </c>
      <c r="M207" s="369"/>
      <c r="N207" s="370" t="str">
        <f t="shared" si="34"/>
        <v/>
      </c>
      <c r="O207" s="371" t="str">
        <f t="shared" si="35"/>
        <v/>
      </c>
      <c r="P207" s="371" t="str">
        <f t="shared" si="42"/>
        <v/>
      </c>
      <c r="Q207" s="372" t="str">
        <f t="shared" si="36"/>
        <v/>
      </c>
      <c r="R207" s="373" t="str">
        <f t="shared" si="43"/>
        <v/>
      </c>
      <c r="S207" s="372" t="str">
        <f t="shared" si="44"/>
        <v/>
      </c>
      <c r="T207" s="372" t="str">
        <f t="shared" si="37"/>
        <v/>
      </c>
      <c r="U207" s="374" t="str">
        <f t="shared" si="38"/>
        <v/>
      </c>
      <c r="V207" s="375" t="str">
        <f t="shared" si="45"/>
        <v/>
      </c>
      <c r="Y207" s="133"/>
    </row>
    <row r="208" spans="1:25" s="127" customFormat="1" ht="12" customHeight="1">
      <c r="A208" s="121">
        <v>136</v>
      </c>
      <c r="B208" s="122"/>
      <c r="C208" s="403"/>
      <c r="D208" s="123"/>
      <c r="E208" s="124"/>
      <c r="F208" s="124"/>
      <c r="G208" s="363" t="str">
        <f t="shared" si="31"/>
        <v/>
      </c>
      <c r="H208" s="376" t="str">
        <f t="shared" si="32"/>
        <v/>
      </c>
      <c r="I208" s="365" t="str">
        <f t="shared" si="33"/>
        <v/>
      </c>
      <c r="J208" s="366" t="str">
        <f t="shared" si="39"/>
        <v/>
      </c>
      <c r="K208" s="367" t="str">
        <f t="shared" si="40"/>
        <v/>
      </c>
      <c r="L208" s="368" t="str">
        <f t="shared" si="41"/>
        <v/>
      </c>
      <c r="M208" s="369"/>
      <c r="N208" s="370" t="str">
        <f t="shared" si="34"/>
        <v/>
      </c>
      <c r="O208" s="371" t="str">
        <f t="shared" si="35"/>
        <v/>
      </c>
      <c r="P208" s="371" t="str">
        <f t="shared" si="42"/>
        <v/>
      </c>
      <c r="Q208" s="372" t="str">
        <f t="shared" si="36"/>
        <v/>
      </c>
      <c r="R208" s="373" t="str">
        <f t="shared" si="43"/>
        <v/>
      </c>
      <c r="S208" s="372" t="str">
        <f t="shared" si="44"/>
        <v/>
      </c>
      <c r="T208" s="372" t="str">
        <f t="shared" si="37"/>
        <v/>
      </c>
      <c r="U208" s="374" t="str">
        <f t="shared" si="38"/>
        <v/>
      </c>
      <c r="V208" s="375" t="str">
        <f t="shared" si="45"/>
        <v/>
      </c>
      <c r="Y208" s="133"/>
    </row>
    <row r="209" spans="1:25" s="127" customFormat="1" ht="12" customHeight="1">
      <c r="A209" s="121">
        <v>137</v>
      </c>
      <c r="B209" s="122"/>
      <c r="C209" s="403"/>
      <c r="D209" s="123"/>
      <c r="E209" s="124"/>
      <c r="F209" s="124"/>
      <c r="G209" s="363" t="str">
        <f t="shared" si="31"/>
        <v/>
      </c>
      <c r="H209" s="376" t="str">
        <f t="shared" si="32"/>
        <v/>
      </c>
      <c r="I209" s="365" t="str">
        <f t="shared" si="33"/>
        <v/>
      </c>
      <c r="J209" s="366" t="str">
        <f t="shared" si="39"/>
        <v/>
      </c>
      <c r="K209" s="367" t="str">
        <f t="shared" si="40"/>
        <v/>
      </c>
      <c r="L209" s="368" t="str">
        <f t="shared" si="41"/>
        <v/>
      </c>
      <c r="M209" s="369"/>
      <c r="N209" s="370" t="str">
        <f t="shared" si="34"/>
        <v/>
      </c>
      <c r="O209" s="371" t="str">
        <f t="shared" si="35"/>
        <v/>
      </c>
      <c r="P209" s="371" t="str">
        <f t="shared" si="42"/>
        <v/>
      </c>
      <c r="Q209" s="372" t="str">
        <f t="shared" si="36"/>
        <v/>
      </c>
      <c r="R209" s="373" t="str">
        <f t="shared" si="43"/>
        <v/>
      </c>
      <c r="S209" s="372" t="str">
        <f t="shared" si="44"/>
        <v/>
      </c>
      <c r="T209" s="372" t="str">
        <f t="shared" si="37"/>
        <v/>
      </c>
      <c r="U209" s="374" t="str">
        <f t="shared" si="38"/>
        <v/>
      </c>
      <c r="V209" s="375" t="str">
        <f t="shared" si="45"/>
        <v/>
      </c>
      <c r="Y209" s="133"/>
    </row>
    <row r="210" spans="1:25" s="127" customFormat="1" ht="12" customHeight="1">
      <c r="A210" s="121">
        <v>138</v>
      </c>
      <c r="B210" s="122"/>
      <c r="C210" s="403"/>
      <c r="D210" s="123"/>
      <c r="E210" s="124"/>
      <c r="F210" s="124"/>
      <c r="G210" s="363" t="str">
        <f t="shared" si="31"/>
        <v/>
      </c>
      <c r="H210" s="376" t="str">
        <f t="shared" si="32"/>
        <v/>
      </c>
      <c r="I210" s="365" t="str">
        <f t="shared" si="33"/>
        <v/>
      </c>
      <c r="J210" s="366" t="str">
        <f t="shared" si="39"/>
        <v/>
      </c>
      <c r="K210" s="367" t="str">
        <f t="shared" si="40"/>
        <v/>
      </c>
      <c r="L210" s="368" t="str">
        <f t="shared" si="41"/>
        <v/>
      </c>
      <c r="M210" s="369"/>
      <c r="N210" s="370" t="str">
        <f t="shared" si="34"/>
        <v/>
      </c>
      <c r="O210" s="371" t="str">
        <f t="shared" si="35"/>
        <v/>
      </c>
      <c r="P210" s="371" t="str">
        <f t="shared" si="42"/>
        <v/>
      </c>
      <c r="Q210" s="372" t="str">
        <f t="shared" si="36"/>
        <v/>
      </c>
      <c r="R210" s="373" t="str">
        <f t="shared" si="43"/>
        <v/>
      </c>
      <c r="S210" s="372" t="str">
        <f t="shared" si="44"/>
        <v/>
      </c>
      <c r="T210" s="372" t="str">
        <f t="shared" si="37"/>
        <v/>
      </c>
      <c r="U210" s="374" t="str">
        <f t="shared" si="38"/>
        <v/>
      </c>
      <c r="V210" s="375" t="str">
        <f t="shared" si="45"/>
        <v/>
      </c>
      <c r="Y210" s="133"/>
    </row>
    <row r="211" spans="1:25" s="127" customFormat="1" ht="12" customHeight="1">
      <c r="A211" s="121">
        <v>139</v>
      </c>
      <c r="B211" s="122"/>
      <c r="C211" s="403"/>
      <c r="D211" s="123"/>
      <c r="E211" s="124"/>
      <c r="F211" s="124"/>
      <c r="G211" s="363" t="str">
        <f t="shared" si="31"/>
        <v/>
      </c>
      <c r="H211" s="376" t="str">
        <f t="shared" si="32"/>
        <v/>
      </c>
      <c r="I211" s="365" t="str">
        <f t="shared" si="33"/>
        <v/>
      </c>
      <c r="J211" s="366" t="str">
        <f t="shared" si="39"/>
        <v/>
      </c>
      <c r="K211" s="367" t="str">
        <f t="shared" si="40"/>
        <v/>
      </c>
      <c r="L211" s="368" t="str">
        <f t="shared" si="41"/>
        <v/>
      </c>
      <c r="M211" s="369"/>
      <c r="N211" s="370" t="str">
        <f t="shared" si="34"/>
        <v/>
      </c>
      <c r="O211" s="371" t="str">
        <f t="shared" si="35"/>
        <v/>
      </c>
      <c r="P211" s="371" t="str">
        <f t="shared" si="42"/>
        <v/>
      </c>
      <c r="Q211" s="372" t="str">
        <f t="shared" si="36"/>
        <v/>
      </c>
      <c r="R211" s="373" t="str">
        <f t="shared" si="43"/>
        <v/>
      </c>
      <c r="S211" s="372" t="str">
        <f t="shared" si="44"/>
        <v/>
      </c>
      <c r="T211" s="372" t="str">
        <f t="shared" si="37"/>
        <v/>
      </c>
      <c r="U211" s="374" t="str">
        <f t="shared" si="38"/>
        <v/>
      </c>
      <c r="V211" s="375" t="str">
        <f t="shared" si="45"/>
        <v/>
      </c>
      <c r="Y211" s="133"/>
    </row>
    <row r="212" spans="1:25" s="127" customFormat="1" ht="12" customHeight="1">
      <c r="A212" s="121">
        <v>140</v>
      </c>
      <c r="B212" s="122"/>
      <c r="C212" s="403"/>
      <c r="D212" s="123"/>
      <c r="E212" s="124"/>
      <c r="F212" s="124"/>
      <c r="G212" s="363" t="str">
        <f t="shared" si="31"/>
        <v/>
      </c>
      <c r="H212" s="376" t="str">
        <f t="shared" si="32"/>
        <v/>
      </c>
      <c r="I212" s="365" t="str">
        <f t="shared" si="33"/>
        <v/>
      </c>
      <c r="J212" s="366" t="str">
        <f t="shared" si="39"/>
        <v/>
      </c>
      <c r="K212" s="367" t="str">
        <f t="shared" si="40"/>
        <v/>
      </c>
      <c r="L212" s="368" t="str">
        <f t="shared" si="41"/>
        <v/>
      </c>
      <c r="M212" s="369"/>
      <c r="N212" s="370" t="str">
        <f t="shared" si="34"/>
        <v/>
      </c>
      <c r="O212" s="371" t="str">
        <f t="shared" si="35"/>
        <v/>
      </c>
      <c r="P212" s="371" t="str">
        <f t="shared" si="42"/>
        <v/>
      </c>
      <c r="Q212" s="372" t="str">
        <f t="shared" si="36"/>
        <v/>
      </c>
      <c r="R212" s="373" t="str">
        <f t="shared" si="43"/>
        <v/>
      </c>
      <c r="S212" s="372" t="str">
        <f t="shared" si="44"/>
        <v/>
      </c>
      <c r="T212" s="372" t="str">
        <f t="shared" si="37"/>
        <v/>
      </c>
      <c r="U212" s="374" t="str">
        <f t="shared" si="38"/>
        <v/>
      </c>
      <c r="V212" s="375" t="str">
        <f t="shared" si="45"/>
        <v/>
      </c>
      <c r="Y212" s="133"/>
    </row>
    <row r="213" spans="1:25" s="127" customFormat="1" ht="12" customHeight="1">
      <c r="A213" s="121">
        <v>141</v>
      </c>
      <c r="B213" s="122"/>
      <c r="C213" s="403"/>
      <c r="D213" s="123"/>
      <c r="E213" s="124"/>
      <c r="F213" s="124"/>
      <c r="G213" s="363" t="str">
        <f t="shared" si="31"/>
        <v/>
      </c>
      <c r="H213" s="376" t="str">
        <f t="shared" si="32"/>
        <v/>
      </c>
      <c r="I213" s="365" t="str">
        <f t="shared" si="33"/>
        <v/>
      </c>
      <c r="J213" s="366" t="str">
        <f t="shared" si="39"/>
        <v/>
      </c>
      <c r="K213" s="367" t="str">
        <f t="shared" si="40"/>
        <v/>
      </c>
      <c r="L213" s="368" t="str">
        <f t="shared" si="41"/>
        <v/>
      </c>
      <c r="M213" s="369"/>
      <c r="N213" s="370" t="str">
        <f t="shared" si="34"/>
        <v/>
      </c>
      <c r="O213" s="371" t="str">
        <f t="shared" si="35"/>
        <v/>
      </c>
      <c r="P213" s="371" t="str">
        <f t="shared" si="42"/>
        <v/>
      </c>
      <c r="Q213" s="372" t="str">
        <f t="shared" si="36"/>
        <v/>
      </c>
      <c r="R213" s="373" t="str">
        <f t="shared" si="43"/>
        <v/>
      </c>
      <c r="S213" s="372" t="str">
        <f t="shared" si="44"/>
        <v/>
      </c>
      <c r="T213" s="372" t="str">
        <f t="shared" si="37"/>
        <v/>
      </c>
      <c r="U213" s="374" t="str">
        <f t="shared" si="38"/>
        <v/>
      </c>
      <c r="V213" s="375" t="str">
        <f t="shared" si="45"/>
        <v/>
      </c>
      <c r="Y213" s="133"/>
    </row>
    <row r="214" spans="1:25" s="127" customFormat="1" ht="12" customHeight="1">
      <c r="A214" s="121">
        <v>142</v>
      </c>
      <c r="B214" s="122"/>
      <c r="C214" s="403"/>
      <c r="D214" s="123"/>
      <c r="E214" s="124"/>
      <c r="F214" s="124"/>
      <c r="G214" s="363" t="str">
        <f t="shared" si="31"/>
        <v/>
      </c>
      <c r="H214" s="376" t="str">
        <f t="shared" si="32"/>
        <v/>
      </c>
      <c r="I214" s="365" t="str">
        <f t="shared" si="33"/>
        <v/>
      </c>
      <c r="J214" s="366" t="str">
        <f t="shared" si="39"/>
        <v/>
      </c>
      <c r="K214" s="367" t="str">
        <f t="shared" si="40"/>
        <v/>
      </c>
      <c r="L214" s="368" t="str">
        <f t="shared" si="41"/>
        <v/>
      </c>
      <c r="M214" s="369"/>
      <c r="N214" s="370" t="str">
        <f t="shared" si="34"/>
        <v/>
      </c>
      <c r="O214" s="371" t="str">
        <f t="shared" si="35"/>
        <v/>
      </c>
      <c r="P214" s="371" t="str">
        <f t="shared" si="42"/>
        <v/>
      </c>
      <c r="Q214" s="372" t="str">
        <f t="shared" si="36"/>
        <v/>
      </c>
      <c r="R214" s="373" t="str">
        <f t="shared" si="43"/>
        <v/>
      </c>
      <c r="S214" s="372" t="str">
        <f t="shared" si="44"/>
        <v/>
      </c>
      <c r="T214" s="372" t="str">
        <f t="shared" si="37"/>
        <v/>
      </c>
      <c r="U214" s="374" t="str">
        <f t="shared" si="38"/>
        <v/>
      </c>
      <c r="V214" s="375" t="str">
        <f t="shared" si="45"/>
        <v/>
      </c>
      <c r="Y214" s="133"/>
    </row>
    <row r="215" spans="1:25" s="127" customFormat="1" ht="12" customHeight="1">
      <c r="A215" s="121">
        <v>143</v>
      </c>
      <c r="B215" s="122"/>
      <c r="C215" s="403"/>
      <c r="D215" s="123"/>
      <c r="E215" s="124"/>
      <c r="F215" s="124"/>
      <c r="G215" s="363" t="str">
        <f t="shared" si="31"/>
        <v/>
      </c>
      <c r="H215" s="376" t="str">
        <f t="shared" si="32"/>
        <v/>
      </c>
      <c r="I215" s="365" t="str">
        <f t="shared" si="33"/>
        <v/>
      </c>
      <c r="J215" s="366" t="str">
        <f t="shared" si="39"/>
        <v/>
      </c>
      <c r="K215" s="367" t="str">
        <f t="shared" si="40"/>
        <v/>
      </c>
      <c r="L215" s="368" t="str">
        <f t="shared" si="41"/>
        <v/>
      </c>
      <c r="M215" s="369"/>
      <c r="N215" s="370" t="str">
        <f t="shared" si="34"/>
        <v/>
      </c>
      <c r="O215" s="371" t="str">
        <f t="shared" si="35"/>
        <v/>
      </c>
      <c r="P215" s="371" t="str">
        <f t="shared" si="42"/>
        <v/>
      </c>
      <c r="Q215" s="372" t="str">
        <f t="shared" si="36"/>
        <v/>
      </c>
      <c r="R215" s="373" t="str">
        <f t="shared" si="43"/>
        <v/>
      </c>
      <c r="S215" s="372" t="str">
        <f t="shared" si="44"/>
        <v/>
      </c>
      <c r="T215" s="372" t="str">
        <f t="shared" si="37"/>
        <v/>
      </c>
      <c r="U215" s="374" t="str">
        <f t="shared" si="38"/>
        <v/>
      </c>
      <c r="V215" s="375" t="str">
        <f t="shared" si="45"/>
        <v/>
      </c>
      <c r="Y215" s="133"/>
    </row>
    <row r="216" spans="1:25" s="127" customFormat="1" ht="12" customHeight="1">
      <c r="A216" s="121">
        <v>144</v>
      </c>
      <c r="B216" s="122"/>
      <c r="C216" s="403"/>
      <c r="D216" s="123"/>
      <c r="E216" s="124"/>
      <c r="F216" s="124"/>
      <c r="G216" s="363" t="str">
        <f t="shared" si="31"/>
        <v/>
      </c>
      <c r="H216" s="376" t="str">
        <f t="shared" si="32"/>
        <v/>
      </c>
      <c r="I216" s="365" t="str">
        <f t="shared" si="33"/>
        <v/>
      </c>
      <c r="J216" s="366" t="str">
        <f t="shared" si="39"/>
        <v/>
      </c>
      <c r="K216" s="367" t="str">
        <f t="shared" si="40"/>
        <v/>
      </c>
      <c r="L216" s="368" t="str">
        <f t="shared" si="41"/>
        <v/>
      </c>
      <c r="M216" s="369"/>
      <c r="N216" s="370" t="str">
        <f t="shared" si="34"/>
        <v/>
      </c>
      <c r="O216" s="371" t="str">
        <f t="shared" si="35"/>
        <v/>
      </c>
      <c r="P216" s="371" t="str">
        <f t="shared" si="42"/>
        <v/>
      </c>
      <c r="Q216" s="372" t="str">
        <f t="shared" si="36"/>
        <v/>
      </c>
      <c r="R216" s="373" t="str">
        <f t="shared" si="43"/>
        <v/>
      </c>
      <c r="S216" s="372" t="str">
        <f t="shared" si="44"/>
        <v/>
      </c>
      <c r="T216" s="372" t="str">
        <f t="shared" si="37"/>
        <v/>
      </c>
      <c r="U216" s="374" t="str">
        <f t="shared" si="38"/>
        <v/>
      </c>
      <c r="V216" s="375" t="str">
        <f t="shared" si="45"/>
        <v/>
      </c>
      <c r="Y216" s="133"/>
    </row>
    <row r="217" spans="1:25" s="127" customFormat="1" ht="12" customHeight="1">
      <c r="A217" s="121">
        <v>145</v>
      </c>
      <c r="B217" s="122"/>
      <c r="C217" s="403"/>
      <c r="D217" s="123"/>
      <c r="E217" s="124"/>
      <c r="F217" s="124"/>
      <c r="G217" s="363" t="str">
        <f t="shared" si="31"/>
        <v/>
      </c>
      <c r="H217" s="376" t="str">
        <f t="shared" si="32"/>
        <v/>
      </c>
      <c r="I217" s="365" t="str">
        <f t="shared" si="33"/>
        <v/>
      </c>
      <c r="J217" s="366" t="str">
        <f t="shared" si="39"/>
        <v/>
      </c>
      <c r="K217" s="367" t="str">
        <f t="shared" si="40"/>
        <v/>
      </c>
      <c r="L217" s="368" t="str">
        <f t="shared" si="41"/>
        <v/>
      </c>
      <c r="M217" s="369"/>
      <c r="N217" s="370" t="str">
        <f t="shared" si="34"/>
        <v/>
      </c>
      <c r="O217" s="371" t="str">
        <f t="shared" si="35"/>
        <v/>
      </c>
      <c r="P217" s="371" t="str">
        <f t="shared" si="42"/>
        <v/>
      </c>
      <c r="Q217" s="372" t="str">
        <f t="shared" si="36"/>
        <v/>
      </c>
      <c r="R217" s="373" t="str">
        <f t="shared" si="43"/>
        <v/>
      </c>
      <c r="S217" s="372" t="str">
        <f t="shared" si="44"/>
        <v/>
      </c>
      <c r="T217" s="372" t="str">
        <f t="shared" si="37"/>
        <v/>
      </c>
      <c r="U217" s="374" t="str">
        <f t="shared" si="38"/>
        <v/>
      </c>
      <c r="V217" s="375" t="str">
        <f t="shared" si="45"/>
        <v/>
      </c>
      <c r="Y217" s="133"/>
    </row>
    <row r="218" spans="1:25" s="127" customFormat="1" ht="12" customHeight="1">
      <c r="A218" s="121">
        <v>146</v>
      </c>
      <c r="B218" s="122"/>
      <c r="C218" s="403"/>
      <c r="D218" s="123"/>
      <c r="E218" s="124"/>
      <c r="F218" s="124"/>
      <c r="G218" s="363" t="str">
        <f t="shared" si="31"/>
        <v/>
      </c>
      <c r="H218" s="376" t="str">
        <f t="shared" si="32"/>
        <v/>
      </c>
      <c r="I218" s="365" t="str">
        <f t="shared" si="33"/>
        <v/>
      </c>
      <c r="J218" s="366" t="str">
        <f t="shared" si="39"/>
        <v/>
      </c>
      <c r="K218" s="367" t="str">
        <f t="shared" si="40"/>
        <v/>
      </c>
      <c r="L218" s="368" t="str">
        <f t="shared" si="41"/>
        <v/>
      </c>
      <c r="M218" s="369"/>
      <c r="N218" s="370" t="str">
        <f t="shared" si="34"/>
        <v/>
      </c>
      <c r="O218" s="371" t="str">
        <f t="shared" si="35"/>
        <v/>
      </c>
      <c r="P218" s="371" t="str">
        <f t="shared" si="42"/>
        <v/>
      </c>
      <c r="Q218" s="372" t="str">
        <f t="shared" si="36"/>
        <v/>
      </c>
      <c r="R218" s="373" t="str">
        <f t="shared" si="43"/>
        <v/>
      </c>
      <c r="S218" s="372" t="str">
        <f t="shared" si="44"/>
        <v/>
      </c>
      <c r="T218" s="372" t="str">
        <f t="shared" si="37"/>
        <v/>
      </c>
      <c r="U218" s="374" t="str">
        <f t="shared" si="38"/>
        <v/>
      </c>
      <c r="V218" s="375" t="str">
        <f t="shared" si="45"/>
        <v/>
      </c>
      <c r="Y218" s="133"/>
    </row>
    <row r="219" spans="1:25" s="127" customFormat="1" ht="12" customHeight="1">
      <c r="A219" s="121">
        <v>147</v>
      </c>
      <c r="B219" s="122"/>
      <c r="C219" s="403"/>
      <c r="D219" s="123"/>
      <c r="E219" s="124"/>
      <c r="F219" s="124"/>
      <c r="G219" s="363" t="str">
        <f t="shared" si="31"/>
        <v/>
      </c>
      <c r="H219" s="376" t="str">
        <f t="shared" si="32"/>
        <v/>
      </c>
      <c r="I219" s="365" t="str">
        <f t="shared" si="33"/>
        <v/>
      </c>
      <c r="J219" s="366" t="str">
        <f t="shared" si="39"/>
        <v/>
      </c>
      <c r="K219" s="367" t="str">
        <f t="shared" si="40"/>
        <v/>
      </c>
      <c r="L219" s="368" t="str">
        <f t="shared" si="41"/>
        <v/>
      </c>
      <c r="M219" s="369"/>
      <c r="N219" s="370" t="str">
        <f t="shared" si="34"/>
        <v/>
      </c>
      <c r="O219" s="371" t="str">
        <f t="shared" si="35"/>
        <v/>
      </c>
      <c r="P219" s="371" t="str">
        <f t="shared" si="42"/>
        <v/>
      </c>
      <c r="Q219" s="372" t="str">
        <f t="shared" si="36"/>
        <v/>
      </c>
      <c r="R219" s="373" t="str">
        <f t="shared" si="43"/>
        <v/>
      </c>
      <c r="S219" s="372" t="str">
        <f t="shared" si="44"/>
        <v/>
      </c>
      <c r="T219" s="372" t="str">
        <f t="shared" si="37"/>
        <v/>
      </c>
      <c r="U219" s="374" t="str">
        <f t="shared" si="38"/>
        <v/>
      </c>
      <c r="V219" s="375" t="str">
        <f t="shared" si="45"/>
        <v/>
      </c>
      <c r="Y219" s="133"/>
    </row>
    <row r="220" spans="1:25" s="127" customFormat="1" ht="12" customHeight="1">
      <c r="A220" s="121">
        <v>148</v>
      </c>
      <c r="B220" s="122"/>
      <c r="C220" s="403"/>
      <c r="D220" s="123"/>
      <c r="E220" s="124"/>
      <c r="F220" s="124"/>
      <c r="G220" s="363" t="str">
        <f t="shared" si="31"/>
        <v/>
      </c>
      <c r="H220" s="376" t="str">
        <f t="shared" si="32"/>
        <v/>
      </c>
      <c r="I220" s="365" t="str">
        <f t="shared" si="33"/>
        <v/>
      </c>
      <c r="J220" s="366" t="str">
        <f t="shared" si="39"/>
        <v/>
      </c>
      <c r="K220" s="367" t="str">
        <f t="shared" si="40"/>
        <v/>
      </c>
      <c r="L220" s="368" t="str">
        <f t="shared" si="41"/>
        <v/>
      </c>
      <c r="M220" s="369"/>
      <c r="N220" s="370" t="str">
        <f t="shared" si="34"/>
        <v/>
      </c>
      <c r="O220" s="371" t="str">
        <f t="shared" si="35"/>
        <v/>
      </c>
      <c r="P220" s="371" t="str">
        <f t="shared" si="42"/>
        <v/>
      </c>
      <c r="Q220" s="372" t="str">
        <f t="shared" si="36"/>
        <v/>
      </c>
      <c r="R220" s="373" t="str">
        <f t="shared" si="43"/>
        <v/>
      </c>
      <c r="S220" s="372" t="str">
        <f t="shared" si="44"/>
        <v/>
      </c>
      <c r="T220" s="372" t="str">
        <f t="shared" si="37"/>
        <v/>
      </c>
      <c r="U220" s="374" t="str">
        <f t="shared" si="38"/>
        <v/>
      </c>
      <c r="V220" s="375" t="str">
        <f t="shared" si="45"/>
        <v/>
      </c>
      <c r="Y220" s="133"/>
    </row>
    <row r="221" spans="1:25" s="127" customFormat="1" ht="12" customHeight="1">
      <c r="A221" s="121">
        <v>149</v>
      </c>
      <c r="B221" s="122"/>
      <c r="C221" s="403"/>
      <c r="D221" s="123"/>
      <c r="E221" s="124"/>
      <c r="F221" s="124"/>
      <c r="G221" s="363" t="str">
        <f t="shared" si="31"/>
        <v/>
      </c>
      <c r="H221" s="376" t="str">
        <f t="shared" si="32"/>
        <v/>
      </c>
      <c r="I221" s="365" t="str">
        <f t="shared" si="33"/>
        <v/>
      </c>
      <c r="J221" s="366" t="str">
        <f t="shared" si="39"/>
        <v/>
      </c>
      <c r="K221" s="367" t="str">
        <f t="shared" si="40"/>
        <v/>
      </c>
      <c r="L221" s="368" t="str">
        <f t="shared" si="41"/>
        <v/>
      </c>
      <c r="M221" s="369"/>
      <c r="N221" s="370" t="str">
        <f t="shared" si="34"/>
        <v/>
      </c>
      <c r="O221" s="371" t="str">
        <f t="shared" si="35"/>
        <v/>
      </c>
      <c r="P221" s="371" t="str">
        <f t="shared" si="42"/>
        <v/>
      </c>
      <c r="Q221" s="372" t="str">
        <f t="shared" si="36"/>
        <v/>
      </c>
      <c r="R221" s="373" t="str">
        <f t="shared" si="43"/>
        <v/>
      </c>
      <c r="S221" s="372" t="str">
        <f t="shared" si="44"/>
        <v/>
      </c>
      <c r="T221" s="372" t="str">
        <f t="shared" si="37"/>
        <v/>
      </c>
      <c r="U221" s="374" t="str">
        <f t="shared" si="38"/>
        <v/>
      </c>
      <c r="V221" s="375" t="str">
        <f t="shared" si="45"/>
        <v/>
      </c>
      <c r="Y221" s="133"/>
    </row>
    <row r="222" spans="1:25" s="127" customFormat="1" ht="12" customHeight="1">
      <c r="A222" s="121">
        <v>150</v>
      </c>
      <c r="B222" s="122"/>
      <c r="C222" s="403"/>
      <c r="D222" s="123"/>
      <c r="E222" s="124"/>
      <c r="F222" s="124"/>
      <c r="G222" s="363" t="str">
        <f t="shared" si="31"/>
        <v/>
      </c>
      <c r="H222" s="376" t="str">
        <f t="shared" si="32"/>
        <v/>
      </c>
      <c r="I222" s="365" t="str">
        <f t="shared" si="33"/>
        <v/>
      </c>
      <c r="J222" s="366" t="str">
        <f t="shared" si="39"/>
        <v/>
      </c>
      <c r="K222" s="367" t="str">
        <f t="shared" si="40"/>
        <v/>
      </c>
      <c r="L222" s="368" t="str">
        <f t="shared" si="41"/>
        <v/>
      </c>
      <c r="M222" s="369"/>
      <c r="N222" s="370" t="str">
        <f t="shared" si="34"/>
        <v/>
      </c>
      <c r="O222" s="371" t="str">
        <f t="shared" si="35"/>
        <v/>
      </c>
      <c r="P222" s="371" t="str">
        <f t="shared" si="42"/>
        <v/>
      </c>
      <c r="Q222" s="372" t="str">
        <f t="shared" si="36"/>
        <v/>
      </c>
      <c r="R222" s="373" t="str">
        <f t="shared" si="43"/>
        <v/>
      </c>
      <c r="S222" s="372" t="str">
        <f t="shared" si="44"/>
        <v/>
      </c>
      <c r="T222" s="372" t="str">
        <f t="shared" si="37"/>
        <v/>
      </c>
      <c r="U222" s="374" t="str">
        <f t="shared" si="38"/>
        <v/>
      </c>
      <c r="V222" s="375" t="str">
        <f t="shared" si="45"/>
        <v/>
      </c>
      <c r="Y222" s="133"/>
    </row>
    <row r="223" spans="1:25" s="127" customFormat="1" ht="12" customHeight="1">
      <c r="A223" s="121">
        <v>151</v>
      </c>
      <c r="B223" s="122"/>
      <c r="C223" s="403"/>
      <c r="D223" s="123"/>
      <c r="E223" s="124"/>
      <c r="F223" s="124"/>
      <c r="G223" s="363" t="str">
        <f t="shared" si="31"/>
        <v/>
      </c>
      <c r="H223" s="376" t="str">
        <f t="shared" si="32"/>
        <v/>
      </c>
      <c r="I223" s="365" t="str">
        <f t="shared" si="33"/>
        <v/>
      </c>
      <c r="J223" s="366" t="str">
        <f t="shared" si="39"/>
        <v/>
      </c>
      <c r="K223" s="367" t="str">
        <f t="shared" si="40"/>
        <v/>
      </c>
      <c r="L223" s="368" t="str">
        <f t="shared" si="41"/>
        <v/>
      </c>
      <c r="M223" s="369"/>
      <c r="N223" s="370" t="str">
        <f t="shared" si="34"/>
        <v/>
      </c>
      <c r="O223" s="371" t="str">
        <f t="shared" si="35"/>
        <v/>
      </c>
      <c r="P223" s="371" t="str">
        <f t="shared" si="42"/>
        <v/>
      </c>
      <c r="Q223" s="372" t="str">
        <f t="shared" si="36"/>
        <v/>
      </c>
      <c r="R223" s="373" t="str">
        <f t="shared" si="43"/>
        <v/>
      </c>
      <c r="S223" s="372" t="str">
        <f t="shared" si="44"/>
        <v/>
      </c>
      <c r="T223" s="372" t="str">
        <f t="shared" si="37"/>
        <v/>
      </c>
      <c r="U223" s="374" t="str">
        <f t="shared" si="38"/>
        <v/>
      </c>
      <c r="V223" s="375" t="str">
        <f t="shared" si="45"/>
        <v/>
      </c>
      <c r="Y223" s="133"/>
    </row>
    <row r="224" spans="1:25" s="127" customFormat="1" ht="12" customHeight="1">
      <c r="A224" s="121">
        <v>152</v>
      </c>
      <c r="B224" s="122"/>
      <c r="C224" s="403"/>
      <c r="D224" s="123"/>
      <c r="E224" s="124"/>
      <c r="F224" s="124"/>
      <c r="G224" s="363" t="str">
        <f t="shared" si="31"/>
        <v/>
      </c>
      <c r="H224" s="376" t="str">
        <f t="shared" si="32"/>
        <v/>
      </c>
      <c r="I224" s="365" t="str">
        <f t="shared" si="33"/>
        <v/>
      </c>
      <c r="J224" s="366" t="str">
        <f t="shared" si="39"/>
        <v/>
      </c>
      <c r="K224" s="367" t="str">
        <f t="shared" si="40"/>
        <v/>
      </c>
      <c r="L224" s="368" t="str">
        <f t="shared" si="41"/>
        <v/>
      </c>
      <c r="M224" s="369"/>
      <c r="N224" s="370" t="str">
        <f t="shared" si="34"/>
        <v/>
      </c>
      <c r="O224" s="371" t="str">
        <f t="shared" si="35"/>
        <v/>
      </c>
      <c r="P224" s="371" t="str">
        <f t="shared" si="42"/>
        <v/>
      </c>
      <c r="Q224" s="372" t="str">
        <f t="shared" si="36"/>
        <v/>
      </c>
      <c r="R224" s="373" t="str">
        <f t="shared" si="43"/>
        <v/>
      </c>
      <c r="S224" s="372" t="str">
        <f t="shared" si="44"/>
        <v/>
      </c>
      <c r="T224" s="372" t="str">
        <f t="shared" si="37"/>
        <v/>
      </c>
      <c r="U224" s="374" t="str">
        <f t="shared" si="38"/>
        <v/>
      </c>
      <c r="V224" s="375" t="str">
        <f t="shared" si="45"/>
        <v/>
      </c>
      <c r="Y224" s="133"/>
    </row>
    <row r="225" spans="1:25" s="127" customFormat="1" ht="12" customHeight="1">
      <c r="A225" s="121">
        <v>153</v>
      </c>
      <c r="B225" s="122"/>
      <c r="C225" s="403"/>
      <c r="D225" s="123"/>
      <c r="E225" s="124"/>
      <c r="F225" s="124"/>
      <c r="G225" s="363" t="str">
        <f t="shared" si="31"/>
        <v/>
      </c>
      <c r="H225" s="376" t="str">
        <f t="shared" si="32"/>
        <v/>
      </c>
      <c r="I225" s="365" t="str">
        <f t="shared" si="33"/>
        <v/>
      </c>
      <c r="J225" s="366" t="str">
        <f t="shared" si="39"/>
        <v/>
      </c>
      <c r="K225" s="367" t="str">
        <f t="shared" si="40"/>
        <v/>
      </c>
      <c r="L225" s="368" t="str">
        <f t="shared" si="41"/>
        <v/>
      </c>
      <c r="M225" s="369"/>
      <c r="N225" s="370" t="str">
        <f t="shared" si="34"/>
        <v/>
      </c>
      <c r="O225" s="371" t="str">
        <f t="shared" si="35"/>
        <v/>
      </c>
      <c r="P225" s="371" t="str">
        <f t="shared" si="42"/>
        <v/>
      </c>
      <c r="Q225" s="372" t="str">
        <f t="shared" si="36"/>
        <v/>
      </c>
      <c r="R225" s="373" t="str">
        <f t="shared" si="43"/>
        <v/>
      </c>
      <c r="S225" s="372" t="str">
        <f t="shared" si="44"/>
        <v/>
      </c>
      <c r="T225" s="372" t="str">
        <f t="shared" si="37"/>
        <v/>
      </c>
      <c r="U225" s="374" t="str">
        <f t="shared" si="38"/>
        <v/>
      </c>
      <c r="V225" s="375" t="str">
        <f t="shared" si="45"/>
        <v/>
      </c>
      <c r="Y225" s="133"/>
    </row>
    <row r="226" spans="1:25" s="127" customFormat="1" ht="12" customHeight="1">
      <c r="A226" s="121">
        <v>154</v>
      </c>
      <c r="B226" s="122"/>
      <c r="C226" s="403"/>
      <c r="D226" s="123"/>
      <c r="E226" s="124"/>
      <c r="F226" s="124"/>
      <c r="G226" s="363" t="str">
        <f t="shared" si="31"/>
        <v/>
      </c>
      <c r="H226" s="376" t="str">
        <f t="shared" si="32"/>
        <v/>
      </c>
      <c r="I226" s="365" t="str">
        <f t="shared" si="33"/>
        <v/>
      </c>
      <c r="J226" s="366" t="str">
        <f t="shared" si="39"/>
        <v/>
      </c>
      <c r="K226" s="367" t="str">
        <f t="shared" si="40"/>
        <v/>
      </c>
      <c r="L226" s="368" t="str">
        <f t="shared" si="41"/>
        <v/>
      </c>
      <c r="M226" s="369"/>
      <c r="N226" s="370" t="str">
        <f t="shared" si="34"/>
        <v/>
      </c>
      <c r="O226" s="371" t="str">
        <f t="shared" si="35"/>
        <v/>
      </c>
      <c r="P226" s="371" t="str">
        <f t="shared" si="42"/>
        <v/>
      </c>
      <c r="Q226" s="372" t="str">
        <f t="shared" si="36"/>
        <v/>
      </c>
      <c r="R226" s="373" t="str">
        <f t="shared" si="43"/>
        <v/>
      </c>
      <c r="S226" s="372" t="str">
        <f t="shared" si="44"/>
        <v/>
      </c>
      <c r="T226" s="372" t="str">
        <f t="shared" si="37"/>
        <v/>
      </c>
      <c r="U226" s="374" t="str">
        <f t="shared" si="38"/>
        <v/>
      </c>
      <c r="V226" s="375" t="str">
        <f t="shared" si="45"/>
        <v/>
      </c>
      <c r="Y226" s="133"/>
    </row>
    <row r="227" spans="1:25" s="127" customFormat="1" ht="12" customHeight="1">
      <c r="A227" s="121">
        <v>155</v>
      </c>
      <c r="B227" s="122"/>
      <c r="C227" s="403"/>
      <c r="D227" s="123"/>
      <c r="E227" s="124"/>
      <c r="F227" s="124"/>
      <c r="G227" s="363" t="str">
        <f t="shared" si="31"/>
        <v/>
      </c>
      <c r="H227" s="376" t="str">
        <f t="shared" si="32"/>
        <v/>
      </c>
      <c r="I227" s="365" t="str">
        <f t="shared" si="33"/>
        <v/>
      </c>
      <c r="J227" s="366" t="str">
        <f t="shared" si="39"/>
        <v/>
      </c>
      <c r="K227" s="367" t="str">
        <f t="shared" si="40"/>
        <v/>
      </c>
      <c r="L227" s="368" t="str">
        <f t="shared" si="41"/>
        <v/>
      </c>
      <c r="M227" s="369"/>
      <c r="N227" s="370" t="str">
        <f t="shared" si="34"/>
        <v/>
      </c>
      <c r="O227" s="371" t="str">
        <f t="shared" si="35"/>
        <v/>
      </c>
      <c r="P227" s="371" t="str">
        <f t="shared" si="42"/>
        <v/>
      </c>
      <c r="Q227" s="372" t="str">
        <f t="shared" si="36"/>
        <v/>
      </c>
      <c r="R227" s="373" t="str">
        <f t="shared" si="43"/>
        <v/>
      </c>
      <c r="S227" s="372" t="str">
        <f t="shared" si="44"/>
        <v/>
      </c>
      <c r="T227" s="372" t="str">
        <f t="shared" si="37"/>
        <v/>
      </c>
      <c r="U227" s="374" t="str">
        <f t="shared" si="38"/>
        <v/>
      </c>
      <c r="V227" s="375" t="str">
        <f t="shared" si="45"/>
        <v/>
      </c>
      <c r="Y227" s="133"/>
    </row>
    <row r="228" spans="1:25" s="127" customFormat="1" ht="12" customHeight="1">
      <c r="A228" s="121">
        <v>156</v>
      </c>
      <c r="B228" s="122"/>
      <c r="C228" s="403"/>
      <c r="D228" s="123"/>
      <c r="E228" s="124"/>
      <c r="F228" s="124"/>
      <c r="G228" s="363" t="str">
        <f t="shared" si="31"/>
        <v/>
      </c>
      <c r="H228" s="376" t="str">
        <f t="shared" si="32"/>
        <v/>
      </c>
      <c r="I228" s="365" t="str">
        <f t="shared" si="33"/>
        <v/>
      </c>
      <c r="J228" s="366" t="str">
        <f t="shared" si="39"/>
        <v/>
      </c>
      <c r="K228" s="367" t="str">
        <f t="shared" si="40"/>
        <v/>
      </c>
      <c r="L228" s="368" t="str">
        <f t="shared" si="41"/>
        <v/>
      </c>
      <c r="M228" s="369"/>
      <c r="N228" s="370" t="str">
        <f t="shared" si="34"/>
        <v/>
      </c>
      <c r="O228" s="371" t="str">
        <f t="shared" si="35"/>
        <v/>
      </c>
      <c r="P228" s="371" t="str">
        <f t="shared" si="42"/>
        <v/>
      </c>
      <c r="Q228" s="372" t="str">
        <f t="shared" si="36"/>
        <v/>
      </c>
      <c r="R228" s="373" t="str">
        <f t="shared" si="43"/>
        <v/>
      </c>
      <c r="S228" s="372" t="str">
        <f t="shared" si="44"/>
        <v/>
      </c>
      <c r="T228" s="372" t="str">
        <f t="shared" si="37"/>
        <v/>
      </c>
      <c r="U228" s="374" t="str">
        <f t="shared" si="38"/>
        <v/>
      </c>
      <c r="V228" s="375" t="str">
        <f t="shared" si="45"/>
        <v/>
      </c>
      <c r="Y228" s="133"/>
    </row>
    <row r="229" spans="1:25" s="127" customFormat="1" ht="12" customHeight="1">
      <c r="A229" s="121">
        <v>157</v>
      </c>
      <c r="B229" s="122"/>
      <c r="C229" s="403"/>
      <c r="D229" s="123"/>
      <c r="E229" s="124"/>
      <c r="F229" s="124"/>
      <c r="G229" s="363" t="str">
        <f t="shared" si="31"/>
        <v/>
      </c>
      <c r="H229" s="376" t="str">
        <f t="shared" si="32"/>
        <v/>
      </c>
      <c r="I229" s="365" t="str">
        <f t="shared" si="33"/>
        <v/>
      </c>
      <c r="J229" s="366" t="str">
        <f t="shared" si="39"/>
        <v/>
      </c>
      <c r="K229" s="367" t="str">
        <f t="shared" si="40"/>
        <v/>
      </c>
      <c r="L229" s="368" t="str">
        <f t="shared" si="41"/>
        <v/>
      </c>
      <c r="M229" s="369"/>
      <c r="N229" s="370" t="str">
        <f t="shared" si="34"/>
        <v/>
      </c>
      <c r="O229" s="371" t="str">
        <f t="shared" si="35"/>
        <v/>
      </c>
      <c r="P229" s="371" t="str">
        <f t="shared" si="42"/>
        <v/>
      </c>
      <c r="Q229" s="372" t="str">
        <f t="shared" si="36"/>
        <v/>
      </c>
      <c r="R229" s="373" t="str">
        <f t="shared" si="43"/>
        <v/>
      </c>
      <c r="S229" s="372" t="str">
        <f t="shared" si="44"/>
        <v/>
      </c>
      <c r="T229" s="372" t="str">
        <f t="shared" si="37"/>
        <v/>
      </c>
      <c r="U229" s="374" t="str">
        <f t="shared" si="38"/>
        <v/>
      </c>
      <c r="V229" s="375" t="str">
        <f t="shared" si="45"/>
        <v/>
      </c>
      <c r="Y229" s="133"/>
    </row>
    <row r="230" spans="1:25" s="127" customFormat="1" ht="12" customHeight="1">
      <c r="A230" s="121">
        <v>158</v>
      </c>
      <c r="B230" s="122"/>
      <c r="C230" s="403"/>
      <c r="D230" s="123"/>
      <c r="E230" s="124"/>
      <c r="F230" s="124"/>
      <c r="G230" s="363" t="str">
        <f t="shared" si="31"/>
        <v/>
      </c>
      <c r="H230" s="376" t="str">
        <f t="shared" si="32"/>
        <v/>
      </c>
      <c r="I230" s="365" t="str">
        <f t="shared" si="33"/>
        <v/>
      </c>
      <c r="J230" s="366" t="str">
        <f t="shared" si="39"/>
        <v/>
      </c>
      <c r="K230" s="367" t="str">
        <f t="shared" si="40"/>
        <v/>
      </c>
      <c r="L230" s="368" t="str">
        <f t="shared" si="41"/>
        <v/>
      </c>
      <c r="M230" s="369"/>
      <c r="N230" s="370" t="str">
        <f t="shared" si="34"/>
        <v/>
      </c>
      <c r="O230" s="371" t="str">
        <f t="shared" si="35"/>
        <v/>
      </c>
      <c r="P230" s="371" t="str">
        <f t="shared" si="42"/>
        <v/>
      </c>
      <c r="Q230" s="372" t="str">
        <f t="shared" si="36"/>
        <v/>
      </c>
      <c r="R230" s="373" t="str">
        <f t="shared" si="43"/>
        <v/>
      </c>
      <c r="S230" s="372" t="str">
        <f t="shared" si="44"/>
        <v/>
      </c>
      <c r="T230" s="372" t="str">
        <f t="shared" si="37"/>
        <v/>
      </c>
      <c r="U230" s="374" t="str">
        <f t="shared" si="38"/>
        <v/>
      </c>
      <c r="V230" s="375" t="str">
        <f t="shared" si="45"/>
        <v/>
      </c>
      <c r="Y230" s="133"/>
    </row>
    <row r="231" spans="1:25" s="127" customFormat="1" ht="12" customHeight="1">
      <c r="A231" s="121">
        <v>159</v>
      </c>
      <c r="B231" s="122"/>
      <c r="C231" s="403"/>
      <c r="D231" s="123"/>
      <c r="E231" s="124"/>
      <c r="F231" s="124"/>
      <c r="G231" s="363" t="str">
        <f t="shared" si="31"/>
        <v/>
      </c>
      <c r="H231" s="376" t="str">
        <f t="shared" si="32"/>
        <v/>
      </c>
      <c r="I231" s="365" t="str">
        <f t="shared" si="33"/>
        <v/>
      </c>
      <c r="J231" s="366" t="str">
        <f t="shared" si="39"/>
        <v/>
      </c>
      <c r="K231" s="367" t="str">
        <f t="shared" si="40"/>
        <v/>
      </c>
      <c r="L231" s="368" t="str">
        <f t="shared" si="41"/>
        <v/>
      </c>
      <c r="M231" s="369"/>
      <c r="N231" s="370" t="str">
        <f t="shared" si="34"/>
        <v/>
      </c>
      <c r="O231" s="371" t="str">
        <f t="shared" si="35"/>
        <v/>
      </c>
      <c r="P231" s="371" t="str">
        <f t="shared" si="42"/>
        <v/>
      </c>
      <c r="Q231" s="372" t="str">
        <f t="shared" si="36"/>
        <v/>
      </c>
      <c r="R231" s="373" t="str">
        <f t="shared" si="43"/>
        <v/>
      </c>
      <c r="S231" s="372" t="str">
        <f t="shared" si="44"/>
        <v/>
      </c>
      <c r="T231" s="372" t="str">
        <f t="shared" si="37"/>
        <v/>
      </c>
      <c r="U231" s="374" t="str">
        <f t="shared" si="38"/>
        <v/>
      </c>
      <c r="V231" s="375" t="str">
        <f t="shared" si="45"/>
        <v/>
      </c>
      <c r="Y231" s="133"/>
    </row>
    <row r="232" spans="1:25" s="127" customFormat="1" ht="12" customHeight="1">
      <c r="A232" s="121">
        <v>160</v>
      </c>
      <c r="B232" s="122"/>
      <c r="C232" s="403"/>
      <c r="D232" s="123"/>
      <c r="E232" s="124"/>
      <c r="F232" s="124"/>
      <c r="G232" s="363" t="str">
        <f t="shared" si="31"/>
        <v/>
      </c>
      <c r="H232" s="376" t="str">
        <f t="shared" si="32"/>
        <v/>
      </c>
      <c r="I232" s="365" t="str">
        <f t="shared" si="33"/>
        <v/>
      </c>
      <c r="J232" s="366" t="str">
        <f t="shared" si="39"/>
        <v/>
      </c>
      <c r="K232" s="367" t="str">
        <f t="shared" si="40"/>
        <v/>
      </c>
      <c r="L232" s="368" t="str">
        <f t="shared" si="41"/>
        <v/>
      </c>
      <c r="M232" s="369"/>
      <c r="N232" s="370" t="str">
        <f t="shared" si="34"/>
        <v/>
      </c>
      <c r="O232" s="371" t="str">
        <f t="shared" si="35"/>
        <v/>
      </c>
      <c r="P232" s="371" t="str">
        <f t="shared" si="42"/>
        <v/>
      </c>
      <c r="Q232" s="372" t="str">
        <f t="shared" si="36"/>
        <v/>
      </c>
      <c r="R232" s="373" t="str">
        <f t="shared" si="43"/>
        <v/>
      </c>
      <c r="S232" s="372" t="str">
        <f t="shared" si="44"/>
        <v/>
      </c>
      <c r="T232" s="372" t="str">
        <f t="shared" si="37"/>
        <v/>
      </c>
      <c r="U232" s="374" t="str">
        <f t="shared" si="38"/>
        <v/>
      </c>
      <c r="V232" s="375" t="str">
        <f t="shared" si="45"/>
        <v/>
      </c>
      <c r="Y232" s="133"/>
    </row>
    <row r="233" spans="1:25" s="127" customFormat="1" ht="12" customHeight="1">
      <c r="A233" s="121">
        <v>161</v>
      </c>
      <c r="B233" s="122"/>
      <c r="C233" s="403"/>
      <c r="D233" s="123"/>
      <c r="E233" s="124"/>
      <c r="F233" s="124"/>
      <c r="G233" s="363" t="str">
        <f t="shared" si="31"/>
        <v/>
      </c>
      <c r="H233" s="376" t="str">
        <f t="shared" si="32"/>
        <v/>
      </c>
      <c r="I233" s="365" t="str">
        <f t="shared" si="33"/>
        <v/>
      </c>
      <c r="J233" s="366" t="str">
        <f t="shared" si="39"/>
        <v/>
      </c>
      <c r="K233" s="367" t="str">
        <f t="shared" si="40"/>
        <v/>
      </c>
      <c r="L233" s="368" t="str">
        <f t="shared" si="41"/>
        <v/>
      </c>
      <c r="M233" s="369"/>
      <c r="N233" s="370" t="str">
        <f t="shared" si="34"/>
        <v/>
      </c>
      <c r="O233" s="371" t="str">
        <f t="shared" si="35"/>
        <v/>
      </c>
      <c r="P233" s="371" t="str">
        <f t="shared" si="42"/>
        <v/>
      </c>
      <c r="Q233" s="372" t="str">
        <f t="shared" si="36"/>
        <v/>
      </c>
      <c r="R233" s="373" t="str">
        <f t="shared" si="43"/>
        <v/>
      </c>
      <c r="S233" s="372" t="str">
        <f t="shared" si="44"/>
        <v/>
      </c>
      <c r="T233" s="372" t="str">
        <f t="shared" si="37"/>
        <v/>
      </c>
      <c r="U233" s="374" t="str">
        <f t="shared" si="38"/>
        <v/>
      </c>
      <c r="V233" s="375" t="str">
        <f t="shared" si="45"/>
        <v/>
      </c>
      <c r="Y233" s="133"/>
    </row>
    <row r="234" spans="1:25" s="127" customFormat="1" ht="12" customHeight="1">
      <c r="A234" s="121">
        <v>162</v>
      </c>
      <c r="B234" s="122"/>
      <c r="C234" s="403"/>
      <c r="D234" s="123"/>
      <c r="E234" s="124"/>
      <c r="F234" s="124"/>
      <c r="G234" s="363" t="str">
        <f t="shared" si="31"/>
        <v/>
      </c>
      <c r="H234" s="376" t="str">
        <f t="shared" si="32"/>
        <v/>
      </c>
      <c r="I234" s="365" t="str">
        <f t="shared" si="33"/>
        <v/>
      </c>
      <c r="J234" s="366" t="str">
        <f t="shared" si="39"/>
        <v/>
      </c>
      <c r="K234" s="367" t="str">
        <f t="shared" si="40"/>
        <v/>
      </c>
      <c r="L234" s="368" t="str">
        <f t="shared" si="41"/>
        <v/>
      </c>
      <c r="M234" s="369"/>
      <c r="N234" s="370" t="str">
        <f t="shared" si="34"/>
        <v/>
      </c>
      <c r="O234" s="371" t="str">
        <f t="shared" si="35"/>
        <v/>
      </c>
      <c r="P234" s="371" t="str">
        <f t="shared" si="42"/>
        <v/>
      </c>
      <c r="Q234" s="372" t="str">
        <f t="shared" si="36"/>
        <v/>
      </c>
      <c r="R234" s="373" t="str">
        <f t="shared" si="43"/>
        <v/>
      </c>
      <c r="S234" s="372" t="str">
        <f t="shared" si="44"/>
        <v/>
      </c>
      <c r="T234" s="372" t="str">
        <f t="shared" si="37"/>
        <v/>
      </c>
      <c r="U234" s="374" t="str">
        <f t="shared" si="38"/>
        <v/>
      </c>
      <c r="V234" s="375" t="str">
        <f t="shared" si="45"/>
        <v/>
      </c>
      <c r="Y234" s="133"/>
    </row>
    <row r="235" spans="1:25" s="127" customFormat="1" ht="12" customHeight="1">
      <c r="A235" s="121">
        <v>163</v>
      </c>
      <c r="B235" s="122"/>
      <c r="C235" s="403"/>
      <c r="D235" s="123"/>
      <c r="E235" s="124"/>
      <c r="F235" s="124"/>
      <c r="G235" s="363" t="str">
        <f t="shared" si="31"/>
        <v/>
      </c>
      <c r="H235" s="376" t="str">
        <f t="shared" si="32"/>
        <v/>
      </c>
      <c r="I235" s="365" t="str">
        <f t="shared" si="33"/>
        <v/>
      </c>
      <c r="J235" s="366" t="str">
        <f t="shared" si="39"/>
        <v/>
      </c>
      <c r="K235" s="367" t="str">
        <f t="shared" si="40"/>
        <v/>
      </c>
      <c r="L235" s="368" t="str">
        <f t="shared" si="41"/>
        <v/>
      </c>
      <c r="M235" s="369"/>
      <c r="N235" s="370" t="str">
        <f t="shared" si="34"/>
        <v/>
      </c>
      <c r="O235" s="371" t="str">
        <f t="shared" si="35"/>
        <v/>
      </c>
      <c r="P235" s="371" t="str">
        <f t="shared" si="42"/>
        <v/>
      </c>
      <c r="Q235" s="372" t="str">
        <f t="shared" si="36"/>
        <v/>
      </c>
      <c r="R235" s="373" t="str">
        <f t="shared" si="43"/>
        <v/>
      </c>
      <c r="S235" s="372" t="str">
        <f t="shared" si="44"/>
        <v/>
      </c>
      <c r="T235" s="372" t="str">
        <f t="shared" si="37"/>
        <v/>
      </c>
      <c r="U235" s="374" t="str">
        <f t="shared" si="38"/>
        <v/>
      </c>
      <c r="V235" s="375" t="str">
        <f t="shared" si="45"/>
        <v/>
      </c>
      <c r="Y235" s="133"/>
    </row>
    <row r="236" spans="1:25" s="127" customFormat="1" ht="12" customHeight="1">
      <c r="A236" s="121">
        <v>164</v>
      </c>
      <c r="B236" s="122"/>
      <c r="C236" s="403"/>
      <c r="D236" s="123"/>
      <c r="E236" s="124"/>
      <c r="F236" s="124"/>
      <c r="G236" s="363" t="str">
        <f t="shared" si="31"/>
        <v/>
      </c>
      <c r="H236" s="376" t="str">
        <f t="shared" si="32"/>
        <v/>
      </c>
      <c r="I236" s="365" t="str">
        <f t="shared" si="33"/>
        <v/>
      </c>
      <c r="J236" s="366" t="str">
        <f t="shared" si="39"/>
        <v/>
      </c>
      <c r="K236" s="367" t="str">
        <f t="shared" si="40"/>
        <v/>
      </c>
      <c r="L236" s="368" t="str">
        <f t="shared" si="41"/>
        <v/>
      </c>
      <c r="M236" s="369"/>
      <c r="N236" s="370" t="str">
        <f t="shared" si="34"/>
        <v/>
      </c>
      <c r="O236" s="371" t="str">
        <f t="shared" si="35"/>
        <v/>
      </c>
      <c r="P236" s="371" t="str">
        <f t="shared" si="42"/>
        <v/>
      </c>
      <c r="Q236" s="372" t="str">
        <f t="shared" si="36"/>
        <v/>
      </c>
      <c r="R236" s="373" t="str">
        <f t="shared" si="43"/>
        <v/>
      </c>
      <c r="S236" s="372" t="str">
        <f t="shared" si="44"/>
        <v/>
      </c>
      <c r="T236" s="372" t="str">
        <f t="shared" si="37"/>
        <v/>
      </c>
      <c r="U236" s="374" t="str">
        <f t="shared" si="38"/>
        <v/>
      </c>
      <c r="V236" s="375" t="str">
        <f t="shared" si="45"/>
        <v/>
      </c>
      <c r="Y236" s="133"/>
    </row>
    <row r="237" spans="1:25" s="127" customFormat="1" ht="12" customHeight="1">
      <c r="A237" s="121">
        <v>165</v>
      </c>
      <c r="B237" s="122"/>
      <c r="C237" s="403"/>
      <c r="D237" s="123"/>
      <c r="E237" s="124"/>
      <c r="F237" s="124"/>
      <c r="G237" s="363" t="str">
        <f t="shared" si="31"/>
        <v/>
      </c>
      <c r="H237" s="376" t="str">
        <f t="shared" si="32"/>
        <v/>
      </c>
      <c r="I237" s="365" t="str">
        <f t="shared" si="33"/>
        <v/>
      </c>
      <c r="J237" s="366" t="str">
        <f t="shared" si="39"/>
        <v/>
      </c>
      <c r="K237" s="367" t="str">
        <f t="shared" si="40"/>
        <v/>
      </c>
      <c r="L237" s="368" t="str">
        <f t="shared" si="41"/>
        <v/>
      </c>
      <c r="M237" s="369"/>
      <c r="N237" s="370" t="str">
        <f t="shared" si="34"/>
        <v/>
      </c>
      <c r="O237" s="371" t="str">
        <f t="shared" si="35"/>
        <v/>
      </c>
      <c r="P237" s="371" t="str">
        <f t="shared" si="42"/>
        <v/>
      </c>
      <c r="Q237" s="372" t="str">
        <f t="shared" si="36"/>
        <v/>
      </c>
      <c r="R237" s="373" t="str">
        <f t="shared" si="43"/>
        <v/>
      </c>
      <c r="S237" s="372" t="str">
        <f t="shared" si="44"/>
        <v/>
      </c>
      <c r="T237" s="372" t="str">
        <f t="shared" si="37"/>
        <v/>
      </c>
      <c r="U237" s="374" t="str">
        <f t="shared" si="38"/>
        <v/>
      </c>
      <c r="V237" s="375" t="str">
        <f t="shared" si="45"/>
        <v/>
      </c>
      <c r="Y237" s="133"/>
    </row>
    <row r="238" spans="1:25" s="127" customFormat="1" ht="12" customHeight="1">
      <c r="A238" s="121">
        <v>166</v>
      </c>
      <c r="B238" s="122"/>
      <c r="C238" s="403"/>
      <c r="D238" s="123"/>
      <c r="E238" s="124"/>
      <c r="F238" s="124"/>
      <c r="G238" s="363" t="str">
        <f t="shared" si="31"/>
        <v/>
      </c>
      <c r="H238" s="376" t="str">
        <f t="shared" si="32"/>
        <v/>
      </c>
      <c r="I238" s="365" t="str">
        <f t="shared" si="33"/>
        <v/>
      </c>
      <c r="J238" s="366" t="str">
        <f t="shared" si="39"/>
        <v/>
      </c>
      <c r="K238" s="367" t="str">
        <f t="shared" si="40"/>
        <v/>
      </c>
      <c r="L238" s="368" t="str">
        <f t="shared" si="41"/>
        <v/>
      </c>
      <c r="M238" s="369"/>
      <c r="N238" s="370" t="str">
        <f t="shared" si="34"/>
        <v/>
      </c>
      <c r="O238" s="371" t="str">
        <f t="shared" si="35"/>
        <v/>
      </c>
      <c r="P238" s="371" t="str">
        <f t="shared" si="42"/>
        <v/>
      </c>
      <c r="Q238" s="372" t="str">
        <f t="shared" si="36"/>
        <v/>
      </c>
      <c r="R238" s="373" t="str">
        <f t="shared" si="43"/>
        <v/>
      </c>
      <c r="S238" s="372" t="str">
        <f t="shared" si="44"/>
        <v/>
      </c>
      <c r="T238" s="372" t="str">
        <f t="shared" si="37"/>
        <v/>
      </c>
      <c r="U238" s="374" t="str">
        <f t="shared" si="38"/>
        <v/>
      </c>
      <c r="V238" s="375" t="str">
        <f t="shared" si="45"/>
        <v/>
      </c>
      <c r="Y238" s="133"/>
    </row>
    <row r="239" spans="1:25" s="127" customFormat="1" ht="12" customHeight="1">
      <c r="A239" s="121">
        <v>167</v>
      </c>
      <c r="B239" s="122"/>
      <c r="C239" s="403"/>
      <c r="D239" s="123"/>
      <c r="E239" s="124"/>
      <c r="F239" s="124"/>
      <c r="G239" s="363" t="str">
        <f t="shared" si="31"/>
        <v/>
      </c>
      <c r="H239" s="376" t="str">
        <f t="shared" si="32"/>
        <v/>
      </c>
      <c r="I239" s="365" t="str">
        <f t="shared" si="33"/>
        <v/>
      </c>
      <c r="J239" s="366" t="str">
        <f t="shared" si="39"/>
        <v/>
      </c>
      <c r="K239" s="367" t="str">
        <f t="shared" si="40"/>
        <v/>
      </c>
      <c r="L239" s="368" t="str">
        <f t="shared" si="41"/>
        <v/>
      </c>
      <c r="M239" s="369"/>
      <c r="N239" s="370" t="str">
        <f t="shared" si="34"/>
        <v/>
      </c>
      <c r="O239" s="371" t="str">
        <f t="shared" si="35"/>
        <v/>
      </c>
      <c r="P239" s="371" t="str">
        <f t="shared" si="42"/>
        <v/>
      </c>
      <c r="Q239" s="372" t="str">
        <f t="shared" si="36"/>
        <v/>
      </c>
      <c r="R239" s="373" t="str">
        <f t="shared" si="43"/>
        <v/>
      </c>
      <c r="S239" s="372" t="str">
        <f t="shared" si="44"/>
        <v/>
      </c>
      <c r="T239" s="372" t="str">
        <f t="shared" si="37"/>
        <v/>
      </c>
      <c r="U239" s="374" t="str">
        <f t="shared" si="38"/>
        <v/>
      </c>
      <c r="V239" s="375" t="str">
        <f t="shared" si="45"/>
        <v/>
      </c>
      <c r="Y239" s="133"/>
    </row>
    <row r="240" spans="1:25" s="127" customFormat="1" ht="12" customHeight="1">
      <c r="A240" s="121">
        <v>168</v>
      </c>
      <c r="B240" s="122"/>
      <c r="C240" s="403"/>
      <c r="D240" s="123"/>
      <c r="E240" s="124"/>
      <c r="F240" s="124"/>
      <c r="G240" s="363" t="str">
        <f t="shared" si="31"/>
        <v/>
      </c>
      <c r="H240" s="376" t="str">
        <f t="shared" si="32"/>
        <v/>
      </c>
      <c r="I240" s="365" t="str">
        <f t="shared" si="33"/>
        <v/>
      </c>
      <c r="J240" s="366" t="str">
        <f t="shared" si="39"/>
        <v/>
      </c>
      <c r="K240" s="367" t="str">
        <f t="shared" si="40"/>
        <v/>
      </c>
      <c r="L240" s="368" t="str">
        <f t="shared" si="41"/>
        <v/>
      </c>
      <c r="M240" s="369"/>
      <c r="N240" s="370" t="str">
        <f t="shared" si="34"/>
        <v/>
      </c>
      <c r="O240" s="371" t="str">
        <f t="shared" si="35"/>
        <v/>
      </c>
      <c r="P240" s="371" t="str">
        <f t="shared" si="42"/>
        <v/>
      </c>
      <c r="Q240" s="372" t="str">
        <f t="shared" si="36"/>
        <v/>
      </c>
      <c r="R240" s="373" t="str">
        <f t="shared" si="43"/>
        <v/>
      </c>
      <c r="S240" s="372" t="str">
        <f t="shared" si="44"/>
        <v/>
      </c>
      <c r="T240" s="372" t="str">
        <f t="shared" si="37"/>
        <v/>
      </c>
      <c r="U240" s="374" t="str">
        <f t="shared" si="38"/>
        <v/>
      </c>
      <c r="V240" s="375" t="str">
        <f t="shared" si="45"/>
        <v/>
      </c>
      <c r="Y240" s="133"/>
    </row>
    <row r="241" spans="1:25" s="127" customFormat="1" ht="12" customHeight="1">
      <c r="A241" s="121">
        <v>169</v>
      </c>
      <c r="B241" s="122"/>
      <c r="C241" s="403"/>
      <c r="D241" s="123"/>
      <c r="E241" s="124"/>
      <c r="F241" s="124"/>
      <c r="G241" s="363" t="str">
        <f t="shared" si="31"/>
        <v/>
      </c>
      <c r="H241" s="376" t="str">
        <f t="shared" si="32"/>
        <v/>
      </c>
      <c r="I241" s="365" t="str">
        <f t="shared" si="33"/>
        <v/>
      </c>
      <c r="J241" s="366" t="str">
        <f t="shared" si="39"/>
        <v/>
      </c>
      <c r="K241" s="367" t="str">
        <f t="shared" si="40"/>
        <v/>
      </c>
      <c r="L241" s="368" t="str">
        <f t="shared" si="41"/>
        <v/>
      </c>
      <c r="M241" s="369"/>
      <c r="N241" s="370" t="str">
        <f t="shared" si="34"/>
        <v/>
      </c>
      <c r="O241" s="371" t="str">
        <f t="shared" si="35"/>
        <v/>
      </c>
      <c r="P241" s="371" t="str">
        <f t="shared" si="42"/>
        <v/>
      </c>
      <c r="Q241" s="372" t="str">
        <f t="shared" si="36"/>
        <v/>
      </c>
      <c r="R241" s="373" t="str">
        <f t="shared" si="43"/>
        <v/>
      </c>
      <c r="S241" s="372" t="str">
        <f t="shared" si="44"/>
        <v/>
      </c>
      <c r="T241" s="372" t="str">
        <f t="shared" si="37"/>
        <v/>
      </c>
      <c r="U241" s="374" t="str">
        <f t="shared" si="38"/>
        <v/>
      </c>
      <c r="V241" s="375" t="str">
        <f t="shared" si="45"/>
        <v/>
      </c>
      <c r="Y241" s="133"/>
    </row>
    <row r="242" spans="1:25" s="127" customFormat="1" ht="12" customHeight="1">
      <c r="A242" s="121">
        <v>170</v>
      </c>
      <c r="B242" s="122"/>
      <c r="C242" s="403"/>
      <c r="D242" s="123"/>
      <c r="E242" s="124"/>
      <c r="F242" s="124"/>
      <c r="G242" s="363" t="str">
        <f t="shared" si="31"/>
        <v/>
      </c>
      <c r="H242" s="376" t="str">
        <f t="shared" si="32"/>
        <v/>
      </c>
      <c r="I242" s="365" t="str">
        <f t="shared" si="33"/>
        <v/>
      </c>
      <c r="J242" s="366" t="str">
        <f t="shared" si="39"/>
        <v/>
      </c>
      <c r="K242" s="367" t="str">
        <f t="shared" si="40"/>
        <v/>
      </c>
      <c r="L242" s="368" t="str">
        <f t="shared" si="41"/>
        <v/>
      </c>
      <c r="M242" s="369"/>
      <c r="N242" s="370" t="str">
        <f t="shared" si="34"/>
        <v/>
      </c>
      <c r="O242" s="371" t="str">
        <f t="shared" si="35"/>
        <v/>
      </c>
      <c r="P242" s="371" t="str">
        <f t="shared" si="42"/>
        <v/>
      </c>
      <c r="Q242" s="372" t="str">
        <f t="shared" si="36"/>
        <v/>
      </c>
      <c r="R242" s="373" t="str">
        <f t="shared" si="43"/>
        <v/>
      </c>
      <c r="S242" s="372" t="str">
        <f t="shared" si="44"/>
        <v/>
      </c>
      <c r="T242" s="372" t="str">
        <f t="shared" si="37"/>
        <v/>
      </c>
      <c r="U242" s="374" t="str">
        <f t="shared" si="38"/>
        <v/>
      </c>
      <c r="V242" s="375" t="str">
        <f t="shared" si="45"/>
        <v/>
      </c>
      <c r="Y242" s="133"/>
    </row>
    <row r="243" spans="1:25" s="127" customFormat="1" ht="12" customHeight="1">
      <c r="A243" s="121">
        <v>171</v>
      </c>
      <c r="B243" s="122"/>
      <c r="C243" s="403"/>
      <c r="D243" s="123"/>
      <c r="E243" s="124"/>
      <c r="F243" s="124"/>
      <c r="G243" s="363" t="str">
        <f t="shared" si="31"/>
        <v/>
      </c>
      <c r="H243" s="376" t="str">
        <f t="shared" si="32"/>
        <v/>
      </c>
      <c r="I243" s="365" t="str">
        <f t="shared" si="33"/>
        <v/>
      </c>
      <c r="J243" s="366" t="str">
        <f t="shared" si="39"/>
        <v/>
      </c>
      <c r="K243" s="367" t="str">
        <f t="shared" si="40"/>
        <v/>
      </c>
      <c r="L243" s="368" t="str">
        <f t="shared" si="41"/>
        <v/>
      </c>
      <c r="M243" s="369"/>
      <c r="N243" s="370" t="str">
        <f t="shared" si="34"/>
        <v/>
      </c>
      <c r="O243" s="371" t="str">
        <f t="shared" si="35"/>
        <v/>
      </c>
      <c r="P243" s="371" t="str">
        <f t="shared" si="42"/>
        <v/>
      </c>
      <c r="Q243" s="372" t="str">
        <f t="shared" si="36"/>
        <v/>
      </c>
      <c r="R243" s="373" t="str">
        <f t="shared" si="43"/>
        <v/>
      </c>
      <c r="S243" s="372" t="str">
        <f t="shared" si="44"/>
        <v/>
      </c>
      <c r="T243" s="372" t="str">
        <f t="shared" si="37"/>
        <v/>
      </c>
      <c r="U243" s="374" t="str">
        <f t="shared" si="38"/>
        <v/>
      </c>
      <c r="V243" s="375" t="str">
        <f t="shared" si="45"/>
        <v/>
      </c>
      <c r="Y243" s="133"/>
    </row>
    <row r="244" spans="1:25" s="127" customFormat="1" ht="12" customHeight="1">
      <c r="A244" s="121">
        <v>172</v>
      </c>
      <c r="B244" s="122"/>
      <c r="C244" s="403"/>
      <c r="D244" s="123"/>
      <c r="E244" s="124"/>
      <c r="F244" s="124"/>
      <c r="G244" s="363" t="str">
        <f t="shared" si="31"/>
        <v/>
      </c>
      <c r="H244" s="376" t="str">
        <f t="shared" si="32"/>
        <v/>
      </c>
      <c r="I244" s="365" t="str">
        <f t="shared" si="33"/>
        <v/>
      </c>
      <c r="J244" s="366" t="str">
        <f t="shared" si="39"/>
        <v/>
      </c>
      <c r="K244" s="367" t="str">
        <f t="shared" si="40"/>
        <v/>
      </c>
      <c r="L244" s="368" t="str">
        <f t="shared" si="41"/>
        <v/>
      </c>
      <c r="M244" s="369"/>
      <c r="N244" s="370" t="str">
        <f t="shared" si="34"/>
        <v/>
      </c>
      <c r="O244" s="371" t="str">
        <f t="shared" si="35"/>
        <v/>
      </c>
      <c r="P244" s="371" t="str">
        <f t="shared" si="42"/>
        <v/>
      </c>
      <c r="Q244" s="372" t="str">
        <f t="shared" si="36"/>
        <v/>
      </c>
      <c r="R244" s="373" t="str">
        <f t="shared" si="43"/>
        <v/>
      </c>
      <c r="S244" s="372" t="str">
        <f t="shared" si="44"/>
        <v/>
      </c>
      <c r="T244" s="372" t="str">
        <f t="shared" si="37"/>
        <v/>
      </c>
      <c r="U244" s="374" t="str">
        <f t="shared" si="38"/>
        <v/>
      </c>
      <c r="V244" s="375" t="str">
        <f t="shared" si="45"/>
        <v/>
      </c>
      <c r="Y244" s="133"/>
    </row>
    <row r="245" spans="1:25" s="127" customFormat="1" ht="12" customHeight="1">
      <c r="A245" s="121">
        <v>173</v>
      </c>
      <c r="B245" s="122"/>
      <c r="C245" s="403"/>
      <c r="D245" s="123"/>
      <c r="E245" s="124"/>
      <c r="F245" s="124"/>
      <c r="G245" s="363" t="str">
        <f t="shared" si="31"/>
        <v/>
      </c>
      <c r="H245" s="376" t="str">
        <f t="shared" si="32"/>
        <v/>
      </c>
      <c r="I245" s="365" t="str">
        <f t="shared" si="33"/>
        <v/>
      </c>
      <c r="J245" s="366" t="str">
        <f t="shared" si="39"/>
        <v/>
      </c>
      <c r="K245" s="367" t="str">
        <f t="shared" si="40"/>
        <v/>
      </c>
      <c r="L245" s="368" t="str">
        <f t="shared" si="41"/>
        <v/>
      </c>
      <c r="M245" s="369"/>
      <c r="N245" s="370" t="str">
        <f t="shared" si="34"/>
        <v/>
      </c>
      <c r="O245" s="371" t="str">
        <f t="shared" si="35"/>
        <v/>
      </c>
      <c r="P245" s="371" t="str">
        <f t="shared" si="42"/>
        <v/>
      </c>
      <c r="Q245" s="372" t="str">
        <f t="shared" si="36"/>
        <v/>
      </c>
      <c r="R245" s="373" t="str">
        <f t="shared" si="43"/>
        <v/>
      </c>
      <c r="S245" s="372" t="str">
        <f t="shared" si="44"/>
        <v/>
      </c>
      <c r="T245" s="372" t="str">
        <f t="shared" si="37"/>
        <v/>
      </c>
      <c r="U245" s="374" t="str">
        <f t="shared" si="38"/>
        <v/>
      </c>
      <c r="V245" s="375" t="str">
        <f t="shared" si="45"/>
        <v/>
      </c>
      <c r="Y245" s="133"/>
    </row>
    <row r="246" spans="1:25" s="127" customFormat="1" ht="12" customHeight="1">
      <c r="A246" s="121">
        <v>174</v>
      </c>
      <c r="B246" s="122"/>
      <c r="C246" s="403"/>
      <c r="D246" s="123"/>
      <c r="E246" s="124"/>
      <c r="F246" s="124"/>
      <c r="G246" s="363" t="str">
        <f t="shared" si="31"/>
        <v/>
      </c>
      <c r="H246" s="376" t="str">
        <f t="shared" si="32"/>
        <v/>
      </c>
      <c r="I246" s="365" t="str">
        <f t="shared" si="33"/>
        <v/>
      </c>
      <c r="J246" s="366" t="str">
        <f t="shared" si="39"/>
        <v/>
      </c>
      <c r="K246" s="367" t="str">
        <f t="shared" si="40"/>
        <v/>
      </c>
      <c r="L246" s="368" t="str">
        <f t="shared" si="41"/>
        <v/>
      </c>
      <c r="M246" s="369"/>
      <c r="N246" s="370" t="str">
        <f t="shared" si="34"/>
        <v/>
      </c>
      <c r="O246" s="371" t="str">
        <f t="shared" si="35"/>
        <v/>
      </c>
      <c r="P246" s="371" t="str">
        <f t="shared" si="42"/>
        <v/>
      </c>
      <c r="Q246" s="372" t="str">
        <f t="shared" si="36"/>
        <v/>
      </c>
      <c r="R246" s="373" t="str">
        <f t="shared" si="43"/>
        <v/>
      </c>
      <c r="S246" s="372" t="str">
        <f t="shared" si="44"/>
        <v/>
      </c>
      <c r="T246" s="372" t="str">
        <f t="shared" si="37"/>
        <v/>
      </c>
      <c r="U246" s="374" t="str">
        <f t="shared" si="38"/>
        <v/>
      </c>
      <c r="V246" s="375" t="str">
        <f t="shared" si="45"/>
        <v/>
      </c>
      <c r="Y246" s="133"/>
    </row>
    <row r="247" spans="1:25" s="127" customFormat="1" ht="12" customHeight="1">
      <c r="A247" s="121">
        <v>175</v>
      </c>
      <c r="B247" s="122"/>
      <c r="C247" s="403"/>
      <c r="D247" s="123"/>
      <c r="E247" s="124"/>
      <c r="F247" s="124"/>
      <c r="G247" s="363" t="str">
        <f t="shared" si="31"/>
        <v/>
      </c>
      <c r="H247" s="376" t="str">
        <f t="shared" si="32"/>
        <v/>
      </c>
      <c r="I247" s="365" t="str">
        <f t="shared" si="33"/>
        <v/>
      </c>
      <c r="J247" s="366" t="str">
        <f t="shared" si="39"/>
        <v/>
      </c>
      <c r="K247" s="367" t="str">
        <f t="shared" si="40"/>
        <v/>
      </c>
      <c r="L247" s="368" t="str">
        <f t="shared" si="41"/>
        <v/>
      </c>
      <c r="M247" s="369"/>
      <c r="N247" s="370" t="str">
        <f t="shared" si="34"/>
        <v/>
      </c>
      <c r="O247" s="371" t="str">
        <f t="shared" si="35"/>
        <v/>
      </c>
      <c r="P247" s="371" t="str">
        <f t="shared" si="42"/>
        <v/>
      </c>
      <c r="Q247" s="372" t="str">
        <f t="shared" si="36"/>
        <v/>
      </c>
      <c r="R247" s="373" t="str">
        <f t="shared" si="43"/>
        <v/>
      </c>
      <c r="S247" s="372" t="str">
        <f t="shared" si="44"/>
        <v/>
      </c>
      <c r="T247" s="372" t="str">
        <f t="shared" si="37"/>
        <v/>
      </c>
      <c r="U247" s="374" t="str">
        <f t="shared" si="38"/>
        <v/>
      </c>
      <c r="V247" s="375" t="str">
        <f t="shared" si="45"/>
        <v/>
      </c>
      <c r="Y247" s="133"/>
    </row>
    <row r="248" spans="1:25" s="127" customFormat="1" ht="12" customHeight="1">
      <c r="A248" s="121">
        <v>176</v>
      </c>
      <c r="B248" s="122"/>
      <c r="C248" s="403"/>
      <c r="D248" s="123"/>
      <c r="E248" s="124"/>
      <c r="F248" s="124"/>
      <c r="G248" s="363" t="str">
        <f t="shared" si="31"/>
        <v/>
      </c>
      <c r="H248" s="376" t="str">
        <f t="shared" si="32"/>
        <v/>
      </c>
      <c r="I248" s="365" t="str">
        <f t="shared" si="33"/>
        <v/>
      </c>
      <c r="J248" s="366" t="str">
        <f t="shared" si="39"/>
        <v/>
      </c>
      <c r="K248" s="367" t="str">
        <f t="shared" si="40"/>
        <v/>
      </c>
      <c r="L248" s="368" t="str">
        <f t="shared" si="41"/>
        <v/>
      </c>
      <c r="M248" s="369"/>
      <c r="N248" s="370" t="str">
        <f t="shared" si="34"/>
        <v/>
      </c>
      <c r="O248" s="371" t="str">
        <f t="shared" si="35"/>
        <v/>
      </c>
      <c r="P248" s="371" t="str">
        <f t="shared" si="42"/>
        <v/>
      </c>
      <c r="Q248" s="372" t="str">
        <f t="shared" si="36"/>
        <v/>
      </c>
      <c r="R248" s="373" t="str">
        <f t="shared" si="43"/>
        <v/>
      </c>
      <c r="S248" s="372" t="str">
        <f t="shared" si="44"/>
        <v/>
      </c>
      <c r="T248" s="372" t="str">
        <f t="shared" si="37"/>
        <v/>
      </c>
      <c r="U248" s="374" t="str">
        <f t="shared" si="38"/>
        <v/>
      </c>
      <c r="V248" s="375" t="str">
        <f t="shared" si="45"/>
        <v/>
      </c>
      <c r="Y248" s="133"/>
    </row>
    <row r="249" spans="1:25" s="127" customFormat="1" ht="12" customHeight="1">
      <c r="A249" s="121">
        <v>177</v>
      </c>
      <c r="B249" s="122"/>
      <c r="C249" s="403"/>
      <c r="D249" s="123"/>
      <c r="E249" s="124"/>
      <c r="F249" s="124"/>
      <c r="G249" s="363" t="str">
        <f t="shared" si="31"/>
        <v/>
      </c>
      <c r="H249" s="376" t="str">
        <f t="shared" si="32"/>
        <v/>
      </c>
      <c r="I249" s="365" t="str">
        <f t="shared" si="33"/>
        <v/>
      </c>
      <c r="J249" s="366" t="str">
        <f t="shared" si="39"/>
        <v/>
      </c>
      <c r="K249" s="367" t="str">
        <f t="shared" si="40"/>
        <v/>
      </c>
      <c r="L249" s="368" t="str">
        <f t="shared" si="41"/>
        <v/>
      </c>
      <c r="M249" s="369"/>
      <c r="N249" s="370" t="str">
        <f t="shared" si="34"/>
        <v/>
      </c>
      <c r="O249" s="371" t="str">
        <f t="shared" si="35"/>
        <v/>
      </c>
      <c r="P249" s="371" t="str">
        <f t="shared" si="42"/>
        <v/>
      </c>
      <c r="Q249" s="372" t="str">
        <f t="shared" si="36"/>
        <v/>
      </c>
      <c r="R249" s="373" t="str">
        <f t="shared" si="43"/>
        <v/>
      </c>
      <c r="S249" s="372" t="str">
        <f t="shared" si="44"/>
        <v/>
      </c>
      <c r="T249" s="372" t="str">
        <f t="shared" si="37"/>
        <v/>
      </c>
      <c r="U249" s="374" t="str">
        <f t="shared" si="38"/>
        <v/>
      </c>
      <c r="V249" s="375" t="str">
        <f t="shared" si="45"/>
        <v/>
      </c>
      <c r="Y249" s="133"/>
    </row>
    <row r="250" spans="1:25" s="127" customFormat="1" ht="12" customHeight="1">
      <c r="A250" s="121">
        <v>178</v>
      </c>
      <c r="B250" s="122"/>
      <c r="C250" s="403"/>
      <c r="D250" s="123"/>
      <c r="E250" s="124"/>
      <c r="F250" s="124"/>
      <c r="G250" s="363" t="str">
        <f t="shared" si="31"/>
        <v/>
      </c>
      <c r="H250" s="376" t="str">
        <f t="shared" si="32"/>
        <v/>
      </c>
      <c r="I250" s="365" t="str">
        <f t="shared" si="33"/>
        <v/>
      </c>
      <c r="J250" s="366" t="str">
        <f t="shared" si="39"/>
        <v/>
      </c>
      <c r="K250" s="367" t="str">
        <f t="shared" si="40"/>
        <v/>
      </c>
      <c r="L250" s="368" t="str">
        <f t="shared" si="41"/>
        <v/>
      </c>
      <c r="M250" s="369"/>
      <c r="N250" s="370" t="str">
        <f t="shared" si="34"/>
        <v/>
      </c>
      <c r="O250" s="371" t="str">
        <f t="shared" si="35"/>
        <v/>
      </c>
      <c r="P250" s="371" t="str">
        <f t="shared" si="42"/>
        <v/>
      </c>
      <c r="Q250" s="372" t="str">
        <f t="shared" si="36"/>
        <v/>
      </c>
      <c r="R250" s="373" t="str">
        <f t="shared" si="43"/>
        <v/>
      </c>
      <c r="S250" s="372" t="str">
        <f t="shared" si="44"/>
        <v/>
      </c>
      <c r="T250" s="372" t="str">
        <f t="shared" si="37"/>
        <v/>
      </c>
      <c r="U250" s="374" t="str">
        <f t="shared" si="38"/>
        <v/>
      </c>
      <c r="V250" s="375" t="str">
        <f t="shared" si="45"/>
        <v/>
      </c>
      <c r="Y250" s="133"/>
    </row>
    <row r="251" spans="1:25" s="127" customFormat="1" ht="12" customHeight="1">
      <c r="A251" s="121">
        <v>179</v>
      </c>
      <c r="B251" s="122"/>
      <c r="C251" s="403"/>
      <c r="D251" s="123"/>
      <c r="E251" s="124"/>
      <c r="F251" s="124"/>
      <c r="G251" s="363" t="str">
        <f t="shared" si="31"/>
        <v/>
      </c>
      <c r="H251" s="376" t="str">
        <f t="shared" si="32"/>
        <v/>
      </c>
      <c r="I251" s="365" t="str">
        <f t="shared" si="33"/>
        <v/>
      </c>
      <c r="J251" s="366" t="str">
        <f t="shared" si="39"/>
        <v/>
      </c>
      <c r="K251" s="367" t="str">
        <f t="shared" si="40"/>
        <v/>
      </c>
      <c r="L251" s="368" t="str">
        <f t="shared" si="41"/>
        <v/>
      </c>
      <c r="M251" s="369"/>
      <c r="N251" s="370" t="str">
        <f t="shared" si="34"/>
        <v/>
      </c>
      <c r="O251" s="371" t="str">
        <f t="shared" si="35"/>
        <v/>
      </c>
      <c r="P251" s="371" t="str">
        <f t="shared" si="42"/>
        <v/>
      </c>
      <c r="Q251" s="372" t="str">
        <f t="shared" si="36"/>
        <v/>
      </c>
      <c r="R251" s="373" t="str">
        <f t="shared" si="43"/>
        <v/>
      </c>
      <c r="S251" s="372" t="str">
        <f t="shared" si="44"/>
        <v/>
      </c>
      <c r="T251" s="372" t="str">
        <f t="shared" si="37"/>
        <v/>
      </c>
      <c r="U251" s="374" t="str">
        <f t="shared" si="38"/>
        <v/>
      </c>
      <c r="V251" s="375" t="str">
        <f t="shared" si="45"/>
        <v/>
      </c>
      <c r="Y251" s="133"/>
    </row>
    <row r="252" spans="1:25" s="127" customFormat="1" ht="12" customHeight="1">
      <c r="A252" s="121">
        <v>180</v>
      </c>
      <c r="B252" s="122"/>
      <c r="C252" s="403"/>
      <c r="D252" s="123"/>
      <c r="E252" s="124"/>
      <c r="F252" s="124"/>
      <c r="G252" s="363" t="str">
        <f t="shared" si="31"/>
        <v/>
      </c>
      <c r="H252" s="376" t="str">
        <f t="shared" si="32"/>
        <v/>
      </c>
      <c r="I252" s="365" t="str">
        <f t="shared" si="33"/>
        <v/>
      </c>
      <c r="J252" s="366" t="str">
        <f t="shared" si="39"/>
        <v/>
      </c>
      <c r="K252" s="367" t="str">
        <f t="shared" si="40"/>
        <v/>
      </c>
      <c r="L252" s="368" t="str">
        <f t="shared" si="41"/>
        <v/>
      </c>
      <c r="M252" s="369"/>
      <c r="N252" s="370" t="str">
        <f t="shared" si="34"/>
        <v/>
      </c>
      <c r="O252" s="371" t="str">
        <f t="shared" si="35"/>
        <v/>
      </c>
      <c r="P252" s="371" t="str">
        <f t="shared" si="42"/>
        <v/>
      </c>
      <c r="Q252" s="372" t="str">
        <f t="shared" si="36"/>
        <v/>
      </c>
      <c r="R252" s="373" t="str">
        <f t="shared" si="43"/>
        <v/>
      </c>
      <c r="S252" s="372" t="str">
        <f t="shared" si="44"/>
        <v/>
      </c>
      <c r="T252" s="372" t="str">
        <f t="shared" si="37"/>
        <v/>
      </c>
      <c r="U252" s="374" t="str">
        <f t="shared" si="38"/>
        <v/>
      </c>
      <c r="V252" s="375" t="str">
        <f t="shared" si="45"/>
        <v/>
      </c>
      <c r="Y252" s="133"/>
    </row>
    <row r="253" spans="1:25" s="127" customFormat="1" ht="12" customHeight="1">
      <c r="A253" s="121">
        <v>181</v>
      </c>
      <c r="B253" s="122"/>
      <c r="C253" s="403"/>
      <c r="D253" s="123"/>
      <c r="E253" s="124"/>
      <c r="F253" s="124"/>
      <c r="G253" s="363" t="str">
        <f t="shared" si="31"/>
        <v/>
      </c>
      <c r="H253" s="376" t="str">
        <f t="shared" si="32"/>
        <v/>
      </c>
      <c r="I253" s="365" t="str">
        <f t="shared" si="33"/>
        <v/>
      </c>
      <c r="J253" s="366" t="str">
        <f t="shared" si="39"/>
        <v/>
      </c>
      <c r="K253" s="367" t="str">
        <f t="shared" si="40"/>
        <v/>
      </c>
      <c r="L253" s="368" t="str">
        <f t="shared" si="41"/>
        <v/>
      </c>
      <c r="M253" s="369"/>
      <c r="N253" s="370" t="str">
        <f t="shared" si="34"/>
        <v/>
      </c>
      <c r="O253" s="371" t="str">
        <f t="shared" si="35"/>
        <v/>
      </c>
      <c r="P253" s="371" t="str">
        <f t="shared" si="42"/>
        <v/>
      </c>
      <c r="Q253" s="372" t="str">
        <f t="shared" si="36"/>
        <v/>
      </c>
      <c r="R253" s="373" t="str">
        <f t="shared" si="43"/>
        <v/>
      </c>
      <c r="S253" s="372" t="str">
        <f t="shared" si="44"/>
        <v/>
      </c>
      <c r="T253" s="372" t="str">
        <f t="shared" si="37"/>
        <v/>
      </c>
      <c r="U253" s="374" t="str">
        <f t="shared" si="38"/>
        <v/>
      </c>
      <c r="V253" s="375" t="str">
        <f t="shared" si="45"/>
        <v/>
      </c>
      <c r="Y253" s="133"/>
    </row>
    <row r="254" spans="1:25" s="127" customFormat="1" ht="12" customHeight="1">
      <c r="A254" s="121">
        <v>182</v>
      </c>
      <c r="B254" s="122"/>
      <c r="C254" s="403"/>
      <c r="D254" s="123"/>
      <c r="E254" s="124"/>
      <c r="F254" s="124"/>
      <c r="G254" s="363" t="str">
        <f t="shared" si="31"/>
        <v/>
      </c>
      <c r="H254" s="376" t="str">
        <f t="shared" si="32"/>
        <v/>
      </c>
      <c r="I254" s="365" t="str">
        <f t="shared" si="33"/>
        <v/>
      </c>
      <c r="J254" s="366" t="str">
        <f t="shared" si="39"/>
        <v/>
      </c>
      <c r="K254" s="367" t="str">
        <f t="shared" si="40"/>
        <v/>
      </c>
      <c r="L254" s="368" t="str">
        <f t="shared" si="41"/>
        <v/>
      </c>
      <c r="M254" s="369"/>
      <c r="N254" s="370" t="str">
        <f t="shared" si="34"/>
        <v/>
      </c>
      <c r="O254" s="371" t="str">
        <f t="shared" si="35"/>
        <v/>
      </c>
      <c r="P254" s="371" t="str">
        <f t="shared" si="42"/>
        <v/>
      </c>
      <c r="Q254" s="372" t="str">
        <f t="shared" si="36"/>
        <v/>
      </c>
      <c r="R254" s="373" t="str">
        <f t="shared" si="43"/>
        <v/>
      </c>
      <c r="S254" s="372" t="str">
        <f t="shared" si="44"/>
        <v/>
      </c>
      <c r="T254" s="372" t="str">
        <f t="shared" si="37"/>
        <v/>
      </c>
      <c r="U254" s="374" t="str">
        <f t="shared" si="38"/>
        <v/>
      </c>
      <c r="V254" s="375" t="str">
        <f t="shared" si="45"/>
        <v/>
      </c>
      <c r="Y254" s="133"/>
    </row>
    <row r="255" spans="1:25" s="127" customFormat="1" ht="12" customHeight="1">
      <c r="A255" s="121">
        <v>183</v>
      </c>
      <c r="B255" s="122"/>
      <c r="C255" s="403"/>
      <c r="D255" s="123"/>
      <c r="E255" s="124"/>
      <c r="F255" s="124"/>
      <c r="G255" s="363" t="str">
        <f t="shared" si="31"/>
        <v/>
      </c>
      <c r="H255" s="376" t="str">
        <f t="shared" si="32"/>
        <v/>
      </c>
      <c r="I255" s="365" t="str">
        <f t="shared" si="33"/>
        <v/>
      </c>
      <c r="J255" s="366" t="str">
        <f t="shared" si="39"/>
        <v/>
      </c>
      <c r="K255" s="367" t="str">
        <f t="shared" si="40"/>
        <v/>
      </c>
      <c r="L255" s="368" t="str">
        <f t="shared" si="41"/>
        <v/>
      </c>
      <c r="M255" s="369"/>
      <c r="N255" s="370" t="str">
        <f t="shared" si="34"/>
        <v/>
      </c>
      <c r="O255" s="371" t="str">
        <f t="shared" si="35"/>
        <v/>
      </c>
      <c r="P255" s="371" t="str">
        <f t="shared" si="42"/>
        <v/>
      </c>
      <c r="Q255" s="372" t="str">
        <f t="shared" si="36"/>
        <v/>
      </c>
      <c r="R255" s="373" t="str">
        <f t="shared" si="43"/>
        <v/>
      </c>
      <c r="S255" s="372" t="str">
        <f t="shared" si="44"/>
        <v/>
      </c>
      <c r="T255" s="372" t="str">
        <f t="shared" si="37"/>
        <v/>
      </c>
      <c r="U255" s="374" t="str">
        <f t="shared" si="38"/>
        <v/>
      </c>
      <c r="V255" s="375" t="str">
        <f t="shared" si="45"/>
        <v/>
      </c>
      <c r="Y255" s="133"/>
    </row>
    <row r="256" spans="1:25" s="127" customFormat="1" ht="12" customHeight="1">
      <c r="A256" s="121">
        <v>184</v>
      </c>
      <c r="B256" s="122"/>
      <c r="C256" s="403"/>
      <c r="D256" s="123"/>
      <c r="E256" s="124"/>
      <c r="F256" s="124"/>
      <c r="G256" s="363" t="str">
        <f t="shared" si="31"/>
        <v/>
      </c>
      <c r="H256" s="376" t="str">
        <f t="shared" si="32"/>
        <v/>
      </c>
      <c r="I256" s="365" t="str">
        <f t="shared" si="33"/>
        <v/>
      </c>
      <c r="J256" s="366" t="str">
        <f t="shared" si="39"/>
        <v/>
      </c>
      <c r="K256" s="367" t="str">
        <f t="shared" si="40"/>
        <v/>
      </c>
      <c r="L256" s="368" t="str">
        <f t="shared" si="41"/>
        <v/>
      </c>
      <c r="M256" s="369"/>
      <c r="N256" s="370" t="str">
        <f t="shared" si="34"/>
        <v/>
      </c>
      <c r="O256" s="371" t="str">
        <f t="shared" si="35"/>
        <v/>
      </c>
      <c r="P256" s="371" t="str">
        <f t="shared" si="42"/>
        <v/>
      </c>
      <c r="Q256" s="372" t="str">
        <f t="shared" si="36"/>
        <v/>
      </c>
      <c r="R256" s="373" t="str">
        <f t="shared" si="43"/>
        <v/>
      </c>
      <c r="S256" s="372" t="str">
        <f t="shared" si="44"/>
        <v/>
      </c>
      <c r="T256" s="372" t="str">
        <f t="shared" si="37"/>
        <v/>
      </c>
      <c r="U256" s="374" t="str">
        <f t="shared" si="38"/>
        <v/>
      </c>
      <c r="V256" s="375" t="str">
        <f t="shared" si="45"/>
        <v/>
      </c>
      <c r="Y256" s="133"/>
    </row>
    <row r="257" spans="1:25" s="127" customFormat="1" ht="12" customHeight="1">
      <c r="A257" s="121">
        <v>185</v>
      </c>
      <c r="B257" s="122"/>
      <c r="C257" s="403"/>
      <c r="D257" s="123"/>
      <c r="E257" s="124"/>
      <c r="F257" s="124"/>
      <c r="G257" s="363" t="str">
        <f t="shared" si="31"/>
        <v/>
      </c>
      <c r="H257" s="376" t="str">
        <f t="shared" si="32"/>
        <v/>
      </c>
      <c r="I257" s="365" t="str">
        <f t="shared" si="33"/>
        <v/>
      </c>
      <c r="J257" s="366" t="str">
        <f t="shared" si="39"/>
        <v/>
      </c>
      <c r="K257" s="367" t="str">
        <f t="shared" si="40"/>
        <v/>
      </c>
      <c r="L257" s="368" t="str">
        <f t="shared" si="41"/>
        <v/>
      </c>
      <c r="M257" s="369"/>
      <c r="N257" s="370" t="str">
        <f t="shared" si="34"/>
        <v/>
      </c>
      <c r="O257" s="371" t="str">
        <f t="shared" si="35"/>
        <v/>
      </c>
      <c r="P257" s="371" t="str">
        <f t="shared" si="42"/>
        <v/>
      </c>
      <c r="Q257" s="372" t="str">
        <f t="shared" si="36"/>
        <v/>
      </c>
      <c r="R257" s="373" t="str">
        <f t="shared" si="43"/>
        <v/>
      </c>
      <c r="S257" s="372" t="str">
        <f t="shared" si="44"/>
        <v/>
      </c>
      <c r="T257" s="372" t="str">
        <f t="shared" si="37"/>
        <v/>
      </c>
      <c r="U257" s="374" t="str">
        <f t="shared" si="38"/>
        <v/>
      </c>
      <c r="V257" s="375" t="str">
        <f t="shared" si="45"/>
        <v/>
      </c>
      <c r="Y257" s="133"/>
    </row>
    <row r="258" spans="1:25" s="127" customFormat="1" ht="12" customHeight="1">
      <c r="A258" s="121">
        <v>186</v>
      </c>
      <c r="B258" s="122"/>
      <c r="C258" s="403"/>
      <c r="D258" s="123"/>
      <c r="E258" s="124"/>
      <c r="F258" s="124"/>
      <c r="G258" s="363" t="str">
        <f t="shared" si="31"/>
        <v/>
      </c>
      <c r="H258" s="376" t="str">
        <f t="shared" si="32"/>
        <v/>
      </c>
      <c r="I258" s="365" t="str">
        <f t="shared" si="33"/>
        <v/>
      </c>
      <c r="J258" s="366" t="str">
        <f t="shared" si="39"/>
        <v/>
      </c>
      <c r="K258" s="367" t="str">
        <f t="shared" si="40"/>
        <v/>
      </c>
      <c r="L258" s="368" t="str">
        <f t="shared" si="41"/>
        <v/>
      </c>
      <c r="M258" s="369"/>
      <c r="N258" s="370" t="str">
        <f t="shared" si="34"/>
        <v/>
      </c>
      <c r="O258" s="371" t="str">
        <f t="shared" si="35"/>
        <v/>
      </c>
      <c r="P258" s="371" t="str">
        <f t="shared" si="42"/>
        <v/>
      </c>
      <c r="Q258" s="372" t="str">
        <f t="shared" si="36"/>
        <v/>
      </c>
      <c r="R258" s="373" t="str">
        <f t="shared" si="43"/>
        <v/>
      </c>
      <c r="S258" s="372" t="str">
        <f t="shared" si="44"/>
        <v/>
      </c>
      <c r="T258" s="372" t="str">
        <f t="shared" si="37"/>
        <v/>
      </c>
      <c r="U258" s="374" t="str">
        <f t="shared" si="38"/>
        <v/>
      </c>
      <c r="V258" s="375" t="str">
        <f t="shared" si="45"/>
        <v/>
      </c>
      <c r="Y258" s="133"/>
    </row>
    <row r="259" spans="1:25" s="127" customFormat="1" ht="12" customHeight="1">
      <c r="A259" s="121">
        <v>187</v>
      </c>
      <c r="B259" s="122"/>
      <c r="C259" s="403"/>
      <c r="D259" s="123"/>
      <c r="E259" s="124"/>
      <c r="F259" s="124"/>
      <c r="G259" s="363" t="str">
        <f t="shared" si="31"/>
        <v/>
      </c>
      <c r="H259" s="376" t="str">
        <f t="shared" si="32"/>
        <v/>
      </c>
      <c r="I259" s="365" t="str">
        <f t="shared" si="33"/>
        <v/>
      </c>
      <c r="J259" s="366" t="str">
        <f t="shared" si="39"/>
        <v/>
      </c>
      <c r="K259" s="367" t="str">
        <f t="shared" si="40"/>
        <v/>
      </c>
      <c r="L259" s="368" t="str">
        <f t="shared" si="41"/>
        <v/>
      </c>
      <c r="M259" s="369"/>
      <c r="N259" s="370" t="str">
        <f t="shared" si="34"/>
        <v/>
      </c>
      <c r="O259" s="371" t="str">
        <f t="shared" si="35"/>
        <v/>
      </c>
      <c r="P259" s="371" t="str">
        <f t="shared" si="42"/>
        <v/>
      </c>
      <c r="Q259" s="372" t="str">
        <f t="shared" si="36"/>
        <v/>
      </c>
      <c r="R259" s="373" t="str">
        <f t="shared" si="43"/>
        <v/>
      </c>
      <c r="S259" s="372" t="str">
        <f t="shared" si="44"/>
        <v/>
      </c>
      <c r="T259" s="372" t="str">
        <f t="shared" si="37"/>
        <v/>
      </c>
      <c r="U259" s="374" t="str">
        <f t="shared" si="38"/>
        <v/>
      </c>
      <c r="V259" s="375" t="str">
        <f t="shared" si="45"/>
        <v/>
      </c>
      <c r="Y259" s="133"/>
    </row>
    <row r="260" spans="1:25" s="127" customFormat="1" ht="12" customHeight="1">
      <c r="A260" s="121">
        <v>188</v>
      </c>
      <c r="B260" s="122"/>
      <c r="C260" s="403"/>
      <c r="D260" s="123"/>
      <c r="E260" s="124"/>
      <c r="F260" s="124"/>
      <c r="G260" s="363" t="str">
        <f t="shared" si="31"/>
        <v/>
      </c>
      <c r="H260" s="376" t="str">
        <f t="shared" si="32"/>
        <v/>
      </c>
      <c r="I260" s="365" t="str">
        <f t="shared" si="33"/>
        <v/>
      </c>
      <c r="J260" s="366" t="str">
        <f t="shared" si="39"/>
        <v/>
      </c>
      <c r="K260" s="367" t="str">
        <f t="shared" si="40"/>
        <v/>
      </c>
      <c r="L260" s="368" t="str">
        <f t="shared" si="41"/>
        <v/>
      </c>
      <c r="M260" s="369"/>
      <c r="N260" s="370" t="str">
        <f t="shared" si="34"/>
        <v/>
      </c>
      <c r="O260" s="371" t="str">
        <f t="shared" si="35"/>
        <v/>
      </c>
      <c r="P260" s="371" t="str">
        <f t="shared" si="42"/>
        <v/>
      </c>
      <c r="Q260" s="372" t="str">
        <f t="shared" si="36"/>
        <v/>
      </c>
      <c r="R260" s="373" t="str">
        <f t="shared" si="43"/>
        <v/>
      </c>
      <c r="S260" s="372" t="str">
        <f t="shared" si="44"/>
        <v/>
      </c>
      <c r="T260" s="372" t="str">
        <f t="shared" si="37"/>
        <v/>
      </c>
      <c r="U260" s="374" t="str">
        <f t="shared" si="38"/>
        <v/>
      </c>
      <c r="V260" s="375" t="str">
        <f t="shared" si="45"/>
        <v/>
      </c>
      <c r="Y260" s="133"/>
    </row>
    <row r="261" spans="1:25" s="127" customFormat="1" ht="12" customHeight="1">
      <c r="A261" s="121">
        <v>189</v>
      </c>
      <c r="B261" s="122"/>
      <c r="C261" s="403"/>
      <c r="D261" s="123"/>
      <c r="E261" s="124"/>
      <c r="F261" s="124"/>
      <c r="G261" s="363" t="str">
        <f t="shared" si="31"/>
        <v/>
      </c>
      <c r="H261" s="376" t="str">
        <f t="shared" si="32"/>
        <v/>
      </c>
      <c r="I261" s="365" t="str">
        <f t="shared" si="33"/>
        <v/>
      </c>
      <c r="J261" s="366" t="str">
        <f t="shared" si="39"/>
        <v/>
      </c>
      <c r="K261" s="367" t="str">
        <f t="shared" si="40"/>
        <v/>
      </c>
      <c r="L261" s="368" t="str">
        <f t="shared" si="41"/>
        <v/>
      </c>
      <c r="M261" s="369"/>
      <c r="N261" s="370" t="str">
        <f t="shared" si="34"/>
        <v/>
      </c>
      <c r="O261" s="371" t="str">
        <f t="shared" si="35"/>
        <v/>
      </c>
      <c r="P261" s="371" t="str">
        <f t="shared" si="42"/>
        <v/>
      </c>
      <c r="Q261" s="372" t="str">
        <f t="shared" si="36"/>
        <v/>
      </c>
      <c r="R261" s="373" t="str">
        <f t="shared" si="43"/>
        <v/>
      </c>
      <c r="S261" s="372" t="str">
        <f t="shared" si="44"/>
        <v/>
      </c>
      <c r="T261" s="372" t="str">
        <f t="shared" si="37"/>
        <v/>
      </c>
      <c r="U261" s="374" t="str">
        <f t="shared" si="38"/>
        <v/>
      </c>
      <c r="V261" s="375" t="str">
        <f t="shared" si="45"/>
        <v/>
      </c>
      <c r="Y261" s="133"/>
    </row>
    <row r="262" spans="1:25" s="127" customFormat="1" ht="12" customHeight="1">
      <c r="A262" s="121">
        <v>190</v>
      </c>
      <c r="B262" s="122"/>
      <c r="C262" s="403"/>
      <c r="D262" s="123"/>
      <c r="E262" s="124"/>
      <c r="F262" s="124"/>
      <c r="G262" s="363" t="str">
        <f t="shared" si="31"/>
        <v/>
      </c>
      <c r="H262" s="376" t="str">
        <f t="shared" si="32"/>
        <v/>
      </c>
      <c r="I262" s="365" t="str">
        <f t="shared" si="33"/>
        <v/>
      </c>
      <c r="J262" s="366" t="str">
        <f t="shared" si="39"/>
        <v/>
      </c>
      <c r="K262" s="367" t="str">
        <f t="shared" si="40"/>
        <v/>
      </c>
      <c r="L262" s="368" t="str">
        <f t="shared" si="41"/>
        <v/>
      </c>
      <c r="M262" s="369"/>
      <c r="N262" s="370" t="str">
        <f t="shared" si="34"/>
        <v/>
      </c>
      <c r="O262" s="371" t="str">
        <f t="shared" si="35"/>
        <v/>
      </c>
      <c r="P262" s="371" t="str">
        <f t="shared" si="42"/>
        <v/>
      </c>
      <c r="Q262" s="372" t="str">
        <f t="shared" si="36"/>
        <v/>
      </c>
      <c r="R262" s="373" t="str">
        <f t="shared" si="43"/>
        <v/>
      </c>
      <c r="S262" s="372" t="str">
        <f t="shared" si="44"/>
        <v/>
      </c>
      <c r="T262" s="372" t="str">
        <f t="shared" si="37"/>
        <v/>
      </c>
      <c r="U262" s="374" t="str">
        <f t="shared" si="38"/>
        <v/>
      </c>
      <c r="V262" s="375" t="str">
        <f t="shared" si="45"/>
        <v/>
      </c>
      <c r="Y262" s="133"/>
    </row>
    <row r="263" spans="1:25" s="127" customFormat="1" ht="12" customHeight="1">
      <c r="A263" s="121">
        <v>191</v>
      </c>
      <c r="B263" s="122"/>
      <c r="C263" s="403"/>
      <c r="D263" s="123"/>
      <c r="E263" s="124"/>
      <c r="F263" s="124"/>
      <c r="G263" s="363" t="str">
        <f t="shared" si="31"/>
        <v/>
      </c>
      <c r="H263" s="376" t="str">
        <f t="shared" si="32"/>
        <v/>
      </c>
      <c r="I263" s="365" t="str">
        <f t="shared" si="33"/>
        <v/>
      </c>
      <c r="J263" s="366" t="str">
        <f t="shared" si="39"/>
        <v/>
      </c>
      <c r="K263" s="367" t="str">
        <f t="shared" si="40"/>
        <v/>
      </c>
      <c r="L263" s="368" t="str">
        <f t="shared" si="41"/>
        <v/>
      </c>
      <c r="M263" s="369"/>
      <c r="N263" s="370" t="str">
        <f t="shared" si="34"/>
        <v/>
      </c>
      <c r="O263" s="371" t="str">
        <f t="shared" si="35"/>
        <v/>
      </c>
      <c r="P263" s="371" t="str">
        <f t="shared" si="42"/>
        <v/>
      </c>
      <c r="Q263" s="372" t="str">
        <f t="shared" si="36"/>
        <v/>
      </c>
      <c r="R263" s="373" t="str">
        <f t="shared" si="43"/>
        <v/>
      </c>
      <c r="S263" s="372" t="str">
        <f t="shared" si="44"/>
        <v/>
      </c>
      <c r="T263" s="372" t="str">
        <f t="shared" si="37"/>
        <v/>
      </c>
      <c r="U263" s="374" t="str">
        <f t="shared" si="38"/>
        <v/>
      </c>
      <c r="V263" s="375" t="str">
        <f t="shared" si="45"/>
        <v/>
      </c>
      <c r="Y263" s="133"/>
    </row>
    <row r="264" spans="1:25" s="127" customFormat="1" ht="12" customHeight="1">
      <c r="A264" s="121">
        <v>192</v>
      </c>
      <c r="B264" s="122"/>
      <c r="C264" s="403"/>
      <c r="D264" s="123"/>
      <c r="E264" s="124"/>
      <c r="F264" s="124"/>
      <c r="G264" s="363" t="str">
        <f t="shared" si="31"/>
        <v/>
      </c>
      <c r="H264" s="376" t="str">
        <f t="shared" si="32"/>
        <v/>
      </c>
      <c r="I264" s="365" t="str">
        <f t="shared" si="33"/>
        <v/>
      </c>
      <c r="J264" s="366" t="str">
        <f t="shared" si="39"/>
        <v/>
      </c>
      <c r="K264" s="367" t="str">
        <f t="shared" si="40"/>
        <v/>
      </c>
      <c r="L264" s="368" t="str">
        <f t="shared" si="41"/>
        <v/>
      </c>
      <c r="M264" s="369"/>
      <c r="N264" s="370" t="str">
        <f t="shared" si="34"/>
        <v/>
      </c>
      <c r="O264" s="371" t="str">
        <f t="shared" si="35"/>
        <v/>
      </c>
      <c r="P264" s="371" t="str">
        <f t="shared" si="42"/>
        <v/>
      </c>
      <c r="Q264" s="372" t="str">
        <f t="shared" si="36"/>
        <v/>
      </c>
      <c r="R264" s="373" t="str">
        <f t="shared" si="43"/>
        <v/>
      </c>
      <c r="S264" s="372" t="str">
        <f t="shared" si="44"/>
        <v/>
      </c>
      <c r="T264" s="372" t="str">
        <f t="shared" si="37"/>
        <v/>
      </c>
      <c r="U264" s="374" t="str">
        <f t="shared" si="38"/>
        <v/>
      </c>
      <c r="V264" s="375" t="str">
        <f t="shared" si="45"/>
        <v/>
      </c>
      <c r="Y264" s="133"/>
    </row>
    <row r="265" spans="1:25" s="127" customFormat="1" ht="12" customHeight="1">
      <c r="A265" s="121">
        <v>193</v>
      </c>
      <c r="B265" s="122"/>
      <c r="C265" s="403"/>
      <c r="D265" s="123"/>
      <c r="E265" s="124"/>
      <c r="F265" s="124"/>
      <c r="G265" s="363" t="str">
        <f t="shared" ref="G265:G328" si="46">IF(OR(ISBLANK($C265),ISBLANK($C$68)),"",IF($C265&gt;$C$68,"",DATEDIF($C265,$C$68,"Y")))</f>
        <v/>
      </c>
      <c r="H265" s="376" t="str">
        <f t="shared" ref="H265:H328" si="47">IF(D265=1,"男",IF(D265=2,"女",""))</f>
        <v/>
      </c>
      <c r="I265" s="365" t="str">
        <f t="shared" ref="I265:I328" si="48">G265&amp;H265</f>
        <v/>
      </c>
      <c r="J265" s="366" t="str">
        <f t="shared" si="39"/>
        <v/>
      </c>
      <c r="K265" s="367" t="str">
        <f t="shared" si="40"/>
        <v/>
      </c>
      <c r="L265" s="368" t="str">
        <f t="shared" si="41"/>
        <v/>
      </c>
      <c r="M265" s="369"/>
      <c r="N265" s="370" t="str">
        <f t="shared" ref="N265:N328" si="49">IF(F265="","",(F265-O265)/O265*100)</f>
        <v/>
      </c>
      <c r="O265" s="371" t="str">
        <f t="shared" ref="O265:O328" si="50">IF(E265="","",(J265*E265-K265))</f>
        <v/>
      </c>
      <c r="P265" s="371" t="str">
        <f t="shared" si="42"/>
        <v/>
      </c>
      <c r="Q265" s="372" t="str">
        <f t="shared" ref="Q265:Q328" si="51">IF($E265="","",P265*O265)</f>
        <v/>
      </c>
      <c r="R265" s="373" t="str">
        <f t="shared" si="43"/>
        <v/>
      </c>
      <c r="S265" s="372" t="str">
        <f t="shared" si="44"/>
        <v/>
      </c>
      <c r="T265" s="372" t="str">
        <f t="shared" ref="T265:T328" si="52">IF(E265="","",(Q265*R265+S265))</f>
        <v/>
      </c>
      <c r="U265" s="374" t="str">
        <f t="shared" ref="U265:U328" si="53">IF(E265="","",(T265*33%))</f>
        <v/>
      </c>
      <c r="V265" s="375" t="str">
        <f t="shared" si="45"/>
        <v/>
      </c>
      <c r="Y265" s="133"/>
    </row>
    <row r="266" spans="1:25" s="127" customFormat="1" ht="12" customHeight="1">
      <c r="A266" s="121">
        <v>194</v>
      </c>
      <c r="B266" s="122"/>
      <c r="C266" s="403"/>
      <c r="D266" s="123"/>
      <c r="E266" s="124"/>
      <c r="F266" s="124"/>
      <c r="G266" s="363" t="str">
        <f t="shared" si="46"/>
        <v/>
      </c>
      <c r="H266" s="376" t="str">
        <f t="shared" si="47"/>
        <v/>
      </c>
      <c r="I266" s="365" t="str">
        <f t="shared" si="48"/>
        <v/>
      </c>
      <c r="J266" s="366" t="str">
        <f t="shared" ref="J266:J329" si="54">IF(E266="","",VLOOKUP(I266,$W$28:$Y$53,2,FALSE))</f>
        <v/>
      </c>
      <c r="K266" s="367" t="str">
        <f t="shared" ref="K266:K329" si="55">IF(E266="","",VLOOKUP(I266,$W$28:$Y$53,3,FALSE))</f>
        <v/>
      </c>
      <c r="L266" s="368" t="str">
        <f t="shared" ref="L266:L329" si="56">IF(ISNUMBER(N266),VLOOKUP(N266,$M$57:$R$62,4,TRUE),"")</f>
        <v/>
      </c>
      <c r="M266" s="369"/>
      <c r="N266" s="370" t="str">
        <f t="shared" si="49"/>
        <v/>
      </c>
      <c r="O266" s="371" t="str">
        <f t="shared" si="50"/>
        <v/>
      </c>
      <c r="P266" s="371" t="str">
        <f t="shared" ref="P266:P329" si="57">IF($E266="","",VLOOKUP($I266,$N$27:$Q$53,2,FALSE))</f>
        <v/>
      </c>
      <c r="Q266" s="372" t="str">
        <f t="shared" si="51"/>
        <v/>
      </c>
      <c r="R266" s="373" t="str">
        <f t="shared" ref="R266:R329" si="58">IF(E266="","",VLOOKUP(I266,$N$27:$V$53,9,FALSE))</f>
        <v/>
      </c>
      <c r="S266" s="372" t="str">
        <f t="shared" ref="S266:S329" si="59">IF($E266="","",VLOOKUP($I266,$N$27:$R$53,5,FALSE))</f>
        <v/>
      </c>
      <c r="T266" s="372" t="str">
        <f t="shared" si="52"/>
        <v/>
      </c>
      <c r="U266" s="374" t="str">
        <f t="shared" si="53"/>
        <v/>
      </c>
      <c r="V266" s="375" t="str">
        <f t="shared" ref="V266:V329" si="60">IF(E266="","",(IF(AND(U266&lt;=$R$7,U266&gt;=$T$7),U266,IF(U266="","　","個別対応"))))</f>
        <v/>
      </c>
      <c r="Y266" s="133"/>
    </row>
    <row r="267" spans="1:25" s="127" customFormat="1" ht="12" customHeight="1">
      <c r="A267" s="121">
        <v>195</v>
      </c>
      <c r="B267" s="122"/>
      <c r="C267" s="403"/>
      <c r="D267" s="123"/>
      <c r="E267" s="124"/>
      <c r="F267" s="124"/>
      <c r="G267" s="363" t="str">
        <f t="shared" si="46"/>
        <v/>
      </c>
      <c r="H267" s="376" t="str">
        <f t="shared" si="47"/>
        <v/>
      </c>
      <c r="I267" s="365" t="str">
        <f t="shared" si="48"/>
        <v/>
      </c>
      <c r="J267" s="366" t="str">
        <f t="shared" si="54"/>
        <v/>
      </c>
      <c r="K267" s="367" t="str">
        <f t="shared" si="55"/>
        <v/>
      </c>
      <c r="L267" s="368" t="str">
        <f t="shared" si="56"/>
        <v/>
      </c>
      <c r="M267" s="369"/>
      <c r="N267" s="370" t="str">
        <f t="shared" si="49"/>
        <v/>
      </c>
      <c r="O267" s="371" t="str">
        <f t="shared" si="50"/>
        <v/>
      </c>
      <c r="P267" s="371" t="str">
        <f t="shared" si="57"/>
        <v/>
      </c>
      <c r="Q267" s="372" t="str">
        <f t="shared" si="51"/>
        <v/>
      </c>
      <c r="R267" s="373" t="str">
        <f t="shared" si="58"/>
        <v/>
      </c>
      <c r="S267" s="372" t="str">
        <f t="shared" si="59"/>
        <v/>
      </c>
      <c r="T267" s="372" t="str">
        <f t="shared" si="52"/>
        <v/>
      </c>
      <c r="U267" s="374" t="str">
        <f t="shared" si="53"/>
        <v/>
      </c>
      <c r="V267" s="375" t="str">
        <f t="shared" si="60"/>
        <v/>
      </c>
      <c r="Y267" s="133"/>
    </row>
    <row r="268" spans="1:25" s="127" customFormat="1" ht="12" customHeight="1">
      <c r="A268" s="121">
        <v>196</v>
      </c>
      <c r="B268" s="122"/>
      <c r="C268" s="403"/>
      <c r="D268" s="123"/>
      <c r="E268" s="124"/>
      <c r="F268" s="124"/>
      <c r="G268" s="363" t="str">
        <f t="shared" si="46"/>
        <v/>
      </c>
      <c r="H268" s="376" t="str">
        <f t="shared" si="47"/>
        <v/>
      </c>
      <c r="I268" s="365" t="str">
        <f t="shared" si="48"/>
        <v/>
      </c>
      <c r="J268" s="366" t="str">
        <f t="shared" si="54"/>
        <v/>
      </c>
      <c r="K268" s="367" t="str">
        <f t="shared" si="55"/>
        <v/>
      </c>
      <c r="L268" s="368" t="str">
        <f t="shared" si="56"/>
        <v/>
      </c>
      <c r="M268" s="369"/>
      <c r="N268" s="370" t="str">
        <f t="shared" si="49"/>
        <v/>
      </c>
      <c r="O268" s="371" t="str">
        <f t="shared" si="50"/>
        <v/>
      </c>
      <c r="P268" s="371" t="str">
        <f t="shared" si="57"/>
        <v/>
      </c>
      <c r="Q268" s="372" t="str">
        <f t="shared" si="51"/>
        <v/>
      </c>
      <c r="R268" s="373" t="str">
        <f t="shared" si="58"/>
        <v/>
      </c>
      <c r="S268" s="372" t="str">
        <f t="shared" si="59"/>
        <v/>
      </c>
      <c r="T268" s="372" t="str">
        <f t="shared" si="52"/>
        <v/>
      </c>
      <c r="U268" s="374" t="str">
        <f t="shared" si="53"/>
        <v/>
      </c>
      <c r="V268" s="375" t="str">
        <f t="shared" si="60"/>
        <v/>
      </c>
      <c r="Y268" s="133"/>
    </row>
    <row r="269" spans="1:25" s="127" customFormat="1" ht="12" customHeight="1">
      <c r="A269" s="121">
        <v>197</v>
      </c>
      <c r="B269" s="122"/>
      <c r="C269" s="403"/>
      <c r="D269" s="123"/>
      <c r="E269" s="124"/>
      <c r="F269" s="124"/>
      <c r="G269" s="363" t="str">
        <f t="shared" si="46"/>
        <v/>
      </c>
      <c r="H269" s="376" t="str">
        <f t="shared" si="47"/>
        <v/>
      </c>
      <c r="I269" s="365" t="str">
        <f t="shared" si="48"/>
        <v/>
      </c>
      <c r="J269" s="366" t="str">
        <f t="shared" si="54"/>
        <v/>
      </c>
      <c r="K269" s="367" t="str">
        <f t="shared" si="55"/>
        <v/>
      </c>
      <c r="L269" s="368" t="str">
        <f t="shared" si="56"/>
        <v/>
      </c>
      <c r="M269" s="369"/>
      <c r="N269" s="370" t="str">
        <f t="shared" si="49"/>
        <v/>
      </c>
      <c r="O269" s="371" t="str">
        <f t="shared" si="50"/>
        <v/>
      </c>
      <c r="P269" s="371" t="str">
        <f t="shared" si="57"/>
        <v/>
      </c>
      <c r="Q269" s="372" t="str">
        <f t="shared" si="51"/>
        <v/>
      </c>
      <c r="R269" s="373" t="str">
        <f t="shared" si="58"/>
        <v/>
      </c>
      <c r="S269" s="372" t="str">
        <f t="shared" si="59"/>
        <v/>
      </c>
      <c r="T269" s="372" t="str">
        <f t="shared" si="52"/>
        <v/>
      </c>
      <c r="U269" s="374" t="str">
        <f t="shared" si="53"/>
        <v/>
      </c>
      <c r="V269" s="375" t="str">
        <f t="shared" si="60"/>
        <v/>
      </c>
      <c r="Y269" s="133"/>
    </row>
    <row r="270" spans="1:25" s="127" customFormat="1" ht="12" customHeight="1">
      <c r="A270" s="121">
        <v>198</v>
      </c>
      <c r="B270" s="122"/>
      <c r="C270" s="403"/>
      <c r="D270" s="123"/>
      <c r="E270" s="124"/>
      <c r="F270" s="124"/>
      <c r="G270" s="363" t="str">
        <f t="shared" si="46"/>
        <v/>
      </c>
      <c r="H270" s="376" t="str">
        <f t="shared" si="47"/>
        <v/>
      </c>
      <c r="I270" s="365" t="str">
        <f t="shared" si="48"/>
        <v/>
      </c>
      <c r="J270" s="366" t="str">
        <f t="shared" si="54"/>
        <v/>
      </c>
      <c r="K270" s="367" t="str">
        <f t="shared" si="55"/>
        <v/>
      </c>
      <c r="L270" s="368" t="str">
        <f t="shared" si="56"/>
        <v/>
      </c>
      <c r="M270" s="369"/>
      <c r="N270" s="370" t="str">
        <f t="shared" si="49"/>
        <v/>
      </c>
      <c r="O270" s="371" t="str">
        <f t="shared" si="50"/>
        <v/>
      </c>
      <c r="P270" s="371" t="str">
        <f t="shared" si="57"/>
        <v/>
      </c>
      <c r="Q270" s="372" t="str">
        <f t="shared" si="51"/>
        <v/>
      </c>
      <c r="R270" s="373" t="str">
        <f t="shared" si="58"/>
        <v/>
      </c>
      <c r="S270" s="372" t="str">
        <f t="shared" si="59"/>
        <v/>
      </c>
      <c r="T270" s="372" t="str">
        <f t="shared" si="52"/>
        <v/>
      </c>
      <c r="U270" s="374" t="str">
        <f t="shared" si="53"/>
        <v/>
      </c>
      <c r="V270" s="375" t="str">
        <f t="shared" si="60"/>
        <v/>
      </c>
      <c r="Y270" s="133"/>
    </row>
    <row r="271" spans="1:25" s="127" customFormat="1" ht="12" customHeight="1">
      <c r="A271" s="121">
        <v>199</v>
      </c>
      <c r="B271" s="122"/>
      <c r="C271" s="403"/>
      <c r="D271" s="123"/>
      <c r="E271" s="124"/>
      <c r="F271" s="124"/>
      <c r="G271" s="363" t="str">
        <f t="shared" si="46"/>
        <v/>
      </c>
      <c r="H271" s="376" t="str">
        <f t="shared" si="47"/>
        <v/>
      </c>
      <c r="I271" s="365" t="str">
        <f t="shared" si="48"/>
        <v/>
      </c>
      <c r="J271" s="366" t="str">
        <f t="shared" si="54"/>
        <v/>
      </c>
      <c r="K271" s="367" t="str">
        <f t="shared" si="55"/>
        <v/>
      </c>
      <c r="L271" s="368" t="str">
        <f t="shared" si="56"/>
        <v/>
      </c>
      <c r="M271" s="369"/>
      <c r="N271" s="370" t="str">
        <f t="shared" si="49"/>
        <v/>
      </c>
      <c r="O271" s="371" t="str">
        <f t="shared" si="50"/>
        <v/>
      </c>
      <c r="P271" s="371" t="str">
        <f t="shared" si="57"/>
        <v/>
      </c>
      <c r="Q271" s="372" t="str">
        <f t="shared" si="51"/>
        <v/>
      </c>
      <c r="R271" s="373" t="str">
        <f t="shared" si="58"/>
        <v/>
      </c>
      <c r="S271" s="372" t="str">
        <f t="shared" si="59"/>
        <v/>
      </c>
      <c r="T271" s="372" t="str">
        <f t="shared" si="52"/>
        <v/>
      </c>
      <c r="U271" s="374" t="str">
        <f t="shared" si="53"/>
        <v/>
      </c>
      <c r="V271" s="375" t="str">
        <f t="shared" si="60"/>
        <v/>
      </c>
      <c r="Y271" s="133"/>
    </row>
    <row r="272" spans="1:25" s="127" customFormat="1" ht="12" customHeight="1">
      <c r="A272" s="121">
        <v>200</v>
      </c>
      <c r="B272" s="122"/>
      <c r="C272" s="403"/>
      <c r="D272" s="123"/>
      <c r="E272" s="124"/>
      <c r="F272" s="124"/>
      <c r="G272" s="363" t="str">
        <f t="shared" si="46"/>
        <v/>
      </c>
      <c r="H272" s="376" t="str">
        <f t="shared" si="47"/>
        <v/>
      </c>
      <c r="I272" s="365" t="str">
        <f t="shared" si="48"/>
        <v/>
      </c>
      <c r="J272" s="366" t="str">
        <f t="shared" si="54"/>
        <v/>
      </c>
      <c r="K272" s="367" t="str">
        <f t="shared" si="55"/>
        <v/>
      </c>
      <c r="L272" s="368" t="str">
        <f t="shared" si="56"/>
        <v/>
      </c>
      <c r="M272" s="369"/>
      <c r="N272" s="370" t="str">
        <f t="shared" si="49"/>
        <v/>
      </c>
      <c r="O272" s="371" t="str">
        <f t="shared" si="50"/>
        <v/>
      </c>
      <c r="P272" s="371" t="str">
        <f t="shared" si="57"/>
        <v/>
      </c>
      <c r="Q272" s="372" t="str">
        <f t="shared" si="51"/>
        <v/>
      </c>
      <c r="R272" s="373" t="str">
        <f t="shared" si="58"/>
        <v/>
      </c>
      <c r="S272" s="372" t="str">
        <f t="shared" si="59"/>
        <v/>
      </c>
      <c r="T272" s="372" t="str">
        <f t="shared" si="52"/>
        <v/>
      </c>
      <c r="U272" s="374" t="str">
        <f t="shared" si="53"/>
        <v/>
      </c>
      <c r="V272" s="375" t="str">
        <f t="shared" si="60"/>
        <v/>
      </c>
      <c r="Y272" s="133"/>
    </row>
    <row r="273" spans="1:25" s="127" customFormat="1" ht="12" customHeight="1">
      <c r="A273" s="121">
        <v>201</v>
      </c>
      <c r="B273" s="122"/>
      <c r="C273" s="403"/>
      <c r="D273" s="123"/>
      <c r="E273" s="124"/>
      <c r="F273" s="124"/>
      <c r="G273" s="363" t="str">
        <f t="shared" si="46"/>
        <v/>
      </c>
      <c r="H273" s="376" t="str">
        <f t="shared" si="47"/>
        <v/>
      </c>
      <c r="I273" s="365" t="str">
        <f t="shared" si="48"/>
        <v/>
      </c>
      <c r="J273" s="366" t="str">
        <f t="shared" si="54"/>
        <v/>
      </c>
      <c r="K273" s="367" t="str">
        <f t="shared" si="55"/>
        <v/>
      </c>
      <c r="L273" s="368" t="str">
        <f t="shared" si="56"/>
        <v/>
      </c>
      <c r="M273" s="369"/>
      <c r="N273" s="370" t="str">
        <f t="shared" si="49"/>
        <v/>
      </c>
      <c r="O273" s="371" t="str">
        <f t="shared" si="50"/>
        <v/>
      </c>
      <c r="P273" s="371" t="str">
        <f t="shared" si="57"/>
        <v/>
      </c>
      <c r="Q273" s="372" t="str">
        <f t="shared" si="51"/>
        <v/>
      </c>
      <c r="R273" s="373" t="str">
        <f t="shared" si="58"/>
        <v/>
      </c>
      <c r="S273" s="372" t="str">
        <f t="shared" si="59"/>
        <v/>
      </c>
      <c r="T273" s="372" t="str">
        <f t="shared" si="52"/>
        <v/>
      </c>
      <c r="U273" s="374" t="str">
        <f t="shared" si="53"/>
        <v/>
      </c>
      <c r="V273" s="375" t="str">
        <f t="shared" si="60"/>
        <v/>
      </c>
      <c r="Y273" s="133"/>
    </row>
    <row r="274" spans="1:25" s="127" customFormat="1" ht="12" customHeight="1">
      <c r="A274" s="121">
        <v>202</v>
      </c>
      <c r="B274" s="122"/>
      <c r="C274" s="403"/>
      <c r="D274" s="123"/>
      <c r="E274" s="124"/>
      <c r="F274" s="124"/>
      <c r="G274" s="363" t="str">
        <f t="shared" si="46"/>
        <v/>
      </c>
      <c r="H274" s="376" t="str">
        <f t="shared" si="47"/>
        <v/>
      </c>
      <c r="I274" s="365" t="str">
        <f t="shared" si="48"/>
        <v/>
      </c>
      <c r="J274" s="366" t="str">
        <f t="shared" si="54"/>
        <v/>
      </c>
      <c r="K274" s="367" t="str">
        <f t="shared" si="55"/>
        <v/>
      </c>
      <c r="L274" s="368" t="str">
        <f t="shared" si="56"/>
        <v/>
      </c>
      <c r="M274" s="369"/>
      <c r="N274" s="370" t="str">
        <f t="shared" si="49"/>
        <v/>
      </c>
      <c r="O274" s="371" t="str">
        <f t="shared" si="50"/>
        <v/>
      </c>
      <c r="P274" s="371" t="str">
        <f t="shared" si="57"/>
        <v/>
      </c>
      <c r="Q274" s="372" t="str">
        <f t="shared" si="51"/>
        <v/>
      </c>
      <c r="R274" s="373" t="str">
        <f t="shared" si="58"/>
        <v/>
      </c>
      <c r="S274" s="372" t="str">
        <f t="shared" si="59"/>
        <v/>
      </c>
      <c r="T274" s="372" t="str">
        <f t="shared" si="52"/>
        <v/>
      </c>
      <c r="U274" s="374" t="str">
        <f t="shared" si="53"/>
        <v/>
      </c>
      <c r="V274" s="375" t="str">
        <f t="shared" si="60"/>
        <v/>
      </c>
      <c r="Y274" s="133"/>
    </row>
    <row r="275" spans="1:25" s="127" customFormat="1" ht="12" customHeight="1">
      <c r="A275" s="121">
        <v>203</v>
      </c>
      <c r="B275" s="122"/>
      <c r="C275" s="403"/>
      <c r="D275" s="123"/>
      <c r="E275" s="124"/>
      <c r="F275" s="124"/>
      <c r="G275" s="363" t="str">
        <f t="shared" si="46"/>
        <v/>
      </c>
      <c r="H275" s="376" t="str">
        <f t="shared" si="47"/>
        <v/>
      </c>
      <c r="I275" s="365" t="str">
        <f t="shared" si="48"/>
        <v/>
      </c>
      <c r="J275" s="366" t="str">
        <f t="shared" si="54"/>
        <v/>
      </c>
      <c r="K275" s="367" t="str">
        <f t="shared" si="55"/>
        <v/>
      </c>
      <c r="L275" s="368" t="str">
        <f t="shared" si="56"/>
        <v/>
      </c>
      <c r="M275" s="369"/>
      <c r="N275" s="370" t="str">
        <f t="shared" si="49"/>
        <v/>
      </c>
      <c r="O275" s="371" t="str">
        <f t="shared" si="50"/>
        <v/>
      </c>
      <c r="P275" s="371" t="str">
        <f t="shared" si="57"/>
        <v/>
      </c>
      <c r="Q275" s="372" t="str">
        <f t="shared" si="51"/>
        <v/>
      </c>
      <c r="R275" s="373" t="str">
        <f t="shared" si="58"/>
        <v/>
      </c>
      <c r="S275" s="372" t="str">
        <f t="shared" si="59"/>
        <v/>
      </c>
      <c r="T275" s="372" t="str">
        <f t="shared" si="52"/>
        <v/>
      </c>
      <c r="U275" s="374" t="str">
        <f t="shared" si="53"/>
        <v/>
      </c>
      <c r="V275" s="375" t="str">
        <f t="shared" si="60"/>
        <v/>
      </c>
      <c r="Y275" s="133"/>
    </row>
    <row r="276" spans="1:25" s="127" customFormat="1" ht="12" customHeight="1">
      <c r="A276" s="121">
        <v>204</v>
      </c>
      <c r="B276" s="122"/>
      <c r="C276" s="403"/>
      <c r="D276" s="123"/>
      <c r="E276" s="124"/>
      <c r="F276" s="124"/>
      <c r="G276" s="363" t="str">
        <f t="shared" si="46"/>
        <v/>
      </c>
      <c r="H276" s="376" t="str">
        <f t="shared" si="47"/>
        <v/>
      </c>
      <c r="I276" s="365" t="str">
        <f t="shared" si="48"/>
        <v/>
      </c>
      <c r="J276" s="366" t="str">
        <f t="shared" si="54"/>
        <v/>
      </c>
      <c r="K276" s="367" t="str">
        <f t="shared" si="55"/>
        <v/>
      </c>
      <c r="L276" s="368" t="str">
        <f t="shared" si="56"/>
        <v/>
      </c>
      <c r="M276" s="369"/>
      <c r="N276" s="370" t="str">
        <f t="shared" si="49"/>
        <v/>
      </c>
      <c r="O276" s="371" t="str">
        <f t="shared" si="50"/>
        <v/>
      </c>
      <c r="P276" s="371" t="str">
        <f t="shared" si="57"/>
        <v/>
      </c>
      <c r="Q276" s="372" t="str">
        <f t="shared" si="51"/>
        <v/>
      </c>
      <c r="R276" s="373" t="str">
        <f t="shared" si="58"/>
        <v/>
      </c>
      <c r="S276" s="372" t="str">
        <f t="shared" si="59"/>
        <v/>
      </c>
      <c r="T276" s="372" t="str">
        <f t="shared" si="52"/>
        <v/>
      </c>
      <c r="U276" s="374" t="str">
        <f t="shared" si="53"/>
        <v/>
      </c>
      <c r="V276" s="375" t="str">
        <f t="shared" si="60"/>
        <v/>
      </c>
      <c r="Y276" s="133"/>
    </row>
    <row r="277" spans="1:25" s="127" customFormat="1" ht="12" customHeight="1">
      <c r="A277" s="121">
        <v>205</v>
      </c>
      <c r="B277" s="122"/>
      <c r="C277" s="403"/>
      <c r="D277" s="123"/>
      <c r="E277" s="124"/>
      <c r="F277" s="124"/>
      <c r="G277" s="363" t="str">
        <f t="shared" si="46"/>
        <v/>
      </c>
      <c r="H277" s="376" t="str">
        <f t="shared" si="47"/>
        <v/>
      </c>
      <c r="I277" s="365" t="str">
        <f t="shared" si="48"/>
        <v/>
      </c>
      <c r="J277" s="366" t="str">
        <f t="shared" si="54"/>
        <v/>
      </c>
      <c r="K277" s="367" t="str">
        <f t="shared" si="55"/>
        <v/>
      </c>
      <c r="L277" s="368" t="str">
        <f t="shared" si="56"/>
        <v/>
      </c>
      <c r="M277" s="369"/>
      <c r="N277" s="370" t="str">
        <f t="shared" si="49"/>
        <v/>
      </c>
      <c r="O277" s="371" t="str">
        <f t="shared" si="50"/>
        <v/>
      </c>
      <c r="P277" s="371" t="str">
        <f t="shared" si="57"/>
        <v/>
      </c>
      <c r="Q277" s="372" t="str">
        <f t="shared" si="51"/>
        <v/>
      </c>
      <c r="R277" s="373" t="str">
        <f t="shared" si="58"/>
        <v/>
      </c>
      <c r="S277" s="372" t="str">
        <f t="shared" si="59"/>
        <v/>
      </c>
      <c r="T277" s="372" t="str">
        <f t="shared" si="52"/>
        <v/>
      </c>
      <c r="U277" s="374" t="str">
        <f t="shared" si="53"/>
        <v/>
      </c>
      <c r="V277" s="375" t="str">
        <f t="shared" si="60"/>
        <v/>
      </c>
      <c r="Y277" s="133"/>
    </row>
    <row r="278" spans="1:25" s="127" customFormat="1" ht="12" customHeight="1">
      <c r="A278" s="121">
        <v>206</v>
      </c>
      <c r="B278" s="122"/>
      <c r="C278" s="403"/>
      <c r="D278" s="123"/>
      <c r="E278" s="124"/>
      <c r="F278" s="124"/>
      <c r="G278" s="363" t="str">
        <f t="shared" si="46"/>
        <v/>
      </c>
      <c r="H278" s="376" t="str">
        <f t="shared" si="47"/>
        <v/>
      </c>
      <c r="I278" s="365" t="str">
        <f t="shared" si="48"/>
        <v/>
      </c>
      <c r="J278" s="366" t="str">
        <f t="shared" si="54"/>
        <v/>
      </c>
      <c r="K278" s="367" t="str">
        <f t="shared" si="55"/>
        <v/>
      </c>
      <c r="L278" s="368" t="str">
        <f t="shared" si="56"/>
        <v/>
      </c>
      <c r="M278" s="369"/>
      <c r="N278" s="370" t="str">
        <f t="shared" si="49"/>
        <v/>
      </c>
      <c r="O278" s="371" t="str">
        <f t="shared" si="50"/>
        <v/>
      </c>
      <c r="P278" s="371" t="str">
        <f t="shared" si="57"/>
        <v/>
      </c>
      <c r="Q278" s="372" t="str">
        <f t="shared" si="51"/>
        <v/>
      </c>
      <c r="R278" s="373" t="str">
        <f t="shared" si="58"/>
        <v/>
      </c>
      <c r="S278" s="372" t="str">
        <f t="shared" si="59"/>
        <v/>
      </c>
      <c r="T278" s="372" t="str">
        <f t="shared" si="52"/>
        <v/>
      </c>
      <c r="U278" s="374" t="str">
        <f t="shared" si="53"/>
        <v/>
      </c>
      <c r="V278" s="375" t="str">
        <f t="shared" si="60"/>
        <v/>
      </c>
      <c r="Y278" s="133"/>
    </row>
    <row r="279" spans="1:25" s="127" customFormat="1" ht="12" customHeight="1">
      <c r="A279" s="121">
        <v>207</v>
      </c>
      <c r="B279" s="122"/>
      <c r="C279" s="403"/>
      <c r="D279" s="123"/>
      <c r="E279" s="124"/>
      <c r="F279" s="124"/>
      <c r="G279" s="363" t="str">
        <f t="shared" si="46"/>
        <v/>
      </c>
      <c r="H279" s="376" t="str">
        <f t="shared" si="47"/>
        <v/>
      </c>
      <c r="I279" s="365" t="str">
        <f t="shared" si="48"/>
        <v/>
      </c>
      <c r="J279" s="366" t="str">
        <f t="shared" si="54"/>
        <v/>
      </c>
      <c r="K279" s="367" t="str">
        <f t="shared" si="55"/>
        <v/>
      </c>
      <c r="L279" s="368" t="str">
        <f t="shared" si="56"/>
        <v/>
      </c>
      <c r="M279" s="369"/>
      <c r="N279" s="370" t="str">
        <f t="shared" si="49"/>
        <v/>
      </c>
      <c r="O279" s="371" t="str">
        <f t="shared" si="50"/>
        <v/>
      </c>
      <c r="P279" s="371" t="str">
        <f t="shared" si="57"/>
        <v/>
      </c>
      <c r="Q279" s="372" t="str">
        <f t="shared" si="51"/>
        <v/>
      </c>
      <c r="R279" s="373" t="str">
        <f t="shared" si="58"/>
        <v/>
      </c>
      <c r="S279" s="372" t="str">
        <f t="shared" si="59"/>
        <v/>
      </c>
      <c r="T279" s="372" t="str">
        <f t="shared" si="52"/>
        <v/>
      </c>
      <c r="U279" s="374" t="str">
        <f t="shared" si="53"/>
        <v/>
      </c>
      <c r="V279" s="375" t="str">
        <f t="shared" si="60"/>
        <v/>
      </c>
      <c r="Y279" s="133"/>
    </row>
    <row r="280" spans="1:25" s="127" customFormat="1" ht="12" customHeight="1">
      <c r="A280" s="121">
        <v>208</v>
      </c>
      <c r="B280" s="122"/>
      <c r="C280" s="403"/>
      <c r="D280" s="123"/>
      <c r="E280" s="124"/>
      <c r="F280" s="124"/>
      <c r="G280" s="363" t="str">
        <f t="shared" si="46"/>
        <v/>
      </c>
      <c r="H280" s="376" t="str">
        <f t="shared" si="47"/>
        <v/>
      </c>
      <c r="I280" s="365" t="str">
        <f t="shared" si="48"/>
        <v/>
      </c>
      <c r="J280" s="366" t="str">
        <f t="shared" si="54"/>
        <v/>
      </c>
      <c r="K280" s="367" t="str">
        <f t="shared" si="55"/>
        <v/>
      </c>
      <c r="L280" s="368" t="str">
        <f t="shared" si="56"/>
        <v/>
      </c>
      <c r="M280" s="369"/>
      <c r="N280" s="370" t="str">
        <f t="shared" si="49"/>
        <v/>
      </c>
      <c r="O280" s="371" t="str">
        <f t="shared" si="50"/>
        <v/>
      </c>
      <c r="P280" s="371" t="str">
        <f t="shared" si="57"/>
        <v/>
      </c>
      <c r="Q280" s="372" t="str">
        <f t="shared" si="51"/>
        <v/>
      </c>
      <c r="R280" s="373" t="str">
        <f t="shared" si="58"/>
        <v/>
      </c>
      <c r="S280" s="372" t="str">
        <f t="shared" si="59"/>
        <v/>
      </c>
      <c r="T280" s="372" t="str">
        <f t="shared" si="52"/>
        <v/>
      </c>
      <c r="U280" s="374" t="str">
        <f t="shared" si="53"/>
        <v/>
      </c>
      <c r="V280" s="375" t="str">
        <f t="shared" si="60"/>
        <v/>
      </c>
      <c r="Y280" s="133"/>
    </row>
    <row r="281" spans="1:25" s="127" customFormat="1" ht="12" customHeight="1">
      <c r="A281" s="121">
        <v>209</v>
      </c>
      <c r="B281" s="122"/>
      <c r="C281" s="403"/>
      <c r="D281" s="123"/>
      <c r="E281" s="124"/>
      <c r="F281" s="124"/>
      <c r="G281" s="363" t="str">
        <f t="shared" si="46"/>
        <v/>
      </c>
      <c r="H281" s="376" t="str">
        <f t="shared" si="47"/>
        <v/>
      </c>
      <c r="I281" s="365" t="str">
        <f t="shared" si="48"/>
        <v/>
      </c>
      <c r="J281" s="366" t="str">
        <f t="shared" si="54"/>
        <v/>
      </c>
      <c r="K281" s="367" t="str">
        <f t="shared" si="55"/>
        <v/>
      </c>
      <c r="L281" s="368" t="str">
        <f t="shared" si="56"/>
        <v/>
      </c>
      <c r="M281" s="369"/>
      <c r="N281" s="370" t="str">
        <f t="shared" si="49"/>
        <v/>
      </c>
      <c r="O281" s="371" t="str">
        <f t="shared" si="50"/>
        <v/>
      </c>
      <c r="P281" s="371" t="str">
        <f t="shared" si="57"/>
        <v/>
      </c>
      <c r="Q281" s="372" t="str">
        <f t="shared" si="51"/>
        <v/>
      </c>
      <c r="R281" s="373" t="str">
        <f t="shared" si="58"/>
        <v/>
      </c>
      <c r="S281" s="372" t="str">
        <f t="shared" si="59"/>
        <v/>
      </c>
      <c r="T281" s="372" t="str">
        <f t="shared" si="52"/>
        <v/>
      </c>
      <c r="U281" s="374" t="str">
        <f t="shared" si="53"/>
        <v/>
      </c>
      <c r="V281" s="375" t="str">
        <f t="shared" si="60"/>
        <v/>
      </c>
      <c r="Y281" s="133"/>
    </row>
    <row r="282" spans="1:25" s="127" customFormat="1" ht="12" customHeight="1">
      <c r="A282" s="121">
        <v>210</v>
      </c>
      <c r="B282" s="122"/>
      <c r="C282" s="403"/>
      <c r="D282" s="123"/>
      <c r="E282" s="124"/>
      <c r="F282" s="124"/>
      <c r="G282" s="363" t="str">
        <f t="shared" si="46"/>
        <v/>
      </c>
      <c r="H282" s="376" t="str">
        <f t="shared" si="47"/>
        <v/>
      </c>
      <c r="I282" s="365" t="str">
        <f t="shared" si="48"/>
        <v/>
      </c>
      <c r="J282" s="366" t="str">
        <f t="shared" si="54"/>
        <v/>
      </c>
      <c r="K282" s="367" t="str">
        <f t="shared" si="55"/>
        <v/>
      </c>
      <c r="L282" s="368" t="str">
        <f t="shared" si="56"/>
        <v/>
      </c>
      <c r="M282" s="369"/>
      <c r="N282" s="370" t="str">
        <f t="shared" si="49"/>
        <v/>
      </c>
      <c r="O282" s="371" t="str">
        <f t="shared" si="50"/>
        <v/>
      </c>
      <c r="P282" s="371" t="str">
        <f t="shared" si="57"/>
        <v/>
      </c>
      <c r="Q282" s="372" t="str">
        <f t="shared" si="51"/>
        <v/>
      </c>
      <c r="R282" s="373" t="str">
        <f t="shared" si="58"/>
        <v/>
      </c>
      <c r="S282" s="372" t="str">
        <f t="shared" si="59"/>
        <v/>
      </c>
      <c r="T282" s="372" t="str">
        <f t="shared" si="52"/>
        <v/>
      </c>
      <c r="U282" s="374" t="str">
        <f t="shared" si="53"/>
        <v/>
      </c>
      <c r="V282" s="375" t="str">
        <f t="shared" si="60"/>
        <v/>
      </c>
      <c r="Y282" s="133"/>
    </row>
    <row r="283" spans="1:25" s="127" customFormat="1" ht="12" customHeight="1">
      <c r="A283" s="121">
        <v>211</v>
      </c>
      <c r="B283" s="122"/>
      <c r="C283" s="403"/>
      <c r="D283" s="123"/>
      <c r="E283" s="124"/>
      <c r="F283" s="124"/>
      <c r="G283" s="363" t="str">
        <f t="shared" si="46"/>
        <v/>
      </c>
      <c r="H283" s="376" t="str">
        <f t="shared" si="47"/>
        <v/>
      </c>
      <c r="I283" s="365" t="str">
        <f t="shared" si="48"/>
        <v/>
      </c>
      <c r="J283" s="366" t="str">
        <f t="shared" si="54"/>
        <v/>
      </c>
      <c r="K283" s="367" t="str">
        <f t="shared" si="55"/>
        <v/>
      </c>
      <c r="L283" s="368" t="str">
        <f t="shared" si="56"/>
        <v/>
      </c>
      <c r="M283" s="369"/>
      <c r="N283" s="370" t="str">
        <f t="shared" si="49"/>
        <v/>
      </c>
      <c r="O283" s="371" t="str">
        <f t="shared" si="50"/>
        <v/>
      </c>
      <c r="P283" s="371" t="str">
        <f t="shared" si="57"/>
        <v/>
      </c>
      <c r="Q283" s="372" t="str">
        <f t="shared" si="51"/>
        <v/>
      </c>
      <c r="R283" s="373" t="str">
        <f t="shared" si="58"/>
        <v/>
      </c>
      <c r="S283" s="372" t="str">
        <f t="shared" si="59"/>
        <v/>
      </c>
      <c r="T283" s="372" t="str">
        <f t="shared" si="52"/>
        <v/>
      </c>
      <c r="U283" s="374" t="str">
        <f t="shared" si="53"/>
        <v/>
      </c>
      <c r="V283" s="375" t="str">
        <f t="shared" si="60"/>
        <v/>
      </c>
      <c r="Y283" s="133"/>
    </row>
    <row r="284" spans="1:25" s="127" customFormat="1" ht="12" customHeight="1">
      <c r="A284" s="121">
        <v>212</v>
      </c>
      <c r="B284" s="122"/>
      <c r="C284" s="403"/>
      <c r="D284" s="123"/>
      <c r="E284" s="124"/>
      <c r="F284" s="124"/>
      <c r="G284" s="363" t="str">
        <f t="shared" si="46"/>
        <v/>
      </c>
      <c r="H284" s="376" t="str">
        <f t="shared" si="47"/>
        <v/>
      </c>
      <c r="I284" s="365" t="str">
        <f t="shared" si="48"/>
        <v/>
      </c>
      <c r="J284" s="366" t="str">
        <f t="shared" si="54"/>
        <v/>
      </c>
      <c r="K284" s="367" t="str">
        <f t="shared" si="55"/>
        <v/>
      </c>
      <c r="L284" s="368" t="str">
        <f t="shared" si="56"/>
        <v/>
      </c>
      <c r="M284" s="369"/>
      <c r="N284" s="370" t="str">
        <f t="shared" si="49"/>
        <v/>
      </c>
      <c r="O284" s="371" t="str">
        <f t="shared" si="50"/>
        <v/>
      </c>
      <c r="P284" s="371" t="str">
        <f t="shared" si="57"/>
        <v/>
      </c>
      <c r="Q284" s="372" t="str">
        <f t="shared" si="51"/>
        <v/>
      </c>
      <c r="R284" s="373" t="str">
        <f t="shared" si="58"/>
        <v/>
      </c>
      <c r="S284" s="372" t="str">
        <f t="shared" si="59"/>
        <v/>
      </c>
      <c r="T284" s="372" t="str">
        <f t="shared" si="52"/>
        <v/>
      </c>
      <c r="U284" s="374" t="str">
        <f t="shared" si="53"/>
        <v/>
      </c>
      <c r="V284" s="375" t="str">
        <f t="shared" si="60"/>
        <v/>
      </c>
      <c r="Y284" s="133"/>
    </row>
    <row r="285" spans="1:25" s="127" customFormat="1" ht="12" customHeight="1">
      <c r="A285" s="121">
        <v>213</v>
      </c>
      <c r="B285" s="122"/>
      <c r="C285" s="403"/>
      <c r="D285" s="123"/>
      <c r="E285" s="124"/>
      <c r="F285" s="124"/>
      <c r="G285" s="363" t="str">
        <f t="shared" si="46"/>
        <v/>
      </c>
      <c r="H285" s="376" t="str">
        <f t="shared" si="47"/>
        <v/>
      </c>
      <c r="I285" s="365" t="str">
        <f t="shared" si="48"/>
        <v/>
      </c>
      <c r="J285" s="366" t="str">
        <f t="shared" si="54"/>
        <v/>
      </c>
      <c r="K285" s="367" t="str">
        <f t="shared" si="55"/>
        <v/>
      </c>
      <c r="L285" s="368" t="str">
        <f t="shared" si="56"/>
        <v/>
      </c>
      <c r="M285" s="369"/>
      <c r="N285" s="370" t="str">
        <f t="shared" si="49"/>
        <v/>
      </c>
      <c r="O285" s="371" t="str">
        <f t="shared" si="50"/>
        <v/>
      </c>
      <c r="P285" s="371" t="str">
        <f t="shared" si="57"/>
        <v/>
      </c>
      <c r="Q285" s="372" t="str">
        <f t="shared" si="51"/>
        <v/>
      </c>
      <c r="R285" s="373" t="str">
        <f t="shared" si="58"/>
        <v/>
      </c>
      <c r="S285" s="372" t="str">
        <f t="shared" si="59"/>
        <v/>
      </c>
      <c r="T285" s="372" t="str">
        <f t="shared" si="52"/>
        <v/>
      </c>
      <c r="U285" s="374" t="str">
        <f t="shared" si="53"/>
        <v/>
      </c>
      <c r="V285" s="375" t="str">
        <f t="shared" si="60"/>
        <v/>
      </c>
      <c r="Y285" s="133"/>
    </row>
    <row r="286" spans="1:25" s="127" customFormat="1" ht="12" customHeight="1">
      <c r="A286" s="121">
        <v>214</v>
      </c>
      <c r="B286" s="122"/>
      <c r="C286" s="403"/>
      <c r="D286" s="123"/>
      <c r="E286" s="124"/>
      <c r="F286" s="124"/>
      <c r="G286" s="363" t="str">
        <f t="shared" si="46"/>
        <v/>
      </c>
      <c r="H286" s="376" t="str">
        <f t="shared" si="47"/>
        <v/>
      </c>
      <c r="I286" s="365" t="str">
        <f t="shared" si="48"/>
        <v/>
      </c>
      <c r="J286" s="366" t="str">
        <f t="shared" si="54"/>
        <v/>
      </c>
      <c r="K286" s="367" t="str">
        <f t="shared" si="55"/>
        <v/>
      </c>
      <c r="L286" s="368" t="str">
        <f t="shared" si="56"/>
        <v/>
      </c>
      <c r="M286" s="369"/>
      <c r="N286" s="370" t="str">
        <f t="shared" si="49"/>
        <v/>
      </c>
      <c r="O286" s="371" t="str">
        <f t="shared" si="50"/>
        <v/>
      </c>
      <c r="P286" s="371" t="str">
        <f t="shared" si="57"/>
        <v/>
      </c>
      <c r="Q286" s="372" t="str">
        <f t="shared" si="51"/>
        <v/>
      </c>
      <c r="R286" s="373" t="str">
        <f t="shared" si="58"/>
        <v/>
      </c>
      <c r="S286" s="372" t="str">
        <f t="shared" si="59"/>
        <v/>
      </c>
      <c r="T286" s="372" t="str">
        <f t="shared" si="52"/>
        <v/>
      </c>
      <c r="U286" s="374" t="str">
        <f t="shared" si="53"/>
        <v/>
      </c>
      <c r="V286" s="375" t="str">
        <f t="shared" si="60"/>
        <v/>
      </c>
      <c r="Y286" s="133"/>
    </row>
    <row r="287" spans="1:25" s="127" customFormat="1" ht="12" customHeight="1">
      <c r="A287" s="121">
        <v>215</v>
      </c>
      <c r="B287" s="122"/>
      <c r="C287" s="403"/>
      <c r="D287" s="123"/>
      <c r="E287" s="124"/>
      <c r="F287" s="124"/>
      <c r="G287" s="363" t="str">
        <f t="shared" si="46"/>
        <v/>
      </c>
      <c r="H287" s="376" t="str">
        <f t="shared" si="47"/>
        <v/>
      </c>
      <c r="I287" s="365" t="str">
        <f t="shared" si="48"/>
        <v/>
      </c>
      <c r="J287" s="366" t="str">
        <f t="shared" si="54"/>
        <v/>
      </c>
      <c r="K287" s="367" t="str">
        <f t="shared" si="55"/>
        <v/>
      </c>
      <c r="L287" s="368" t="str">
        <f t="shared" si="56"/>
        <v/>
      </c>
      <c r="M287" s="369"/>
      <c r="N287" s="370" t="str">
        <f t="shared" si="49"/>
        <v/>
      </c>
      <c r="O287" s="371" t="str">
        <f t="shared" si="50"/>
        <v/>
      </c>
      <c r="P287" s="371" t="str">
        <f t="shared" si="57"/>
        <v/>
      </c>
      <c r="Q287" s="372" t="str">
        <f t="shared" si="51"/>
        <v/>
      </c>
      <c r="R287" s="373" t="str">
        <f t="shared" si="58"/>
        <v/>
      </c>
      <c r="S287" s="372" t="str">
        <f t="shared" si="59"/>
        <v/>
      </c>
      <c r="T287" s="372" t="str">
        <f t="shared" si="52"/>
        <v/>
      </c>
      <c r="U287" s="374" t="str">
        <f t="shared" si="53"/>
        <v/>
      </c>
      <c r="V287" s="375" t="str">
        <f t="shared" si="60"/>
        <v/>
      </c>
      <c r="Y287" s="133"/>
    </row>
    <row r="288" spans="1:25" s="127" customFormat="1" ht="12" customHeight="1">
      <c r="A288" s="121">
        <v>216</v>
      </c>
      <c r="B288" s="122"/>
      <c r="C288" s="403"/>
      <c r="D288" s="123"/>
      <c r="E288" s="124"/>
      <c r="F288" s="124"/>
      <c r="G288" s="363" t="str">
        <f t="shared" si="46"/>
        <v/>
      </c>
      <c r="H288" s="376" t="str">
        <f t="shared" si="47"/>
        <v/>
      </c>
      <c r="I288" s="365" t="str">
        <f t="shared" si="48"/>
        <v/>
      </c>
      <c r="J288" s="366" t="str">
        <f t="shared" si="54"/>
        <v/>
      </c>
      <c r="K288" s="367" t="str">
        <f t="shared" si="55"/>
        <v/>
      </c>
      <c r="L288" s="368" t="str">
        <f t="shared" si="56"/>
        <v/>
      </c>
      <c r="M288" s="369"/>
      <c r="N288" s="370" t="str">
        <f t="shared" si="49"/>
        <v/>
      </c>
      <c r="O288" s="371" t="str">
        <f t="shared" si="50"/>
        <v/>
      </c>
      <c r="P288" s="371" t="str">
        <f t="shared" si="57"/>
        <v/>
      </c>
      <c r="Q288" s="372" t="str">
        <f t="shared" si="51"/>
        <v/>
      </c>
      <c r="R288" s="373" t="str">
        <f t="shared" si="58"/>
        <v/>
      </c>
      <c r="S288" s="372" t="str">
        <f t="shared" si="59"/>
        <v/>
      </c>
      <c r="T288" s="372" t="str">
        <f t="shared" si="52"/>
        <v/>
      </c>
      <c r="U288" s="374" t="str">
        <f t="shared" si="53"/>
        <v/>
      </c>
      <c r="V288" s="375" t="str">
        <f t="shared" si="60"/>
        <v/>
      </c>
      <c r="Y288" s="133"/>
    </row>
    <row r="289" spans="1:25" s="127" customFormat="1" ht="12" customHeight="1">
      <c r="A289" s="121">
        <v>217</v>
      </c>
      <c r="B289" s="122"/>
      <c r="C289" s="403"/>
      <c r="D289" s="123"/>
      <c r="E289" s="124"/>
      <c r="F289" s="124"/>
      <c r="G289" s="363" t="str">
        <f t="shared" si="46"/>
        <v/>
      </c>
      <c r="H289" s="376" t="str">
        <f t="shared" si="47"/>
        <v/>
      </c>
      <c r="I289" s="365" t="str">
        <f t="shared" si="48"/>
        <v/>
      </c>
      <c r="J289" s="366" t="str">
        <f t="shared" si="54"/>
        <v/>
      </c>
      <c r="K289" s="367" t="str">
        <f t="shared" si="55"/>
        <v/>
      </c>
      <c r="L289" s="368" t="str">
        <f t="shared" si="56"/>
        <v/>
      </c>
      <c r="M289" s="369"/>
      <c r="N289" s="370" t="str">
        <f t="shared" si="49"/>
        <v/>
      </c>
      <c r="O289" s="371" t="str">
        <f t="shared" si="50"/>
        <v/>
      </c>
      <c r="P289" s="371" t="str">
        <f t="shared" si="57"/>
        <v/>
      </c>
      <c r="Q289" s="372" t="str">
        <f t="shared" si="51"/>
        <v/>
      </c>
      <c r="R289" s="373" t="str">
        <f t="shared" si="58"/>
        <v/>
      </c>
      <c r="S289" s="372" t="str">
        <f t="shared" si="59"/>
        <v/>
      </c>
      <c r="T289" s="372" t="str">
        <f t="shared" si="52"/>
        <v/>
      </c>
      <c r="U289" s="374" t="str">
        <f t="shared" si="53"/>
        <v/>
      </c>
      <c r="V289" s="375" t="str">
        <f t="shared" si="60"/>
        <v/>
      </c>
      <c r="Y289" s="133"/>
    </row>
    <row r="290" spans="1:25" s="127" customFormat="1" ht="12" customHeight="1">
      <c r="A290" s="121">
        <v>218</v>
      </c>
      <c r="B290" s="122"/>
      <c r="C290" s="403"/>
      <c r="D290" s="123"/>
      <c r="E290" s="124"/>
      <c r="F290" s="124"/>
      <c r="G290" s="363" t="str">
        <f t="shared" si="46"/>
        <v/>
      </c>
      <c r="H290" s="376" t="str">
        <f t="shared" si="47"/>
        <v/>
      </c>
      <c r="I290" s="365" t="str">
        <f t="shared" si="48"/>
        <v/>
      </c>
      <c r="J290" s="366" t="str">
        <f t="shared" si="54"/>
        <v/>
      </c>
      <c r="K290" s="367" t="str">
        <f t="shared" si="55"/>
        <v/>
      </c>
      <c r="L290" s="368" t="str">
        <f t="shared" si="56"/>
        <v/>
      </c>
      <c r="M290" s="369"/>
      <c r="N290" s="370" t="str">
        <f t="shared" si="49"/>
        <v/>
      </c>
      <c r="O290" s="371" t="str">
        <f t="shared" si="50"/>
        <v/>
      </c>
      <c r="P290" s="371" t="str">
        <f t="shared" si="57"/>
        <v/>
      </c>
      <c r="Q290" s="372" t="str">
        <f t="shared" si="51"/>
        <v/>
      </c>
      <c r="R290" s="373" t="str">
        <f t="shared" si="58"/>
        <v/>
      </c>
      <c r="S290" s="372" t="str">
        <f t="shared" si="59"/>
        <v/>
      </c>
      <c r="T290" s="372" t="str">
        <f t="shared" si="52"/>
        <v/>
      </c>
      <c r="U290" s="374" t="str">
        <f t="shared" si="53"/>
        <v/>
      </c>
      <c r="V290" s="375" t="str">
        <f t="shared" si="60"/>
        <v/>
      </c>
      <c r="Y290" s="133"/>
    </row>
    <row r="291" spans="1:25" s="127" customFormat="1" ht="12" customHeight="1">
      <c r="A291" s="121">
        <v>219</v>
      </c>
      <c r="B291" s="122"/>
      <c r="C291" s="403"/>
      <c r="D291" s="123"/>
      <c r="E291" s="124"/>
      <c r="F291" s="124"/>
      <c r="G291" s="363" t="str">
        <f t="shared" si="46"/>
        <v/>
      </c>
      <c r="H291" s="376" t="str">
        <f t="shared" si="47"/>
        <v/>
      </c>
      <c r="I291" s="365" t="str">
        <f t="shared" si="48"/>
        <v/>
      </c>
      <c r="J291" s="366" t="str">
        <f t="shared" si="54"/>
        <v/>
      </c>
      <c r="K291" s="367" t="str">
        <f t="shared" si="55"/>
        <v/>
      </c>
      <c r="L291" s="368" t="str">
        <f t="shared" si="56"/>
        <v/>
      </c>
      <c r="M291" s="369"/>
      <c r="N291" s="370" t="str">
        <f t="shared" si="49"/>
        <v/>
      </c>
      <c r="O291" s="371" t="str">
        <f t="shared" si="50"/>
        <v/>
      </c>
      <c r="P291" s="371" t="str">
        <f t="shared" si="57"/>
        <v/>
      </c>
      <c r="Q291" s="372" t="str">
        <f t="shared" si="51"/>
        <v/>
      </c>
      <c r="R291" s="373" t="str">
        <f t="shared" si="58"/>
        <v/>
      </c>
      <c r="S291" s="372" t="str">
        <f t="shared" si="59"/>
        <v/>
      </c>
      <c r="T291" s="372" t="str">
        <f t="shared" si="52"/>
        <v/>
      </c>
      <c r="U291" s="374" t="str">
        <f t="shared" si="53"/>
        <v/>
      </c>
      <c r="V291" s="375" t="str">
        <f t="shared" si="60"/>
        <v/>
      </c>
      <c r="Y291" s="133"/>
    </row>
    <row r="292" spans="1:25" s="127" customFormat="1" ht="12" customHeight="1">
      <c r="A292" s="121">
        <v>220</v>
      </c>
      <c r="B292" s="122"/>
      <c r="C292" s="403"/>
      <c r="D292" s="123"/>
      <c r="E292" s="124"/>
      <c r="F292" s="124"/>
      <c r="G292" s="363" t="str">
        <f t="shared" si="46"/>
        <v/>
      </c>
      <c r="H292" s="376" t="str">
        <f t="shared" si="47"/>
        <v/>
      </c>
      <c r="I292" s="365" t="str">
        <f t="shared" si="48"/>
        <v/>
      </c>
      <c r="J292" s="366" t="str">
        <f t="shared" si="54"/>
        <v/>
      </c>
      <c r="K292" s="367" t="str">
        <f t="shared" si="55"/>
        <v/>
      </c>
      <c r="L292" s="368" t="str">
        <f t="shared" si="56"/>
        <v/>
      </c>
      <c r="M292" s="369"/>
      <c r="N292" s="370" t="str">
        <f t="shared" si="49"/>
        <v/>
      </c>
      <c r="O292" s="371" t="str">
        <f t="shared" si="50"/>
        <v/>
      </c>
      <c r="P292" s="371" t="str">
        <f t="shared" si="57"/>
        <v/>
      </c>
      <c r="Q292" s="372" t="str">
        <f t="shared" si="51"/>
        <v/>
      </c>
      <c r="R292" s="373" t="str">
        <f t="shared" si="58"/>
        <v/>
      </c>
      <c r="S292" s="372" t="str">
        <f t="shared" si="59"/>
        <v/>
      </c>
      <c r="T292" s="372" t="str">
        <f t="shared" si="52"/>
        <v/>
      </c>
      <c r="U292" s="374" t="str">
        <f t="shared" si="53"/>
        <v/>
      </c>
      <c r="V292" s="375" t="str">
        <f t="shared" si="60"/>
        <v/>
      </c>
      <c r="Y292" s="133"/>
    </row>
    <row r="293" spans="1:25" s="127" customFormat="1" ht="12" customHeight="1">
      <c r="A293" s="121">
        <v>221</v>
      </c>
      <c r="B293" s="122"/>
      <c r="C293" s="403"/>
      <c r="D293" s="123"/>
      <c r="E293" s="124"/>
      <c r="F293" s="124"/>
      <c r="G293" s="363" t="str">
        <f t="shared" si="46"/>
        <v/>
      </c>
      <c r="H293" s="376" t="str">
        <f t="shared" si="47"/>
        <v/>
      </c>
      <c r="I293" s="365" t="str">
        <f t="shared" si="48"/>
        <v/>
      </c>
      <c r="J293" s="366" t="str">
        <f t="shared" si="54"/>
        <v/>
      </c>
      <c r="K293" s="367" t="str">
        <f t="shared" si="55"/>
        <v/>
      </c>
      <c r="L293" s="368" t="str">
        <f t="shared" si="56"/>
        <v/>
      </c>
      <c r="M293" s="369"/>
      <c r="N293" s="370" t="str">
        <f t="shared" si="49"/>
        <v/>
      </c>
      <c r="O293" s="371" t="str">
        <f t="shared" si="50"/>
        <v/>
      </c>
      <c r="P293" s="371" t="str">
        <f t="shared" si="57"/>
        <v/>
      </c>
      <c r="Q293" s="372" t="str">
        <f t="shared" si="51"/>
        <v/>
      </c>
      <c r="R293" s="373" t="str">
        <f t="shared" si="58"/>
        <v/>
      </c>
      <c r="S293" s="372" t="str">
        <f t="shared" si="59"/>
        <v/>
      </c>
      <c r="T293" s="372" t="str">
        <f t="shared" si="52"/>
        <v/>
      </c>
      <c r="U293" s="374" t="str">
        <f t="shared" si="53"/>
        <v/>
      </c>
      <c r="V293" s="375" t="str">
        <f t="shared" si="60"/>
        <v/>
      </c>
      <c r="Y293" s="133"/>
    </row>
    <row r="294" spans="1:25" s="127" customFormat="1" ht="12" customHeight="1">
      <c r="A294" s="121">
        <v>222</v>
      </c>
      <c r="B294" s="122"/>
      <c r="C294" s="403"/>
      <c r="D294" s="123"/>
      <c r="E294" s="124"/>
      <c r="F294" s="124"/>
      <c r="G294" s="363" t="str">
        <f t="shared" si="46"/>
        <v/>
      </c>
      <c r="H294" s="376" t="str">
        <f t="shared" si="47"/>
        <v/>
      </c>
      <c r="I294" s="365" t="str">
        <f t="shared" si="48"/>
        <v/>
      </c>
      <c r="J294" s="366" t="str">
        <f t="shared" si="54"/>
        <v/>
      </c>
      <c r="K294" s="367" t="str">
        <f t="shared" si="55"/>
        <v/>
      </c>
      <c r="L294" s="368" t="str">
        <f t="shared" si="56"/>
        <v/>
      </c>
      <c r="M294" s="369"/>
      <c r="N294" s="370" t="str">
        <f t="shared" si="49"/>
        <v/>
      </c>
      <c r="O294" s="371" t="str">
        <f t="shared" si="50"/>
        <v/>
      </c>
      <c r="P294" s="371" t="str">
        <f t="shared" si="57"/>
        <v/>
      </c>
      <c r="Q294" s="372" t="str">
        <f t="shared" si="51"/>
        <v/>
      </c>
      <c r="R294" s="373" t="str">
        <f t="shared" si="58"/>
        <v/>
      </c>
      <c r="S294" s="372" t="str">
        <f t="shared" si="59"/>
        <v/>
      </c>
      <c r="T294" s="372" t="str">
        <f t="shared" si="52"/>
        <v/>
      </c>
      <c r="U294" s="374" t="str">
        <f t="shared" si="53"/>
        <v/>
      </c>
      <c r="V294" s="375" t="str">
        <f t="shared" si="60"/>
        <v/>
      </c>
      <c r="Y294" s="133"/>
    </row>
    <row r="295" spans="1:25" s="127" customFormat="1" ht="12" customHeight="1">
      <c r="A295" s="121">
        <v>223</v>
      </c>
      <c r="B295" s="122"/>
      <c r="C295" s="403"/>
      <c r="D295" s="123"/>
      <c r="E295" s="124"/>
      <c r="F295" s="124"/>
      <c r="G295" s="363" t="str">
        <f t="shared" si="46"/>
        <v/>
      </c>
      <c r="H295" s="376" t="str">
        <f t="shared" si="47"/>
        <v/>
      </c>
      <c r="I295" s="365" t="str">
        <f t="shared" si="48"/>
        <v/>
      </c>
      <c r="J295" s="366" t="str">
        <f t="shared" si="54"/>
        <v/>
      </c>
      <c r="K295" s="367" t="str">
        <f t="shared" si="55"/>
        <v/>
      </c>
      <c r="L295" s="368" t="str">
        <f t="shared" si="56"/>
        <v/>
      </c>
      <c r="M295" s="369"/>
      <c r="N295" s="370" t="str">
        <f t="shared" si="49"/>
        <v/>
      </c>
      <c r="O295" s="371" t="str">
        <f t="shared" si="50"/>
        <v/>
      </c>
      <c r="P295" s="371" t="str">
        <f t="shared" si="57"/>
        <v/>
      </c>
      <c r="Q295" s="372" t="str">
        <f t="shared" si="51"/>
        <v/>
      </c>
      <c r="R295" s="373" t="str">
        <f t="shared" si="58"/>
        <v/>
      </c>
      <c r="S295" s="372" t="str">
        <f t="shared" si="59"/>
        <v/>
      </c>
      <c r="T295" s="372" t="str">
        <f t="shared" si="52"/>
        <v/>
      </c>
      <c r="U295" s="374" t="str">
        <f t="shared" si="53"/>
        <v/>
      </c>
      <c r="V295" s="375" t="str">
        <f t="shared" si="60"/>
        <v/>
      </c>
      <c r="Y295" s="133"/>
    </row>
    <row r="296" spans="1:25" s="127" customFormat="1" ht="12" customHeight="1">
      <c r="A296" s="121">
        <v>224</v>
      </c>
      <c r="B296" s="122"/>
      <c r="C296" s="403"/>
      <c r="D296" s="123"/>
      <c r="E296" s="124"/>
      <c r="F296" s="124"/>
      <c r="G296" s="363" t="str">
        <f t="shared" si="46"/>
        <v/>
      </c>
      <c r="H296" s="376" t="str">
        <f t="shared" si="47"/>
        <v/>
      </c>
      <c r="I296" s="365" t="str">
        <f t="shared" si="48"/>
        <v/>
      </c>
      <c r="J296" s="366" t="str">
        <f t="shared" si="54"/>
        <v/>
      </c>
      <c r="K296" s="367" t="str">
        <f t="shared" si="55"/>
        <v/>
      </c>
      <c r="L296" s="368" t="str">
        <f t="shared" si="56"/>
        <v/>
      </c>
      <c r="M296" s="369"/>
      <c r="N296" s="370" t="str">
        <f t="shared" si="49"/>
        <v/>
      </c>
      <c r="O296" s="371" t="str">
        <f t="shared" si="50"/>
        <v/>
      </c>
      <c r="P296" s="371" t="str">
        <f t="shared" si="57"/>
        <v/>
      </c>
      <c r="Q296" s="372" t="str">
        <f t="shared" si="51"/>
        <v/>
      </c>
      <c r="R296" s="373" t="str">
        <f t="shared" si="58"/>
        <v/>
      </c>
      <c r="S296" s="372" t="str">
        <f t="shared" si="59"/>
        <v/>
      </c>
      <c r="T296" s="372" t="str">
        <f t="shared" si="52"/>
        <v/>
      </c>
      <c r="U296" s="374" t="str">
        <f t="shared" si="53"/>
        <v/>
      </c>
      <c r="V296" s="375" t="str">
        <f t="shared" si="60"/>
        <v/>
      </c>
      <c r="Y296" s="133"/>
    </row>
    <row r="297" spans="1:25" s="127" customFormat="1" ht="12" customHeight="1">
      <c r="A297" s="121">
        <v>225</v>
      </c>
      <c r="B297" s="122"/>
      <c r="C297" s="403"/>
      <c r="D297" s="123"/>
      <c r="E297" s="124"/>
      <c r="F297" s="124"/>
      <c r="G297" s="363" t="str">
        <f t="shared" si="46"/>
        <v/>
      </c>
      <c r="H297" s="376" t="str">
        <f t="shared" si="47"/>
        <v/>
      </c>
      <c r="I297" s="365" t="str">
        <f t="shared" si="48"/>
        <v/>
      </c>
      <c r="J297" s="366" t="str">
        <f t="shared" si="54"/>
        <v/>
      </c>
      <c r="K297" s="367" t="str">
        <f t="shared" si="55"/>
        <v/>
      </c>
      <c r="L297" s="368" t="str">
        <f t="shared" si="56"/>
        <v/>
      </c>
      <c r="M297" s="369"/>
      <c r="N297" s="370" t="str">
        <f t="shared" si="49"/>
        <v/>
      </c>
      <c r="O297" s="371" t="str">
        <f t="shared" si="50"/>
        <v/>
      </c>
      <c r="P297" s="371" t="str">
        <f t="shared" si="57"/>
        <v/>
      </c>
      <c r="Q297" s="372" t="str">
        <f t="shared" si="51"/>
        <v/>
      </c>
      <c r="R297" s="373" t="str">
        <f t="shared" si="58"/>
        <v/>
      </c>
      <c r="S297" s="372" t="str">
        <f t="shared" si="59"/>
        <v/>
      </c>
      <c r="T297" s="372" t="str">
        <f t="shared" si="52"/>
        <v/>
      </c>
      <c r="U297" s="374" t="str">
        <f t="shared" si="53"/>
        <v/>
      </c>
      <c r="V297" s="375" t="str">
        <f t="shared" si="60"/>
        <v/>
      </c>
      <c r="Y297" s="133"/>
    </row>
    <row r="298" spans="1:25" s="127" customFormat="1" ht="12" customHeight="1">
      <c r="A298" s="121">
        <v>226</v>
      </c>
      <c r="B298" s="122"/>
      <c r="C298" s="403"/>
      <c r="D298" s="123"/>
      <c r="E298" s="124"/>
      <c r="F298" s="124"/>
      <c r="G298" s="363" t="str">
        <f t="shared" si="46"/>
        <v/>
      </c>
      <c r="H298" s="376" t="str">
        <f t="shared" si="47"/>
        <v/>
      </c>
      <c r="I298" s="365" t="str">
        <f t="shared" si="48"/>
        <v/>
      </c>
      <c r="J298" s="366" t="str">
        <f t="shared" si="54"/>
        <v/>
      </c>
      <c r="K298" s="367" t="str">
        <f t="shared" si="55"/>
        <v/>
      </c>
      <c r="L298" s="368" t="str">
        <f t="shared" si="56"/>
        <v/>
      </c>
      <c r="M298" s="369"/>
      <c r="N298" s="370" t="str">
        <f t="shared" si="49"/>
        <v/>
      </c>
      <c r="O298" s="371" t="str">
        <f t="shared" si="50"/>
        <v/>
      </c>
      <c r="P298" s="371" t="str">
        <f t="shared" si="57"/>
        <v/>
      </c>
      <c r="Q298" s="372" t="str">
        <f t="shared" si="51"/>
        <v/>
      </c>
      <c r="R298" s="373" t="str">
        <f t="shared" si="58"/>
        <v/>
      </c>
      <c r="S298" s="372" t="str">
        <f t="shared" si="59"/>
        <v/>
      </c>
      <c r="T298" s="372" t="str">
        <f t="shared" si="52"/>
        <v/>
      </c>
      <c r="U298" s="374" t="str">
        <f t="shared" si="53"/>
        <v/>
      </c>
      <c r="V298" s="375" t="str">
        <f t="shared" si="60"/>
        <v/>
      </c>
      <c r="Y298" s="133"/>
    </row>
    <row r="299" spans="1:25" s="127" customFormat="1" ht="12" customHeight="1">
      <c r="A299" s="121">
        <v>227</v>
      </c>
      <c r="B299" s="122"/>
      <c r="C299" s="403"/>
      <c r="D299" s="123"/>
      <c r="E299" s="124"/>
      <c r="F299" s="124"/>
      <c r="G299" s="363" t="str">
        <f t="shared" si="46"/>
        <v/>
      </c>
      <c r="H299" s="376" t="str">
        <f t="shared" si="47"/>
        <v/>
      </c>
      <c r="I299" s="365" t="str">
        <f t="shared" si="48"/>
        <v/>
      </c>
      <c r="J299" s="366" t="str">
        <f t="shared" si="54"/>
        <v/>
      </c>
      <c r="K299" s="367" t="str">
        <f t="shared" si="55"/>
        <v/>
      </c>
      <c r="L299" s="368" t="str">
        <f t="shared" si="56"/>
        <v/>
      </c>
      <c r="M299" s="369"/>
      <c r="N299" s="370" t="str">
        <f t="shared" si="49"/>
        <v/>
      </c>
      <c r="O299" s="371" t="str">
        <f t="shared" si="50"/>
        <v/>
      </c>
      <c r="P299" s="371" t="str">
        <f t="shared" si="57"/>
        <v/>
      </c>
      <c r="Q299" s="372" t="str">
        <f t="shared" si="51"/>
        <v/>
      </c>
      <c r="R299" s="373" t="str">
        <f t="shared" si="58"/>
        <v/>
      </c>
      <c r="S299" s="372" t="str">
        <f t="shared" si="59"/>
        <v/>
      </c>
      <c r="T299" s="372" t="str">
        <f t="shared" si="52"/>
        <v/>
      </c>
      <c r="U299" s="374" t="str">
        <f t="shared" si="53"/>
        <v/>
      </c>
      <c r="V299" s="375" t="str">
        <f t="shared" si="60"/>
        <v/>
      </c>
      <c r="Y299" s="133"/>
    </row>
    <row r="300" spans="1:25" s="127" customFormat="1" ht="12" customHeight="1">
      <c r="A300" s="121">
        <v>228</v>
      </c>
      <c r="B300" s="122"/>
      <c r="C300" s="403"/>
      <c r="D300" s="123"/>
      <c r="E300" s="124"/>
      <c r="F300" s="124"/>
      <c r="G300" s="363" t="str">
        <f t="shared" si="46"/>
        <v/>
      </c>
      <c r="H300" s="376" t="str">
        <f t="shared" si="47"/>
        <v/>
      </c>
      <c r="I300" s="365" t="str">
        <f t="shared" si="48"/>
        <v/>
      </c>
      <c r="J300" s="366" t="str">
        <f t="shared" si="54"/>
        <v/>
      </c>
      <c r="K300" s="367" t="str">
        <f t="shared" si="55"/>
        <v/>
      </c>
      <c r="L300" s="368" t="str">
        <f t="shared" si="56"/>
        <v/>
      </c>
      <c r="M300" s="369"/>
      <c r="N300" s="370" t="str">
        <f t="shared" si="49"/>
        <v/>
      </c>
      <c r="O300" s="371" t="str">
        <f t="shared" si="50"/>
        <v/>
      </c>
      <c r="P300" s="371" t="str">
        <f t="shared" si="57"/>
        <v/>
      </c>
      <c r="Q300" s="372" t="str">
        <f t="shared" si="51"/>
        <v/>
      </c>
      <c r="R300" s="373" t="str">
        <f t="shared" si="58"/>
        <v/>
      </c>
      <c r="S300" s="372" t="str">
        <f t="shared" si="59"/>
        <v/>
      </c>
      <c r="T300" s="372" t="str">
        <f t="shared" si="52"/>
        <v/>
      </c>
      <c r="U300" s="374" t="str">
        <f t="shared" si="53"/>
        <v/>
      </c>
      <c r="V300" s="375" t="str">
        <f t="shared" si="60"/>
        <v/>
      </c>
      <c r="Y300" s="133"/>
    </row>
    <row r="301" spans="1:25" s="127" customFormat="1" ht="12" customHeight="1">
      <c r="A301" s="121">
        <v>229</v>
      </c>
      <c r="B301" s="122"/>
      <c r="C301" s="403"/>
      <c r="D301" s="123"/>
      <c r="E301" s="124"/>
      <c r="F301" s="124"/>
      <c r="G301" s="363" t="str">
        <f t="shared" si="46"/>
        <v/>
      </c>
      <c r="H301" s="376" t="str">
        <f t="shared" si="47"/>
        <v/>
      </c>
      <c r="I301" s="365" t="str">
        <f t="shared" si="48"/>
        <v/>
      </c>
      <c r="J301" s="366" t="str">
        <f t="shared" si="54"/>
        <v/>
      </c>
      <c r="K301" s="367" t="str">
        <f t="shared" si="55"/>
        <v/>
      </c>
      <c r="L301" s="368" t="str">
        <f t="shared" si="56"/>
        <v/>
      </c>
      <c r="M301" s="369"/>
      <c r="N301" s="370" t="str">
        <f t="shared" si="49"/>
        <v/>
      </c>
      <c r="O301" s="371" t="str">
        <f t="shared" si="50"/>
        <v/>
      </c>
      <c r="P301" s="371" t="str">
        <f t="shared" si="57"/>
        <v/>
      </c>
      <c r="Q301" s="372" t="str">
        <f t="shared" si="51"/>
        <v/>
      </c>
      <c r="R301" s="373" t="str">
        <f t="shared" si="58"/>
        <v/>
      </c>
      <c r="S301" s="372" t="str">
        <f t="shared" si="59"/>
        <v/>
      </c>
      <c r="T301" s="372" t="str">
        <f t="shared" si="52"/>
        <v/>
      </c>
      <c r="U301" s="374" t="str">
        <f t="shared" si="53"/>
        <v/>
      </c>
      <c r="V301" s="375" t="str">
        <f t="shared" si="60"/>
        <v/>
      </c>
      <c r="Y301" s="133"/>
    </row>
    <row r="302" spans="1:25" s="127" customFormat="1" ht="12" customHeight="1">
      <c r="A302" s="121">
        <v>230</v>
      </c>
      <c r="B302" s="122"/>
      <c r="C302" s="403"/>
      <c r="D302" s="123"/>
      <c r="E302" s="124"/>
      <c r="F302" s="124"/>
      <c r="G302" s="363" t="str">
        <f t="shared" si="46"/>
        <v/>
      </c>
      <c r="H302" s="376" t="str">
        <f t="shared" si="47"/>
        <v/>
      </c>
      <c r="I302" s="365" t="str">
        <f t="shared" si="48"/>
        <v/>
      </c>
      <c r="J302" s="366" t="str">
        <f t="shared" si="54"/>
        <v/>
      </c>
      <c r="K302" s="367" t="str">
        <f t="shared" si="55"/>
        <v/>
      </c>
      <c r="L302" s="368" t="str">
        <f t="shared" si="56"/>
        <v/>
      </c>
      <c r="M302" s="369"/>
      <c r="N302" s="370" t="str">
        <f t="shared" si="49"/>
        <v/>
      </c>
      <c r="O302" s="371" t="str">
        <f t="shared" si="50"/>
        <v/>
      </c>
      <c r="P302" s="371" t="str">
        <f t="shared" si="57"/>
        <v/>
      </c>
      <c r="Q302" s="372" t="str">
        <f t="shared" si="51"/>
        <v/>
      </c>
      <c r="R302" s="373" t="str">
        <f t="shared" si="58"/>
        <v/>
      </c>
      <c r="S302" s="372" t="str">
        <f t="shared" si="59"/>
        <v/>
      </c>
      <c r="T302" s="372" t="str">
        <f t="shared" si="52"/>
        <v/>
      </c>
      <c r="U302" s="374" t="str">
        <f t="shared" si="53"/>
        <v/>
      </c>
      <c r="V302" s="375" t="str">
        <f t="shared" si="60"/>
        <v/>
      </c>
      <c r="Y302" s="133"/>
    </row>
    <row r="303" spans="1:25" s="127" customFormat="1" ht="12" customHeight="1">
      <c r="A303" s="121">
        <v>231</v>
      </c>
      <c r="B303" s="122"/>
      <c r="C303" s="403"/>
      <c r="D303" s="123"/>
      <c r="E303" s="124"/>
      <c r="F303" s="124"/>
      <c r="G303" s="363" t="str">
        <f t="shared" si="46"/>
        <v/>
      </c>
      <c r="H303" s="376" t="str">
        <f t="shared" si="47"/>
        <v/>
      </c>
      <c r="I303" s="365" t="str">
        <f t="shared" si="48"/>
        <v/>
      </c>
      <c r="J303" s="366" t="str">
        <f t="shared" si="54"/>
        <v/>
      </c>
      <c r="K303" s="367" t="str">
        <f t="shared" si="55"/>
        <v/>
      </c>
      <c r="L303" s="368" t="str">
        <f t="shared" si="56"/>
        <v/>
      </c>
      <c r="M303" s="369"/>
      <c r="N303" s="370" t="str">
        <f t="shared" si="49"/>
        <v/>
      </c>
      <c r="O303" s="371" t="str">
        <f t="shared" si="50"/>
        <v/>
      </c>
      <c r="P303" s="371" t="str">
        <f t="shared" si="57"/>
        <v/>
      </c>
      <c r="Q303" s="372" t="str">
        <f t="shared" si="51"/>
        <v/>
      </c>
      <c r="R303" s="373" t="str">
        <f t="shared" si="58"/>
        <v/>
      </c>
      <c r="S303" s="372" t="str">
        <f t="shared" si="59"/>
        <v/>
      </c>
      <c r="T303" s="372" t="str">
        <f t="shared" si="52"/>
        <v/>
      </c>
      <c r="U303" s="374" t="str">
        <f t="shared" si="53"/>
        <v/>
      </c>
      <c r="V303" s="375" t="str">
        <f t="shared" si="60"/>
        <v/>
      </c>
      <c r="Y303" s="133"/>
    </row>
    <row r="304" spans="1:25" s="127" customFormat="1" ht="12" customHeight="1">
      <c r="A304" s="121">
        <v>232</v>
      </c>
      <c r="B304" s="122"/>
      <c r="C304" s="403"/>
      <c r="D304" s="123"/>
      <c r="E304" s="124"/>
      <c r="F304" s="124"/>
      <c r="G304" s="363" t="str">
        <f t="shared" si="46"/>
        <v/>
      </c>
      <c r="H304" s="376" t="str">
        <f t="shared" si="47"/>
        <v/>
      </c>
      <c r="I304" s="365" t="str">
        <f t="shared" si="48"/>
        <v/>
      </c>
      <c r="J304" s="366" t="str">
        <f t="shared" si="54"/>
        <v/>
      </c>
      <c r="K304" s="367" t="str">
        <f t="shared" si="55"/>
        <v/>
      </c>
      <c r="L304" s="368" t="str">
        <f t="shared" si="56"/>
        <v/>
      </c>
      <c r="M304" s="369"/>
      <c r="N304" s="370" t="str">
        <f t="shared" si="49"/>
        <v/>
      </c>
      <c r="O304" s="371" t="str">
        <f t="shared" si="50"/>
        <v/>
      </c>
      <c r="P304" s="371" t="str">
        <f t="shared" si="57"/>
        <v/>
      </c>
      <c r="Q304" s="372" t="str">
        <f t="shared" si="51"/>
        <v/>
      </c>
      <c r="R304" s="373" t="str">
        <f t="shared" si="58"/>
        <v/>
      </c>
      <c r="S304" s="372" t="str">
        <f t="shared" si="59"/>
        <v/>
      </c>
      <c r="T304" s="372" t="str">
        <f t="shared" si="52"/>
        <v/>
      </c>
      <c r="U304" s="374" t="str">
        <f t="shared" si="53"/>
        <v/>
      </c>
      <c r="V304" s="375" t="str">
        <f t="shared" si="60"/>
        <v/>
      </c>
      <c r="Y304" s="133"/>
    </row>
    <row r="305" spans="1:25" s="127" customFormat="1" ht="12" customHeight="1">
      <c r="A305" s="121">
        <v>233</v>
      </c>
      <c r="B305" s="122"/>
      <c r="C305" s="403"/>
      <c r="D305" s="123"/>
      <c r="E305" s="124"/>
      <c r="F305" s="124"/>
      <c r="G305" s="363" t="str">
        <f t="shared" si="46"/>
        <v/>
      </c>
      <c r="H305" s="376" t="str">
        <f t="shared" si="47"/>
        <v/>
      </c>
      <c r="I305" s="365" t="str">
        <f t="shared" si="48"/>
        <v/>
      </c>
      <c r="J305" s="366" t="str">
        <f t="shared" si="54"/>
        <v/>
      </c>
      <c r="K305" s="367" t="str">
        <f t="shared" si="55"/>
        <v/>
      </c>
      <c r="L305" s="368" t="str">
        <f t="shared" si="56"/>
        <v/>
      </c>
      <c r="M305" s="369"/>
      <c r="N305" s="370" t="str">
        <f t="shared" si="49"/>
        <v/>
      </c>
      <c r="O305" s="371" t="str">
        <f t="shared" si="50"/>
        <v/>
      </c>
      <c r="P305" s="371" t="str">
        <f t="shared" si="57"/>
        <v/>
      </c>
      <c r="Q305" s="372" t="str">
        <f t="shared" si="51"/>
        <v/>
      </c>
      <c r="R305" s="373" t="str">
        <f t="shared" si="58"/>
        <v/>
      </c>
      <c r="S305" s="372" t="str">
        <f t="shared" si="59"/>
        <v/>
      </c>
      <c r="T305" s="372" t="str">
        <f t="shared" si="52"/>
        <v/>
      </c>
      <c r="U305" s="374" t="str">
        <f t="shared" si="53"/>
        <v/>
      </c>
      <c r="V305" s="375" t="str">
        <f t="shared" si="60"/>
        <v/>
      </c>
      <c r="Y305" s="133"/>
    </row>
    <row r="306" spans="1:25" s="127" customFormat="1" ht="12" customHeight="1">
      <c r="A306" s="121">
        <v>234</v>
      </c>
      <c r="B306" s="122"/>
      <c r="C306" s="403"/>
      <c r="D306" s="123"/>
      <c r="E306" s="124"/>
      <c r="F306" s="124"/>
      <c r="G306" s="363" t="str">
        <f t="shared" si="46"/>
        <v/>
      </c>
      <c r="H306" s="376" t="str">
        <f t="shared" si="47"/>
        <v/>
      </c>
      <c r="I306" s="365" t="str">
        <f t="shared" si="48"/>
        <v/>
      </c>
      <c r="J306" s="366" t="str">
        <f t="shared" si="54"/>
        <v/>
      </c>
      <c r="K306" s="367" t="str">
        <f t="shared" si="55"/>
        <v/>
      </c>
      <c r="L306" s="368" t="str">
        <f t="shared" si="56"/>
        <v/>
      </c>
      <c r="M306" s="369"/>
      <c r="N306" s="370" t="str">
        <f t="shared" si="49"/>
        <v/>
      </c>
      <c r="O306" s="371" t="str">
        <f t="shared" si="50"/>
        <v/>
      </c>
      <c r="P306" s="371" t="str">
        <f t="shared" si="57"/>
        <v/>
      </c>
      <c r="Q306" s="372" t="str">
        <f t="shared" si="51"/>
        <v/>
      </c>
      <c r="R306" s="373" t="str">
        <f t="shared" si="58"/>
        <v/>
      </c>
      <c r="S306" s="372" t="str">
        <f t="shared" si="59"/>
        <v/>
      </c>
      <c r="T306" s="372" t="str">
        <f t="shared" si="52"/>
        <v/>
      </c>
      <c r="U306" s="374" t="str">
        <f t="shared" si="53"/>
        <v/>
      </c>
      <c r="V306" s="375" t="str">
        <f t="shared" si="60"/>
        <v/>
      </c>
      <c r="Y306" s="133"/>
    </row>
    <row r="307" spans="1:25" s="127" customFormat="1" ht="12" customHeight="1">
      <c r="A307" s="121">
        <v>235</v>
      </c>
      <c r="B307" s="122"/>
      <c r="C307" s="403"/>
      <c r="D307" s="123"/>
      <c r="E307" s="124"/>
      <c r="F307" s="124"/>
      <c r="G307" s="363" t="str">
        <f t="shared" si="46"/>
        <v/>
      </c>
      <c r="H307" s="376" t="str">
        <f t="shared" si="47"/>
        <v/>
      </c>
      <c r="I307" s="365" t="str">
        <f t="shared" si="48"/>
        <v/>
      </c>
      <c r="J307" s="366" t="str">
        <f t="shared" si="54"/>
        <v/>
      </c>
      <c r="K307" s="367" t="str">
        <f t="shared" si="55"/>
        <v/>
      </c>
      <c r="L307" s="368" t="str">
        <f t="shared" si="56"/>
        <v/>
      </c>
      <c r="M307" s="369"/>
      <c r="N307" s="370" t="str">
        <f t="shared" si="49"/>
        <v/>
      </c>
      <c r="O307" s="371" t="str">
        <f t="shared" si="50"/>
        <v/>
      </c>
      <c r="P307" s="371" t="str">
        <f t="shared" si="57"/>
        <v/>
      </c>
      <c r="Q307" s="372" t="str">
        <f t="shared" si="51"/>
        <v/>
      </c>
      <c r="R307" s="373" t="str">
        <f t="shared" si="58"/>
        <v/>
      </c>
      <c r="S307" s="372" t="str">
        <f t="shared" si="59"/>
        <v/>
      </c>
      <c r="T307" s="372" t="str">
        <f t="shared" si="52"/>
        <v/>
      </c>
      <c r="U307" s="374" t="str">
        <f t="shared" si="53"/>
        <v/>
      </c>
      <c r="V307" s="375" t="str">
        <f t="shared" si="60"/>
        <v/>
      </c>
      <c r="Y307" s="133"/>
    </row>
    <row r="308" spans="1:25" s="127" customFormat="1" ht="12" customHeight="1">
      <c r="A308" s="121">
        <v>236</v>
      </c>
      <c r="B308" s="122"/>
      <c r="C308" s="403"/>
      <c r="D308" s="123"/>
      <c r="E308" s="124"/>
      <c r="F308" s="124"/>
      <c r="G308" s="363" t="str">
        <f t="shared" si="46"/>
        <v/>
      </c>
      <c r="H308" s="376" t="str">
        <f t="shared" si="47"/>
        <v/>
      </c>
      <c r="I308" s="365" t="str">
        <f t="shared" si="48"/>
        <v/>
      </c>
      <c r="J308" s="366" t="str">
        <f t="shared" si="54"/>
        <v/>
      </c>
      <c r="K308" s="367" t="str">
        <f t="shared" si="55"/>
        <v/>
      </c>
      <c r="L308" s="368" t="str">
        <f t="shared" si="56"/>
        <v/>
      </c>
      <c r="M308" s="369"/>
      <c r="N308" s="370" t="str">
        <f t="shared" si="49"/>
        <v/>
      </c>
      <c r="O308" s="371" t="str">
        <f t="shared" si="50"/>
        <v/>
      </c>
      <c r="P308" s="371" t="str">
        <f t="shared" si="57"/>
        <v/>
      </c>
      <c r="Q308" s="372" t="str">
        <f t="shared" si="51"/>
        <v/>
      </c>
      <c r="R308" s="373" t="str">
        <f t="shared" si="58"/>
        <v/>
      </c>
      <c r="S308" s="372" t="str">
        <f t="shared" si="59"/>
        <v/>
      </c>
      <c r="T308" s="372" t="str">
        <f t="shared" si="52"/>
        <v/>
      </c>
      <c r="U308" s="374" t="str">
        <f t="shared" si="53"/>
        <v/>
      </c>
      <c r="V308" s="375" t="str">
        <f t="shared" si="60"/>
        <v/>
      </c>
      <c r="Y308" s="133"/>
    </row>
    <row r="309" spans="1:25" s="127" customFormat="1" ht="12" customHeight="1">
      <c r="A309" s="121">
        <v>237</v>
      </c>
      <c r="B309" s="122"/>
      <c r="C309" s="403"/>
      <c r="D309" s="123"/>
      <c r="E309" s="124"/>
      <c r="F309" s="124"/>
      <c r="G309" s="363" t="str">
        <f t="shared" si="46"/>
        <v/>
      </c>
      <c r="H309" s="376" t="str">
        <f t="shared" si="47"/>
        <v/>
      </c>
      <c r="I309" s="365" t="str">
        <f t="shared" si="48"/>
        <v/>
      </c>
      <c r="J309" s="366" t="str">
        <f t="shared" si="54"/>
        <v/>
      </c>
      <c r="K309" s="367" t="str">
        <f t="shared" si="55"/>
        <v/>
      </c>
      <c r="L309" s="368" t="str">
        <f t="shared" si="56"/>
        <v/>
      </c>
      <c r="M309" s="369"/>
      <c r="N309" s="370" t="str">
        <f t="shared" si="49"/>
        <v/>
      </c>
      <c r="O309" s="371" t="str">
        <f t="shared" si="50"/>
        <v/>
      </c>
      <c r="P309" s="371" t="str">
        <f t="shared" si="57"/>
        <v/>
      </c>
      <c r="Q309" s="372" t="str">
        <f t="shared" si="51"/>
        <v/>
      </c>
      <c r="R309" s="373" t="str">
        <f t="shared" si="58"/>
        <v/>
      </c>
      <c r="S309" s="372" t="str">
        <f t="shared" si="59"/>
        <v/>
      </c>
      <c r="T309" s="372" t="str">
        <f t="shared" si="52"/>
        <v/>
      </c>
      <c r="U309" s="374" t="str">
        <f t="shared" si="53"/>
        <v/>
      </c>
      <c r="V309" s="375" t="str">
        <f t="shared" si="60"/>
        <v/>
      </c>
      <c r="Y309" s="133"/>
    </row>
    <row r="310" spans="1:25" s="127" customFormat="1" ht="12" customHeight="1">
      <c r="A310" s="121">
        <v>238</v>
      </c>
      <c r="B310" s="122"/>
      <c r="C310" s="403"/>
      <c r="D310" s="123"/>
      <c r="E310" s="124"/>
      <c r="F310" s="124"/>
      <c r="G310" s="363" t="str">
        <f t="shared" si="46"/>
        <v/>
      </c>
      <c r="H310" s="376" t="str">
        <f t="shared" si="47"/>
        <v/>
      </c>
      <c r="I310" s="365" t="str">
        <f t="shared" si="48"/>
        <v/>
      </c>
      <c r="J310" s="366" t="str">
        <f t="shared" si="54"/>
        <v/>
      </c>
      <c r="K310" s="367" t="str">
        <f t="shared" si="55"/>
        <v/>
      </c>
      <c r="L310" s="368" t="str">
        <f t="shared" si="56"/>
        <v/>
      </c>
      <c r="M310" s="369"/>
      <c r="N310" s="370" t="str">
        <f t="shared" si="49"/>
        <v/>
      </c>
      <c r="O310" s="371" t="str">
        <f t="shared" si="50"/>
        <v/>
      </c>
      <c r="P310" s="371" t="str">
        <f t="shared" si="57"/>
        <v/>
      </c>
      <c r="Q310" s="372" t="str">
        <f t="shared" si="51"/>
        <v/>
      </c>
      <c r="R310" s="373" t="str">
        <f t="shared" si="58"/>
        <v/>
      </c>
      <c r="S310" s="372" t="str">
        <f t="shared" si="59"/>
        <v/>
      </c>
      <c r="T310" s="372" t="str">
        <f t="shared" si="52"/>
        <v/>
      </c>
      <c r="U310" s="374" t="str">
        <f t="shared" si="53"/>
        <v/>
      </c>
      <c r="V310" s="375" t="str">
        <f t="shared" si="60"/>
        <v/>
      </c>
      <c r="Y310" s="133"/>
    </row>
    <row r="311" spans="1:25" s="127" customFormat="1" ht="12" customHeight="1">
      <c r="A311" s="121">
        <v>239</v>
      </c>
      <c r="B311" s="122"/>
      <c r="C311" s="403"/>
      <c r="D311" s="123"/>
      <c r="E311" s="124"/>
      <c r="F311" s="124"/>
      <c r="G311" s="363" t="str">
        <f t="shared" si="46"/>
        <v/>
      </c>
      <c r="H311" s="376" t="str">
        <f t="shared" si="47"/>
        <v/>
      </c>
      <c r="I311" s="365" t="str">
        <f t="shared" si="48"/>
        <v/>
      </c>
      <c r="J311" s="366" t="str">
        <f t="shared" si="54"/>
        <v/>
      </c>
      <c r="K311" s="367" t="str">
        <f t="shared" si="55"/>
        <v/>
      </c>
      <c r="L311" s="368" t="str">
        <f t="shared" si="56"/>
        <v/>
      </c>
      <c r="M311" s="369"/>
      <c r="N311" s="370" t="str">
        <f t="shared" si="49"/>
        <v/>
      </c>
      <c r="O311" s="371" t="str">
        <f t="shared" si="50"/>
        <v/>
      </c>
      <c r="P311" s="371" t="str">
        <f t="shared" si="57"/>
        <v/>
      </c>
      <c r="Q311" s="372" t="str">
        <f t="shared" si="51"/>
        <v/>
      </c>
      <c r="R311" s="373" t="str">
        <f t="shared" si="58"/>
        <v/>
      </c>
      <c r="S311" s="372" t="str">
        <f t="shared" si="59"/>
        <v/>
      </c>
      <c r="T311" s="372" t="str">
        <f t="shared" si="52"/>
        <v/>
      </c>
      <c r="U311" s="374" t="str">
        <f t="shared" si="53"/>
        <v/>
      </c>
      <c r="V311" s="375" t="str">
        <f t="shared" si="60"/>
        <v/>
      </c>
      <c r="Y311" s="133"/>
    </row>
    <row r="312" spans="1:25" s="127" customFormat="1" ht="12" customHeight="1">
      <c r="A312" s="121">
        <v>240</v>
      </c>
      <c r="B312" s="122"/>
      <c r="C312" s="403"/>
      <c r="D312" s="123"/>
      <c r="E312" s="124"/>
      <c r="F312" s="124"/>
      <c r="G312" s="363" t="str">
        <f t="shared" si="46"/>
        <v/>
      </c>
      <c r="H312" s="376" t="str">
        <f t="shared" si="47"/>
        <v/>
      </c>
      <c r="I312" s="365" t="str">
        <f t="shared" si="48"/>
        <v/>
      </c>
      <c r="J312" s="366" t="str">
        <f t="shared" si="54"/>
        <v/>
      </c>
      <c r="K312" s="367" t="str">
        <f t="shared" si="55"/>
        <v/>
      </c>
      <c r="L312" s="368" t="str">
        <f t="shared" si="56"/>
        <v/>
      </c>
      <c r="M312" s="369"/>
      <c r="N312" s="370" t="str">
        <f t="shared" si="49"/>
        <v/>
      </c>
      <c r="O312" s="371" t="str">
        <f t="shared" si="50"/>
        <v/>
      </c>
      <c r="P312" s="371" t="str">
        <f t="shared" si="57"/>
        <v/>
      </c>
      <c r="Q312" s="372" t="str">
        <f t="shared" si="51"/>
        <v/>
      </c>
      <c r="R312" s="373" t="str">
        <f t="shared" si="58"/>
        <v/>
      </c>
      <c r="S312" s="372" t="str">
        <f t="shared" si="59"/>
        <v/>
      </c>
      <c r="T312" s="372" t="str">
        <f t="shared" si="52"/>
        <v/>
      </c>
      <c r="U312" s="374" t="str">
        <f t="shared" si="53"/>
        <v/>
      </c>
      <c r="V312" s="375" t="str">
        <f t="shared" si="60"/>
        <v/>
      </c>
      <c r="Y312" s="133"/>
    </row>
    <row r="313" spans="1:25" s="127" customFormat="1" ht="12" customHeight="1">
      <c r="A313" s="121">
        <v>241</v>
      </c>
      <c r="B313" s="122"/>
      <c r="C313" s="403"/>
      <c r="D313" s="123"/>
      <c r="E313" s="124"/>
      <c r="F313" s="124"/>
      <c r="G313" s="363" t="str">
        <f t="shared" si="46"/>
        <v/>
      </c>
      <c r="H313" s="376" t="str">
        <f t="shared" si="47"/>
        <v/>
      </c>
      <c r="I313" s="365" t="str">
        <f t="shared" si="48"/>
        <v/>
      </c>
      <c r="J313" s="366" t="str">
        <f t="shared" si="54"/>
        <v/>
      </c>
      <c r="K313" s="367" t="str">
        <f t="shared" si="55"/>
        <v/>
      </c>
      <c r="L313" s="368" t="str">
        <f t="shared" si="56"/>
        <v/>
      </c>
      <c r="M313" s="369"/>
      <c r="N313" s="370" t="str">
        <f t="shared" si="49"/>
        <v/>
      </c>
      <c r="O313" s="371" t="str">
        <f t="shared" si="50"/>
        <v/>
      </c>
      <c r="P313" s="371" t="str">
        <f t="shared" si="57"/>
        <v/>
      </c>
      <c r="Q313" s="372" t="str">
        <f t="shared" si="51"/>
        <v/>
      </c>
      <c r="R313" s="373" t="str">
        <f t="shared" si="58"/>
        <v/>
      </c>
      <c r="S313" s="372" t="str">
        <f t="shared" si="59"/>
        <v/>
      </c>
      <c r="T313" s="372" t="str">
        <f t="shared" si="52"/>
        <v/>
      </c>
      <c r="U313" s="374" t="str">
        <f t="shared" si="53"/>
        <v/>
      </c>
      <c r="V313" s="375" t="str">
        <f t="shared" si="60"/>
        <v/>
      </c>
      <c r="Y313" s="133"/>
    </row>
    <row r="314" spans="1:25" s="127" customFormat="1" ht="12" customHeight="1">
      <c r="A314" s="121">
        <v>242</v>
      </c>
      <c r="B314" s="122"/>
      <c r="C314" s="403"/>
      <c r="D314" s="123"/>
      <c r="E314" s="124"/>
      <c r="F314" s="124"/>
      <c r="G314" s="363" t="str">
        <f t="shared" si="46"/>
        <v/>
      </c>
      <c r="H314" s="376" t="str">
        <f t="shared" si="47"/>
        <v/>
      </c>
      <c r="I314" s="365" t="str">
        <f t="shared" si="48"/>
        <v/>
      </c>
      <c r="J314" s="366" t="str">
        <f t="shared" si="54"/>
        <v/>
      </c>
      <c r="K314" s="367" t="str">
        <f t="shared" si="55"/>
        <v/>
      </c>
      <c r="L314" s="368" t="str">
        <f t="shared" si="56"/>
        <v/>
      </c>
      <c r="M314" s="369"/>
      <c r="N314" s="370" t="str">
        <f t="shared" si="49"/>
        <v/>
      </c>
      <c r="O314" s="371" t="str">
        <f t="shared" si="50"/>
        <v/>
      </c>
      <c r="P314" s="371" t="str">
        <f t="shared" si="57"/>
        <v/>
      </c>
      <c r="Q314" s="372" t="str">
        <f t="shared" si="51"/>
        <v/>
      </c>
      <c r="R314" s="373" t="str">
        <f t="shared" si="58"/>
        <v/>
      </c>
      <c r="S314" s="372" t="str">
        <f t="shared" si="59"/>
        <v/>
      </c>
      <c r="T314" s="372" t="str">
        <f t="shared" si="52"/>
        <v/>
      </c>
      <c r="U314" s="374" t="str">
        <f t="shared" si="53"/>
        <v/>
      </c>
      <c r="V314" s="375" t="str">
        <f t="shared" si="60"/>
        <v/>
      </c>
      <c r="Y314" s="133"/>
    </row>
    <row r="315" spans="1:25" s="127" customFormat="1" ht="12" customHeight="1">
      <c r="A315" s="121">
        <v>243</v>
      </c>
      <c r="B315" s="122"/>
      <c r="C315" s="403"/>
      <c r="D315" s="123"/>
      <c r="E315" s="124"/>
      <c r="F315" s="124"/>
      <c r="G315" s="363" t="str">
        <f t="shared" si="46"/>
        <v/>
      </c>
      <c r="H315" s="376" t="str">
        <f t="shared" si="47"/>
        <v/>
      </c>
      <c r="I315" s="365" t="str">
        <f t="shared" si="48"/>
        <v/>
      </c>
      <c r="J315" s="366" t="str">
        <f t="shared" si="54"/>
        <v/>
      </c>
      <c r="K315" s="367" t="str">
        <f t="shared" si="55"/>
        <v/>
      </c>
      <c r="L315" s="368" t="str">
        <f t="shared" si="56"/>
        <v/>
      </c>
      <c r="M315" s="369"/>
      <c r="N315" s="370" t="str">
        <f t="shared" si="49"/>
        <v/>
      </c>
      <c r="O315" s="371" t="str">
        <f t="shared" si="50"/>
        <v/>
      </c>
      <c r="P315" s="371" t="str">
        <f t="shared" si="57"/>
        <v/>
      </c>
      <c r="Q315" s="372" t="str">
        <f t="shared" si="51"/>
        <v/>
      </c>
      <c r="R315" s="373" t="str">
        <f t="shared" si="58"/>
        <v/>
      </c>
      <c r="S315" s="372" t="str">
        <f t="shared" si="59"/>
        <v/>
      </c>
      <c r="T315" s="372" t="str">
        <f t="shared" si="52"/>
        <v/>
      </c>
      <c r="U315" s="374" t="str">
        <f t="shared" si="53"/>
        <v/>
      </c>
      <c r="V315" s="375" t="str">
        <f t="shared" si="60"/>
        <v/>
      </c>
      <c r="Y315" s="133"/>
    </row>
    <row r="316" spans="1:25" s="127" customFormat="1" ht="12" customHeight="1">
      <c r="A316" s="121">
        <v>244</v>
      </c>
      <c r="B316" s="122"/>
      <c r="C316" s="403"/>
      <c r="D316" s="123"/>
      <c r="E316" s="124"/>
      <c r="F316" s="124"/>
      <c r="G316" s="363" t="str">
        <f t="shared" si="46"/>
        <v/>
      </c>
      <c r="H316" s="376" t="str">
        <f t="shared" si="47"/>
        <v/>
      </c>
      <c r="I316" s="365" t="str">
        <f t="shared" si="48"/>
        <v/>
      </c>
      <c r="J316" s="366" t="str">
        <f t="shared" si="54"/>
        <v/>
      </c>
      <c r="K316" s="367" t="str">
        <f t="shared" si="55"/>
        <v/>
      </c>
      <c r="L316" s="368" t="str">
        <f t="shared" si="56"/>
        <v/>
      </c>
      <c r="M316" s="369"/>
      <c r="N316" s="370" t="str">
        <f t="shared" si="49"/>
        <v/>
      </c>
      <c r="O316" s="371" t="str">
        <f t="shared" si="50"/>
        <v/>
      </c>
      <c r="P316" s="371" t="str">
        <f t="shared" si="57"/>
        <v/>
      </c>
      <c r="Q316" s="372" t="str">
        <f t="shared" si="51"/>
        <v/>
      </c>
      <c r="R316" s="373" t="str">
        <f t="shared" si="58"/>
        <v/>
      </c>
      <c r="S316" s="372" t="str">
        <f t="shared" si="59"/>
        <v/>
      </c>
      <c r="T316" s="372" t="str">
        <f t="shared" si="52"/>
        <v/>
      </c>
      <c r="U316" s="374" t="str">
        <f t="shared" si="53"/>
        <v/>
      </c>
      <c r="V316" s="375" t="str">
        <f t="shared" si="60"/>
        <v/>
      </c>
      <c r="Y316" s="133"/>
    </row>
    <row r="317" spans="1:25" s="127" customFormat="1" ht="12" customHeight="1">
      <c r="A317" s="121">
        <v>245</v>
      </c>
      <c r="B317" s="122"/>
      <c r="C317" s="403"/>
      <c r="D317" s="123"/>
      <c r="E317" s="124"/>
      <c r="F317" s="124"/>
      <c r="G317" s="363" t="str">
        <f t="shared" si="46"/>
        <v/>
      </c>
      <c r="H317" s="376" t="str">
        <f t="shared" si="47"/>
        <v/>
      </c>
      <c r="I317" s="365" t="str">
        <f t="shared" si="48"/>
        <v/>
      </c>
      <c r="J317" s="366" t="str">
        <f t="shared" si="54"/>
        <v/>
      </c>
      <c r="K317" s="367" t="str">
        <f t="shared" si="55"/>
        <v/>
      </c>
      <c r="L317" s="368" t="str">
        <f t="shared" si="56"/>
        <v/>
      </c>
      <c r="M317" s="369"/>
      <c r="N317" s="370" t="str">
        <f t="shared" si="49"/>
        <v/>
      </c>
      <c r="O317" s="371" t="str">
        <f t="shared" si="50"/>
        <v/>
      </c>
      <c r="P317" s="371" t="str">
        <f t="shared" si="57"/>
        <v/>
      </c>
      <c r="Q317" s="372" t="str">
        <f t="shared" si="51"/>
        <v/>
      </c>
      <c r="R317" s="373" t="str">
        <f t="shared" si="58"/>
        <v/>
      </c>
      <c r="S317" s="372" t="str">
        <f t="shared" si="59"/>
        <v/>
      </c>
      <c r="T317" s="372" t="str">
        <f t="shared" si="52"/>
        <v/>
      </c>
      <c r="U317" s="374" t="str">
        <f t="shared" si="53"/>
        <v/>
      </c>
      <c r="V317" s="375" t="str">
        <f t="shared" si="60"/>
        <v/>
      </c>
      <c r="Y317" s="133"/>
    </row>
    <row r="318" spans="1:25" s="127" customFormat="1" ht="12" customHeight="1">
      <c r="A318" s="121">
        <v>246</v>
      </c>
      <c r="B318" s="122"/>
      <c r="C318" s="403"/>
      <c r="D318" s="123"/>
      <c r="E318" s="124"/>
      <c r="F318" s="124"/>
      <c r="G318" s="363" t="str">
        <f t="shared" si="46"/>
        <v/>
      </c>
      <c r="H318" s="376" t="str">
        <f t="shared" si="47"/>
        <v/>
      </c>
      <c r="I318" s="365" t="str">
        <f t="shared" si="48"/>
        <v/>
      </c>
      <c r="J318" s="366" t="str">
        <f t="shared" si="54"/>
        <v/>
      </c>
      <c r="K318" s="367" t="str">
        <f t="shared" si="55"/>
        <v/>
      </c>
      <c r="L318" s="368" t="str">
        <f t="shared" si="56"/>
        <v/>
      </c>
      <c r="M318" s="369"/>
      <c r="N318" s="370" t="str">
        <f t="shared" si="49"/>
        <v/>
      </c>
      <c r="O318" s="371" t="str">
        <f t="shared" si="50"/>
        <v/>
      </c>
      <c r="P318" s="371" t="str">
        <f t="shared" si="57"/>
        <v/>
      </c>
      <c r="Q318" s="372" t="str">
        <f t="shared" si="51"/>
        <v/>
      </c>
      <c r="R318" s="373" t="str">
        <f t="shared" si="58"/>
        <v/>
      </c>
      <c r="S318" s="372" t="str">
        <f t="shared" si="59"/>
        <v/>
      </c>
      <c r="T318" s="372" t="str">
        <f t="shared" si="52"/>
        <v/>
      </c>
      <c r="U318" s="374" t="str">
        <f t="shared" si="53"/>
        <v/>
      </c>
      <c r="V318" s="375" t="str">
        <f t="shared" si="60"/>
        <v/>
      </c>
      <c r="Y318" s="133"/>
    </row>
    <row r="319" spans="1:25" s="127" customFormat="1" ht="12" customHeight="1">
      <c r="A319" s="121">
        <v>247</v>
      </c>
      <c r="B319" s="122"/>
      <c r="C319" s="403"/>
      <c r="D319" s="123"/>
      <c r="E319" s="124"/>
      <c r="F319" s="124"/>
      <c r="G319" s="363" t="str">
        <f t="shared" si="46"/>
        <v/>
      </c>
      <c r="H319" s="376" t="str">
        <f t="shared" si="47"/>
        <v/>
      </c>
      <c r="I319" s="365" t="str">
        <f t="shared" si="48"/>
        <v/>
      </c>
      <c r="J319" s="366" t="str">
        <f t="shared" si="54"/>
        <v/>
      </c>
      <c r="K319" s="367" t="str">
        <f t="shared" si="55"/>
        <v/>
      </c>
      <c r="L319" s="368" t="str">
        <f t="shared" si="56"/>
        <v/>
      </c>
      <c r="M319" s="369"/>
      <c r="N319" s="370" t="str">
        <f t="shared" si="49"/>
        <v/>
      </c>
      <c r="O319" s="371" t="str">
        <f t="shared" si="50"/>
        <v/>
      </c>
      <c r="P319" s="371" t="str">
        <f t="shared" si="57"/>
        <v/>
      </c>
      <c r="Q319" s="372" t="str">
        <f t="shared" si="51"/>
        <v/>
      </c>
      <c r="R319" s="373" t="str">
        <f t="shared" si="58"/>
        <v/>
      </c>
      <c r="S319" s="372" t="str">
        <f t="shared" si="59"/>
        <v/>
      </c>
      <c r="T319" s="372" t="str">
        <f t="shared" si="52"/>
        <v/>
      </c>
      <c r="U319" s="374" t="str">
        <f t="shared" si="53"/>
        <v/>
      </c>
      <c r="V319" s="375" t="str">
        <f t="shared" si="60"/>
        <v/>
      </c>
      <c r="Y319" s="133"/>
    </row>
    <row r="320" spans="1:25" s="127" customFormat="1" ht="12" customHeight="1">
      <c r="A320" s="121">
        <v>248</v>
      </c>
      <c r="B320" s="122"/>
      <c r="C320" s="403"/>
      <c r="D320" s="123"/>
      <c r="E320" s="124"/>
      <c r="F320" s="124"/>
      <c r="G320" s="363" t="str">
        <f t="shared" si="46"/>
        <v/>
      </c>
      <c r="H320" s="376" t="str">
        <f t="shared" si="47"/>
        <v/>
      </c>
      <c r="I320" s="365" t="str">
        <f t="shared" si="48"/>
        <v/>
      </c>
      <c r="J320" s="366" t="str">
        <f t="shared" si="54"/>
        <v/>
      </c>
      <c r="K320" s="367" t="str">
        <f t="shared" si="55"/>
        <v/>
      </c>
      <c r="L320" s="368" t="str">
        <f t="shared" si="56"/>
        <v/>
      </c>
      <c r="M320" s="369"/>
      <c r="N320" s="370" t="str">
        <f t="shared" si="49"/>
        <v/>
      </c>
      <c r="O320" s="371" t="str">
        <f t="shared" si="50"/>
        <v/>
      </c>
      <c r="P320" s="371" t="str">
        <f t="shared" si="57"/>
        <v/>
      </c>
      <c r="Q320" s="372" t="str">
        <f t="shared" si="51"/>
        <v/>
      </c>
      <c r="R320" s="373" t="str">
        <f t="shared" si="58"/>
        <v/>
      </c>
      <c r="S320" s="372" t="str">
        <f t="shared" si="59"/>
        <v/>
      </c>
      <c r="T320" s="372" t="str">
        <f t="shared" si="52"/>
        <v/>
      </c>
      <c r="U320" s="374" t="str">
        <f t="shared" si="53"/>
        <v/>
      </c>
      <c r="V320" s="375" t="str">
        <f t="shared" si="60"/>
        <v/>
      </c>
      <c r="Y320" s="133"/>
    </row>
    <row r="321" spans="1:25" s="127" customFormat="1" ht="12" customHeight="1">
      <c r="A321" s="121">
        <v>249</v>
      </c>
      <c r="B321" s="122"/>
      <c r="C321" s="403"/>
      <c r="D321" s="123"/>
      <c r="E321" s="124"/>
      <c r="F321" s="124"/>
      <c r="G321" s="363" t="str">
        <f t="shared" si="46"/>
        <v/>
      </c>
      <c r="H321" s="376" t="str">
        <f t="shared" si="47"/>
        <v/>
      </c>
      <c r="I321" s="365" t="str">
        <f t="shared" si="48"/>
        <v/>
      </c>
      <c r="J321" s="366" t="str">
        <f t="shared" si="54"/>
        <v/>
      </c>
      <c r="K321" s="367" t="str">
        <f t="shared" si="55"/>
        <v/>
      </c>
      <c r="L321" s="368" t="str">
        <f t="shared" si="56"/>
        <v/>
      </c>
      <c r="M321" s="369"/>
      <c r="N321" s="370" t="str">
        <f t="shared" si="49"/>
        <v/>
      </c>
      <c r="O321" s="371" t="str">
        <f t="shared" si="50"/>
        <v/>
      </c>
      <c r="P321" s="371" t="str">
        <f t="shared" si="57"/>
        <v/>
      </c>
      <c r="Q321" s="372" t="str">
        <f t="shared" si="51"/>
        <v/>
      </c>
      <c r="R321" s="373" t="str">
        <f t="shared" si="58"/>
        <v/>
      </c>
      <c r="S321" s="372" t="str">
        <f t="shared" si="59"/>
        <v/>
      </c>
      <c r="T321" s="372" t="str">
        <f t="shared" si="52"/>
        <v/>
      </c>
      <c r="U321" s="374" t="str">
        <f t="shared" si="53"/>
        <v/>
      </c>
      <c r="V321" s="375" t="str">
        <f t="shared" si="60"/>
        <v/>
      </c>
      <c r="Y321" s="133"/>
    </row>
    <row r="322" spans="1:25" s="127" customFormat="1" ht="12" customHeight="1">
      <c r="A322" s="121">
        <v>250</v>
      </c>
      <c r="B322" s="122"/>
      <c r="C322" s="403"/>
      <c r="D322" s="123"/>
      <c r="E322" s="124"/>
      <c r="F322" s="124"/>
      <c r="G322" s="363" t="str">
        <f t="shared" si="46"/>
        <v/>
      </c>
      <c r="H322" s="376" t="str">
        <f t="shared" si="47"/>
        <v/>
      </c>
      <c r="I322" s="365" t="str">
        <f t="shared" si="48"/>
        <v/>
      </c>
      <c r="J322" s="366" t="str">
        <f t="shared" si="54"/>
        <v/>
      </c>
      <c r="K322" s="367" t="str">
        <f t="shared" si="55"/>
        <v/>
      </c>
      <c r="L322" s="368" t="str">
        <f t="shared" si="56"/>
        <v/>
      </c>
      <c r="M322" s="369"/>
      <c r="N322" s="370" t="str">
        <f t="shared" si="49"/>
        <v/>
      </c>
      <c r="O322" s="371" t="str">
        <f t="shared" si="50"/>
        <v/>
      </c>
      <c r="P322" s="371" t="str">
        <f t="shared" si="57"/>
        <v/>
      </c>
      <c r="Q322" s="372" t="str">
        <f t="shared" si="51"/>
        <v/>
      </c>
      <c r="R322" s="373" t="str">
        <f t="shared" si="58"/>
        <v/>
      </c>
      <c r="S322" s="372" t="str">
        <f t="shared" si="59"/>
        <v/>
      </c>
      <c r="T322" s="372" t="str">
        <f t="shared" si="52"/>
        <v/>
      </c>
      <c r="U322" s="374" t="str">
        <f t="shared" si="53"/>
        <v/>
      </c>
      <c r="V322" s="375" t="str">
        <f t="shared" si="60"/>
        <v/>
      </c>
      <c r="Y322" s="133"/>
    </row>
    <row r="323" spans="1:25" s="127" customFormat="1" ht="12" customHeight="1">
      <c r="A323" s="121">
        <v>251</v>
      </c>
      <c r="B323" s="122"/>
      <c r="C323" s="403"/>
      <c r="D323" s="123"/>
      <c r="E323" s="124"/>
      <c r="F323" s="124"/>
      <c r="G323" s="363" t="str">
        <f t="shared" si="46"/>
        <v/>
      </c>
      <c r="H323" s="376" t="str">
        <f t="shared" si="47"/>
        <v/>
      </c>
      <c r="I323" s="365" t="str">
        <f t="shared" si="48"/>
        <v/>
      </c>
      <c r="J323" s="366" t="str">
        <f t="shared" si="54"/>
        <v/>
      </c>
      <c r="K323" s="367" t="str">
        <f t="shared" si="55"/>
        <v/>
      </c>
      <c r="L323" s="368" t="str">
        <f t="shared" si="56"/>
        <v/>
      </c>
      <c r="M323" s="369"/>
      <c r="N323" s="370" t="str">
        <f t="shared" si="49"/>
        <v/>
      </c>
      <c r="O323" s="371" t="str">
        <f t="shared" si="50"/>
        <v/>
      </c>
      <c r="P323" s="371" t="str">
        <f t="shared" si="57"/>
        <v/>
      </c>
      <c r="Q323" s="372" t="str">
        <f t="shared" si="51"/>
        <v/>
      </c>
      <c r="R323" s="373" t="str">
        <f t="shared" si="58"/>
        <v/>
      </c>
      <c r="S323" s="372" t="str">
        <f t="shared" si="59"/>
        <v/>
      </c>
      <c r="T323" s="372" t="str">
        <f t="shared" si="52"/>
        <v/>
      </c>
      <c r="U323" s="374" t="str">
        <f t="shared" si="53"/>
        <v/>
      </c>
      <c r="V323" s="375" t="str">
        <f t="shared" si="60"/>
        <v/>
      </c>
      <c r="Y323" s="133"/>
    </row>
    <row r="324" spans="1:25" s="127" customFormat="1" ht="12" customHeight="1">
      <c r="A324" s="121">
        <v>252</v>
      </c>
      <c r="B324" s="122"/>
      <c r="C324" s="403"/>
      <c r="D324" s="123"/>
      <c r="E324" s="124"/>
      <c r="F324" s="124"/>
      <c r="G324" s="363" t="str">
        <f t="shared" si="46"/>
        <v/>
      </c>
      <c r="H324" s="376" t="str">
        <f t="shared" si="47"/>
        <v/>
      </c>
      <c r="I324" s="365" t="str">
        <f t="shared" si="48"/>
        <v/>
      </c>
      <c r="J324" s="366" t="str">
        <f t="shared" si="54"/>
        <v/>
      </c>
      <c r="K324" s="367" t="str">
        <f t="shared" si="55"/>
        <v/>
      </c>
      <c r="L324" s="368" t="str">
        <f t="shared" si="56"/>
        <v/>
      </c>
      <c r="M324" s="369"/>
      <c r="N324" s="370" t="str">
        <f t="shared" si="49"/>
        <v/>
      </c>
      <c r="O324" s="371" t="str">
        <f t="shared" si="50"/>
        <v/>
      </c>
      <c r="P324" s="371" t="str">
        <f t="shared" si="57"/>
        <v/>
      </c>
      <c r="Q324" s="372" t="str">
        <f t="shared" si="51"/>
        <v/>
      </c>
      <c r="R324" s="373" t="str">
        <f t="shared" si="58"/>
        <v/>
      </c>
      <c r="S324" s="372" t="str">
        <f t="shared" si="59"/>
        <v/>
      </c>
      <c r="T324" s="372" t="str">
        <f t="shared" si="52"/>
        <v/>
      </c>
      <c r="U324" s="374" t="str">
        <f t="shared" si="53"/>
        <v/>
      </c>
      <c r="V324" s="375" t="str">
        <f t="shared" si="60"/>
        <v/>
      </c>
      <c r="Y324" s="133"/>
    </row>
    <row r="325" spans="1:25" s="127" customFormat="1" ht="12" customHeight="1">
      <c r="A325" s="121">
        <v>253</v>
      </c>
      <c r="B325" s="122"/>
      <c r="C325" s="403"/>
      <c r="D325" s="123"/>
      <c r="E325" s="124"/>
      <c r="F325" s="124"/>
      <c r="G325" s="363" t="str">
        <f t="shared" si="46"/>
        <v/>
      </c>
      <c r="H325" s="376" t="str">
        <f t="shared" si="47"/>
        <v/>
      </c>
      <c r="I325" s="365" t="str">
        <f t="shared" si="48"/>
        <v/>
      </c>
      <c r="J325" s="366" t="str">
        <f t="shared" si="54"/>
        <v/>
      </c>
      <c r="K325" s="367" t="str">
        <f t="shared" si="55"/>
        <v/>
      </c>
      <c r="L325" s="368" t="str">
        <f t="shared" si="56"/>
        <v/>
      </c>
      <c r="M325" s="369"/>
      <c r="N325" s="370" t="str">
        <f t="shared" si="49"/>
        <v/>
      </c>
      <c r="O325" s="371" t="str">
        <f t="shared" si="50"/>
        <v/>
      </c>
      <c r="P325" s="371" t="str">
        <f t="shared" si="57"/>
        <v/>
      </c>
      <c r="Q325" s="372" t="str">
        <f t="shared" si="51"/>
        <v/>
      </c>
      <c r="R325" s="373" t="str">
        <f t="shared" si="58"/>
        <v/>
      </c>
      <c r="S325" s="372" t="str">
        <f t="shared" si="59"/>
        <v/>
      </c>
      <c r="T325" s="372" t="str">
        <f t="shared" si="52"/>
        <v/>
      </c>
      <c r="U325" s="374" t="str">
        <f t="shared" si="53"/>
        <v/>
      </c>
      <c r="V325" s="375" t="str">
        <f t="shared" si="60"/>
        <v/>
      </c>
      <c r="Y325" s="133"/>
    </row>
    <row r="326" spans="1:25" s="127" customFormat="1" ht="12" customHeight="1">
      <c r="A326" s="121">
        <v>254</v>
      </c>
      <c r="B326" s="122"/>
      <c r="C326" s="403"/>
      <c r="D326" s="123"/>
      <c r="E326" s="124"/>
      <c r="F326" s="124"/>
      <c r="G326" s="363" t="str">
        <f t="shared" si="46"/>
        <v/>
      </c>
      <c r="H326" s="376" t="str">
        <f t="shared" si="47"/>
        <v/>
      </c>
      <c r="I326" s="365" t="str">
        <f t="shared" si="48"/>
        <v/>
      </c>
      <c r="J326" s="366" t="str">
        <f t="shared" si="54"/>
        <v/>
      </c>
      <c r="K326" s="367" t="str">
        <f t="shared" si="55"/>
        <v/>
      </c>
      <c r="L326" s="368" t="str">
        <f t="shared" si="56"/>
        <v/>
      </c>
      <c r="M326" s="369"/>
      <c r="N326" s="370" t="str">
        <f t="shared" si="49"/>
        <v/>
      </c>
      <c r="O326" s="371" t="str">
        <f t="shared" si="50"/>
        <v/>
      </c>
      <c r="P326" s="371" t="str">
        <f t="shared" si="57"/>
        <v/>
      </c>
      <c r="Q326" s="372" t="str">
        <f t="shared" si="51"/>
        <v/>
      </c>
      <c r="R326" s="373" t="str">
        <f t="shared" si="58"/>
        <v/>
      </c>
      <c r="S326" s="372" t="str">
        <f t="shared" si="59"/>
        <v/>
      </c>
      <c r="T326" s="372" t="str">
        <f t="shared" si="52"/>
        <v/>
      </c>
      <c r="U326" s="374" t="str">
        <f t="shared" si="53"/>
        <v/>
      </c>
      <c r="V326" s="375" t="str">
        <f t="shared" si="60"/>
        <v/>
      </c>
      <c r="Y326" s="133"/>
    </row>
    <row r="327" spans="1:25" s="127" customFormat="1" ht="12" customHeight="1">
      <c r="A327" s="121">
        <v>255</v>
      </c>
      <c r="B327" s="122"/>
      <c r="C327" s="403"/>
      <c r="D327" s="123"/>
      <c r="E327" s="124"/>
      <c r="F327" s="124"/>
      <c r="G327" s="363" t="str">
        <f t="shared" si="46"/>
        <v/>
      </c>
      <c r="H327" s="376" t="str">
        <f t="shared" si="47"/>
        <v/>
      </c>
      <c r="I327" s="365" t="str">
        <f t="shared" si="48"/>
        <v/>
      </c>
      <c r="J327" s="366" t="str">
        <f t="shared" si="54"/>
        <v/>
      </c>
      <c r="K327" s="367" t="str">
        <f t="shared" si="55"/>
        <v/>
      </c>
      <c r="L327" s="368" t="str">
        <f t="shared" si="56"/>
        <v/>
      </c>
      <c r="M327" s="369"/>
      <c r="N327" s="370" t="str">
        <f t="shared" si="49"/>
        <v/>
      </c>
      <c r="O327" s="371" t="str">
        <f t="shared" si="50"/>
        <v/>
      </c>
      <c r="P327" s="371" t="str">
        <f t="shared" si="57"/>
        <v/>
      </c>
      <c r="Q327" s="372" t="str">
        <f t="shared" si="51"/>
        <v/>
      </c>
      <c r="R327" s="373" t="str">
        <f t="shared" si="58"/>
        <v/>
      </c>
      <c r="S327" s="372" t="str">
        <f t="shared" si="59"/>
        <v/>
      </c>
      <c r="T327" s="372" t="str">
        <f t="shared" si="52"/>
        <v/>
      </c>
      <c r="U327" s="374" t="str">
        <f t="shared" si="53"/>
        <v/>
      </c>
      <c r="V327" s="375" t="str">
        <f t="shared" si="60"/>
        <v/>
      </c>
      <c r="Y327" s="133"/>
    </row>
    <row r="328" spans="1:25" s="127" customFormat="1" ht="12" customHeight="1">
      <c r="A328" s="121">
        <v>256</v>
      </c>
      <c r="B328" s="122"/>
      <c r="C328" s="403"/>
      <c r="D328" s="123"/>
      <c r="E328" s="124"/>
      <c r="F328" s="124"/>
      <c r="G328" s="363" t="str">
        <f t="shared" si="46"/>
        <v/>
      </c>
      <c r="H328" s="376" t="str">
        <f t="shared" si="47"/>
        <v/>
      </c>
      <c r="I328" s="365" t="str">
        <f t="shared" si="48"/>
        <v/>
      </c>
      <c r="J328" s="366" t="str">
        <f t="shared" si="54"/>
        <v/>
      </c>
      <c r="K328" s="367" t="str">
        <f t="shared" si="55"/>
        <v/>
      </c>
      <c r="L328" s="368" t="str">
        <f t="shared" si="56"/>
        <v/>
      </c>
      <c r="M328" s="369"/>
      <c r="N328" s="370" t="str">
        <f t="shared" si="49"/>
        <v/>
      </c>
      <c r="O328" s="371" t="str">
        <f t="shared" si="50"/>
        <v/>
      </c>
      <c r="P328" s="371" t="str">
        <f t="shared" si="57"/>
        <v/>
      </c>
      <c r="Q328" s="372" t="str">
        <f t="shared" si="51"/>
        <v/>
      </c>
      <c r="R328" s="373" t="str">
        <f t="shared" si="58"/>
        <v/>
      </c>
      <c r="S328" s="372" t="str">
        <f t="shared" si="59"/>
        <v/>
      </c>
      <c r="T328" s="372" t="str">
        <f t="shared" si="52"/>
        <v/>
      </c>
      <c r="U328" s="374" t="str">
        <f t="shared" si="53"/>
        <v/>
      </c>
      <c r="V328" s="375" t="str">
        <f t="shared" si="60"/>
        <v/>
      </c>
      <c r="Y328" s="133"/>
    </row>
    <row r="329" spans="1:25" s="127" customFormat="1" ht="12" customHeight="1">
      <c r="A329" s="121">
        <v>257</v>
      </c>
      <c r="B329" s="122"/>
      <c r="C329" s="403"/>
      <c r="D329" s="123"/>
      <c r="E329" s="124"/>
      <c r="F329" s="124"/>
      <c r="G329" s="363" t="str">
        <f t="shared" ref="G329:G392" si="61">IF(OR(ISBLANK($C329),ISBLANK($C$68)),"",IF($C329&gt;$C$68,"",DATEDIF($C329,$C$68,"Y")))</f>
        <v/>
      </c>
      <c r="H329" s="376" t="str">
        <f t="shared" ref="H329:H392" si="62">IF(D329=1,"男",IF(D329=2,"女",""))</f>
        <v/>
      </c>
      <c r="I329" s="365" t="str">
        <f t="shared" ref="I329:I392" si="63">G329&amp;H329</f>
        <v/>
      </c>
      <c r="J329" s="366" t="str">
        <f t="shared" si="54"/>
        <v/>
      </c>
      <c r="K329" s="367" t="str">
        <f t="shared" si="55"/>
        <v/>
      </c>
      <c r="L329" s="368" t="str">
        <f t="shared" si="56"/>
        <v/>
      </c>
      <c r="M329" s="369"/>
      <c r="N329" s="370" t="str">
        <f t="shared" ref="N329:N392" si="64">IF(F329="","",(F329-O329)/O329*100)</f>
        <v/>
      </c>
      <c r="O329" s="371" t="str">
        <f t="shared" ref="O329:O392" si="65">IF(E329="","",(J329*E329-K329))</f>
        <v/>
      </c>
      <c r="P329" s="371" t="str">
        <f t="shared" si="57"/>
        <v/>
      </c>
      <c r="Q329" s="372" t="str">
        <f t="shared" ref="Q329:Q392" si="66">IF($E329="","",P329*O329)</f>
        <v/>
      </c>
      <c r="R329" s="373" t="str">
        <f t="shared" si="58"/>
        <v/>
      </c>
      <c r="S329" s="372" t="str">
        <f t="shared" si="59"/>
        <v/>
      </c>
      <c r="T329" s="372" t="str">
        <f t="shared" ref="T329:T392" si="67">IF(E329="","",(Q329*R329+S329))</f>
        <v/>
      </c>
      <c r="U329" s="374" t="str">
        <f t="shared" ref="U329:U392" si="68">IF(E329="","",(T329*33%))</f>
        <v/>
      </c>
      <c r="V329" s="375" t="str">
        <f t="shared" si="60"/>
        <v/>
      </c>
      <c r="Y329" s="133"/>
    </row>
    <row r="330" spans="1:25" s="127" customFormat="1" ht="12" customHeight="1">
      <c r="A330" s="121">
        <v>258</v>
      </c>
      <c r="B330" s="122"/>
      <c r="C330" s="403"/>
      <c r="D330" s="123"/>
      <c r="E330" s="124"/>
      <c r="F330" s="124"/>
      <c r="G330" s="363" t="str">
        <f t="shared" si="61"/>
        <v/>
      </c>
      <c r="H330" s="376" t="str">
        <f t="shared" si="62"/>
        <v/>
      </c>
      <c r="I330" s="365" t="str">
        <f t="shared" si="63"/>
        <v/>
      </c>
      <c r="J330" s="366" t="str">
        <f t="shared" ref="J330:J393" si="69">IF(E330="","",VLOOKUP(I330,$W$28:$Y$53,2,FALSE))</f>
        <v/>
      </c>
      <c r="K330" s="367" t="str">
        <f t="shared" ref="K330:K393" si="70">IF(E330="","",VLOOKUP(I330,$W$28:$Y$53,3,FALSE))</f>
        <v/>
      </c>
      <c r="L330" s="368" t="str">
        <f t="shared" ref="L330:L393" si="71">IF(ISNUMBER(N330),VLOOKUP(N330,$M$57:$R$62,4,TRUE),"")</f>
        <v/>
      </c>
      <c r="M330" s="369"/>
      <c r="N330" s="370" t="str">
        <f t="shared" si="64"/>
        <v/>
      </c>
      <c r="O330" s="371" t="str">
        <f t="shared" si="65"/>
        <v/>
      </c>
      <c r="P330" s="371" t="str">
        <f t="shared" ref="P330:P393" si="72">IF($E330="","",VLOOKUP($I330,$N$27:$Q$53,2,FALSE))</f>
        <v/>
      </c>
      <c r="Q330" s="372" t="str">
        <f t="shared" si="66"/>
        <v/>
      </c>
      <c r="R330" s="373" t="str">
        <f t="shared" ref="R330:R393" si="73">IF(E330="","",VLOOKUP(I330,$N$27:$V$53,9,FALSE))</f>
        <v/>
      </c>
      <c r="S330" s="372" t="str">
        <f t="shared" ref="S330:S393" si="74">IF($E330="","",VLOOKUP($I330,$N$27:$R$53,5,FALSE))</f>
        <v/>
      </c>
      <c r="T330" s="372" t="str">
        <f t="shared" si="67"/>
        <v/>
      </c>
      <c r="U330" s="374" t="str">
        <f t="shared" si="68"/>
        <v/>
      </c>
      <c r="V330" s="375" t="str">
        <f t="shared" ref="V330:V393" si="75">IF(E330="","",(IF(AND(U330&lt;=$R$7,U330&gt;=$T$7),U330,IF(U330="","　","個別対応"))))</f>
        <v/>
      </c>
      <c r="Y330" s="133"/>
    </row>
    <row r="331" spans="1:25" s="127" customFormat="1" ht="12" customHeight="1">
      <c r="A331" s="121">
        <v>259</v>
      </c>
      <c r="B331" s="122"/>
      <c r="C331" s="403"/>
      <c r="D331" s="123"/>
      <c r="E331" s="124"/>
      <c r="F331" s="124"/>
      <c r="G331" s="363" t="str">
        <f t="shared" si="61"/>
        <v/>
      </c>
      <c r="H331" s="376" t="str">
        <f t="shared" si="62"/>
        <v/>
      </c>
      <c r="I331" s="365" t="str">
        <f t="shared" si="63"/>
        <v/>
      </c>
      <c r="J331" s="366" t="str">
        <f t="shared" si="69"/>
        <v/>
      </c>
      <c r="K331" s="367" t="str">
        <f t="shared" si="70"/>
        <v/>
      </c>
      <c r="L331" s="368" t="str">
        <f t="shared" si="71"/>
        <v/>
      </c>
      <c r="M331" s="369"/>
      <c r="N331" s="370" t="str">
        <f t="shared" si="64"/>
        <v/>
      </c>
      <c r="O331" s="371" t="str">
        <f t="shared" si="65"/>
        <v/>
      </c>
      <c r="P331" s="371" t="str">
        <f t="shared" si="72"/>
        <v/>
      </c>
      <c r="Q331" s="372" t="str">
        <f t="shared" si="66"/>
        <v/>
      </c>
      <c r="R331" s="373" t="str">
        <f t="shared" si="73"/>
        <v/>
      </c>
      <c r="S331" s="372" t="str">
        <f t="shared" si="74"/>
        <v/>
      </c>
      <c r="T331" s="372" t="str">
        <f t="shared" si="67"/>
        <v/>
      </c>
      <c r="U331" s="374" t="str">
        <f t="shared" si="68"/>
        <v/>
      </c>
      <c r="V331" s="375" t="str">
        <f t="shared" si="75"/>
        <v/>
      </c>
      <c r="Y331" s="133"/>
    </row>
    <row r="332" spans="1:25" s="127" customFormat="1" ht="12" customHeight="1">
      <c r="A332" s="121">
        <v>260</v>
      </c>
      <c r="B332" s="122"/>
      <c r="C332" s="403"/>
      <c r="D332" s="123"/>
      <c r="E332" s="124"/>
      <c r="F332" s="124"/>
      <c r="G332" s="363" t="str">
        <f t="shared" si="61"/>
        <v/>
      </c>
      <c r="H332" s="376" t="str">
        <f t="shared" si="62"/>
        <v/>
      </c>
      <c r="I332" s="365" t="str">
        <f t="shared" si="63"/>
        <v/>
      </c>
      <c r="J332" s="366" t="str">
        <f t="shared" si="69"/>
        <v/>
      </c>
      <c r="K332" s="367" t="str">
        <f t="shared" si="70"/>
        <v/>
      </c>
      <c r="L332" s="368" t="str">
        <f t="shared" si="71"/>
        <v/>
      </c>
      <c r="M332" s="369"/>
      <c r="N332" s="370" t="str">
        <f t="shared" si="64"/>
        <v/>
      </c>
      <c r="O332" s="371" t="str">
        <f t="shared" si="65"/>
        <v/>
      </c>
      <c r="P332" s="371" t="str">
        <f t="shared" si="72"/>
        <v/>
      </c>
      <c r="Q332" s="372" t="str">
        <f t="shared" si="66"/>
        <v/>
      </c>
      <c r="R332" s="373" t="str">
        <f t="shared" si="73"/>
        <v/>
      </c>
      <c r="S332" s="372" t="str">
        <f t="shared" si="74"/>
        <v/>
      </c>
      <c r="T332" s="372" t="str">
        <f t="shared" si="67"/>
        <v/>
      </c>
      <c r="U332" s="374" t="str">
        <f t="shared" si="68"/>
        <v/>
      </c>
      <c r="V332" s="375" t="str">
        <f t="shared" si="75"/>
        <v/>
      </c>
      <c r="Y332" s="133"/>
    </row>
    <row r="333" spans="1:25" s="127" customFormat="1" ht="12" customHeight="1">
      <c r="A333" s="121">
        <v>261</v>
      </c>
      <c r="B333" s="122"/>
      <c r="C333" s="403"/>
      <c r="D333" s="123"/>
      <c r="E333" s="124"/>
      <c r="F333" s="124"/>
      <c r="G333" s="363" t="str">
        <f t="shared" si="61"/>
        <v/>
      </c>
      <c r="H333" s="376" t="str">
        <f t="shared" si="62"/>
        <v/>
      </c>
      <c r="I333" s="365" t="str">
        <f t="shared" si="63"/>
        <v/>
      </c>
      <c r="J333" s="366" t="str">
        <f t="shared" si="69"/>
        <v/>
      </c>
      <c r="K333" s="367" t="str">
        <f t="shared" si="70"/>
        <v/>
      </c>
      <c r="L333" s="368" t="str">
        <f t="shared" si="71"/>
        <v/>
      </c>
      <c r="M333" s="369"/>
      <c r="N333" s="370" t="str">
        <f t="shared" si="64"/>
        <v/>
      </c>
      <c r="O333" s="371" t="str">
        <f t="shared" si="65"/>
        <v/>
      </c>
      <c r="P333" s="371" t="str">
        <f t="shared" si="72"/>
        <v/>
      </c>
      <c r="Q333" s="372" t="str">
        <f t="shared" si="66"/>
        <v/>
      </c>
      <c r="R333" s="373" t="str">
        <f t="shared" si="73"/>
        <v/>
      </c>
      <c r="S333" s="372" t="str">
        <f t="shared" si="74"/>
        <v/>
      </c>
      <c r="T333" s="372" t="str">
        <f t="shared" si="67"/>
        <v/>
      </c>
      <c r="U333" s="374" t="str">
        <f t="shared" si="68"/>
        <v/>
      </c>
      <c r="V333" s="375" t="str">
        <f t="shared" si="75"/>
        <v/>
      </c>
      <c r="Y333" s="133"/>
    </row>
    <row r="334" spans="1:25" s="127" customFormat="1" ht="12" customHeight="1">
      <c r="A334" s="121">
        <v>262</v>
      </c>
      <c r="B334" s="122"/>
      <c r="C334" s="403"/>
      <c r="D334" s="123"/>
      <c r="E334" s="124"/>
      <c r="F334" s="124"/>
      <c r="G334" s="363" t="str">
        <f t="shared" si="61"/>
        <v/>
      </c>
      <c r="H334" s="376" t="str">
        <f t="shared" si="62"/>
        <v/>
      </c>
      <c r="I334" s="365" t="str">
        <f t="shared" si="63"/>
        <v/>
      </c>
      <c r="J334" s="366" t="str">
        <f t="shared" si="69"/>
        <v/>
      </c>
      <c r="K334" s="367" t="str">
        <f t="shared" si="70"/>
        <v/>
      </c>
      <c r="L334" s="368" t="str">
        <f t="shared" si="71"/>
        <v/>
      </c>
      <c r="M334" s="369"/>
      <c r="N334" s="370" t="str">
        <f t="shared" si="64"/>
        <v/>
      </c>
      <c r="O334" s="371" t="str">
        <f t="shared" si="65"/>
        <v/>
      </c>
      <c r="P334" s="371" t="str">
        <f t="shared" si="72"/>
        <v/>
      </c>
      <c r="Q334" s="372" t="str">
        <f t="shared" si="66"/>
        <v/>
      </c>
      <c r="R334" s="373" t="str">
        <f t="shared" si="73"/>
        <v/>
      </c>
      <c r="S334" s="372" t="str">
        <f t="shared" si="74"/>
        <v/>
      </c>
      <c r="T334" s="372" t="str">
        <f t="shared" si="67"/>
        <v/>
      </c>
      <c r="U334" s="374" t="str">
        <f t="shared" si="68"/>
        <v/>
      </c>
      <c r="V334" s="375" t="str">
        <f t="shared" si="75"/>
        <v/>
      </c>
      <c r="Y334" s="133"/>
    </row>
    <row r="335" spans="1:25" s="127" customFormat="1" ht="12" customHeight="1">
      <c r="A335" s="121">
        <v>263</v>
      </c>
      <c r="B335" s="122"/>
      <c r="C335" s="403"/>
      <c r="D335" s="123"/>
      <c r="E335" s="124"/>
      <c r="F335" s="124"/>
      <c r="G335" s="363" t="str">
        <f t="shared" si="61"/>
        <v/>
      </c>
      <c r="H335" s="376" t="str">
        <f t="shared" si="62"/>
        <v/>
      </c>
      <c r="I335" s="365" t="str">
        <f t="shared" si="63"/>
        <v/>
      </c>
      <c r="J335" s="366" t="str">
        <f t="shared" si="69"/>
        <v/>
      </c>
      <c r="K335" s="367" t="str">
        <f t="shared" si="70"/>
        <v/>
      </c>
      <c r="L335" s="368" t="str">
        <f t="shared" si="71"/>
        <v/>
      </c>
      <c r="M335" s="369"/>
      <c r="N335" s="370" t="str">
        <f t="shared" si="64"/>
        <v/>
      </c>
      <c r="O335" s="371" t="str">
        <f t="shared" si="65"/>
        <v/>
      </c>
      <c r="P335" s="371" t="str">
        <f t="shared" si="72"/>
        <v/>
      </c>
      <c r="Q335" s="372" t="str">
        <f t="shared" si="66"/>
        <v/>
      </c>
      <c r="R335" s="373" t="str">
        <f t="shared" si="73"/>
        <v/>
      </c>
      <c r="S335" s="372" t="str">
        <f t="shared" si="74"/>
        <v/>
      </c>
      <c r="T335" s="372" t="str">
        <f t="shared" si="67"/>
        <v/>
      </c>
      <c r="U335" s="374" t="str">
        <f t="shared" si="68"/>
        <v/>
      </c>
      <c r="V335" s="375" t="str">
        <f t="shared" si="75"/>
        <v/>
      </c>
      <c r="Y335" s="133"/>
    </row>
    <row r="336" spans="1:25" s="127" customFormat="1" ht="12" customHeight="1">
      <c r="A336" s="121">
        <v>264</v>
      </c>
      <c r="B336" s="122"/>
      <c r="C336" s="403"/>
      <c r="D336" s="123"/>
      <c r="E336" s="124"/>
      <c r="F336" s="124"/>
      <c r="G336" s="363" t="str">
        <f t="shared" si="61"/>
        <v/>
      </c>
      <c r="H336" s="376" t="str">
        <f t="shared" si="62"/>
        <v/>
      </c>
      <c r="I336" s="365" t="str">
        <f t="shared" si="63"/>
        <v/>
      </c>
      <c r="J336" s="366" t="str">
        <f t="shared" si="69"/>
        <v/>
      </c>
      <c r="K336" s="367" t="str">
        <f t="shared" si="70"/>
        <v/>
      </c>
      <c r="L336" s="368" t="str">
        <f t="shared" si="71"/>
        <v/>
      </c>
      <c r="M336" s="369"/>
      <c r="N336" s="370" t="str">
        <f t="shared" si="64"/>
        <v/>
      </c>
      <c r="O336" s="371" t="str">
        <f t="shared" si="65"/>
        <v/>
      </c>
      <c r="P336" s="371" t="str">
        <f t="shared" si="72"/>
        <v/>
      </c>
      <c r="Q336" s="372" t="str">
        <f t="shared" si="66"/>
        <v/>
      </c>
      <c r="R336" s="373" t="str">
        <f t="shared" si="73"/>
        <v/>
      </c>
      <c r="S336" s="372" t="str">
        <f t="shared" si="74"/>
        <v/>
      </c>
      <c r="T336" s="372" t="str">
        <f t="shared" si="67"/>
        <v/>
      </c>
      <c r="U336" s="374" t="str">
        <f t="shared" si="68"/>
        <v/>
      </c>
      <c r="V336" s="375" t="str">
        <f t="shared" si="75"/>
        <v/>
      </c>
      <c r="Y336" s="133"/>
    </row>
    <row r="337" spans="1:25" s="127" customFormat="1" ht="12" customHeight="1">
      <c r="A337" s="121">
        <v>265</v>
      </c>
      <c r="B337" s="122"/>
      <c r="C337" s="403"/>
      <c r="D337" s="123"/>
      <c r="E337" s="124"/>
      <c r="F337" s="124"/>
      <c r="G337" s="363" t="str">
        <f t="shared" si="61"/>
        <v/>
      </c>
      <c r="H337" s="376" t="str">
        <f t="shared" si="62"/>
        <v/>
      </c>
      <c r="I337" s="365" t="str">
        <f t="shared" si="63"/>
        <v/>
      </c>
      <c r="J337" s="366" t="str">
        <f t="shared" si="69"/>
        <v/>
      </c>
      <c r="K337" s="367" t="str">
        <f t="shared" si="70"/>
        <v/>
      </c>
      <c r="L337" s="368" t="str">
        <f t="shared" si="71"/>
        <v/>
      </c>
      <c r="M337" s="369"/>
      <c r="N337" s="370" t="str">
        <f t="shared" si="64"/>
        <v/>
      </c>
      <c r="O337" s="371" t="str">
        <f t="shared" si="65"/>
        <v/>
      </c>
      <c r="P337" s="371" t="str">
        <f t="shared" si="72"/>
        <v/>
      </c>
      <c r="Q337" s="372" t="str">
        <f t="shared" si="66"/>
        <v/>
      </c>
      <c r="R337" s="373" t="str">
        <f t="shared" si="73"/>
        <v/>
      </c>
      <c r="S337" s="372" t="str">
        <f t="shared" si="74"/>
        <v/>
      </c>
      <c r="T337" s="372" t="str">
        <f t="shared" si="67"/>
        <v/>
      </c>
      <c r="U337" s="374" t="str">
        <f t="shared" si="68"/>
        <v/>
      </c>
      <c r="V337" s="375" t="str">
        <f t="shared" si="75"/>
        <v/>
      </c>
      <c r="Y337" s="133"/>
    </row>
    <row r="338" spans="1:25" s="127" customFormat="1" ht="12" customHeight="1">
      <c r="A338" s="121">
        <v>266</v>
      </c>
      <c r="B338" s="122"/>
      <c r="C338" s="403"/>
      <c r="D338" s="123"/>
      <c r="E338" s="124"/>
      <c r="F338" s="124"/>
      <c r="G338" s="363" t="str">
        <f t="shared" si="61"/>
        <v/>
      </c>
      <c r="H338" s="376" t="str">
        <f t="shared" si="62"/>
        <v/>
      </c>
      <c r="I338" s="365" t="str">
        <f t="shared" si="63"/>
        <v/>
      </c>
      <c r="J338" s="366" t="str">
        <f t="shared" si="69"/>
        <v/>
      </c>
      <c r="K338" s="367" t="str">
        <f t="shared" si="70"/>
        <v/>
      </c>
      <c r="L338" s="368" t="str">
        <f t="shared" si="71"/>
        <v/>
      </c>
      <c r="M338" s="369"/>
      <c r="N338" s="370" t="str">
        <f t="shared" si="64"/>
        <v/>
      </c>
      <c r="O338" s="371" t="str">
        <f t="shared" si="65"/>
        <v/>
      </c>
      <c r="P338" s="371" t="str">
        <f t="shared" si="72"/>
        <v/>
      </c>
      <c r="Q338" s="372" t="str">
        <f t="shared" si="66"/>
        <v/>
      </c>
      <c r="R338" s="373" t="str">
        <f t="shared" si="73"/>
        <v/>
      </c>
      <c r="S338" s="372" t="str">
        <f t="shared" si="74"/>
        <v/>
      </c>
      <c r="T338" s="372" t="str">
        <f t="shared" si="67"/>
        <v/>
      </c>
      <c r="U338" s="374" t="str">
        <f t="shared" si="68"/>
        <v/>
      </c>
      <c r="V338" s="375" t="str">
        <f t="shared" si="75"/>
        <v/>
      </c>
      <c r="Y338" s="133"/>
    </row>
    <row r="339" spans="1:25" s="127" customFormat="1" ht="12" customHeight="1">
      <c r="A339" s="121">
        <v>267</v>
      </c>
      <c r="B339" s="122"/>
      <c r="C339" s="403"/>
      <c r="D339" s="123"/>
      <c r="E339" s="124"/>
      <c r="F339" s="124"/>
      <c r="G339" s="363" t="str">
        <f t="shared" si="61"/>
        <v/>
      </c>
      <c r="H339" s="376" t="str">
        <f t="shared" si="62"/>
        <v/>
      </c>
      <c r="I339" s="365" t="str">
        <f t="shared" si="63"/>
        <v/>
      </c>
      <c r="J339" s="366" t="str">
        <f t="shared" si="69"/>
        <v/>
      </c>
      <c r="K339" s="367" t="str">
        <f t="shared" si="70"/>
        <v/>
      </c>
      <c r="L339" s="368" t="str">
        <f t="shared" si="71"/>
        <v/>
      </c>
      <c r="M339" s="369"/>
      <c r="N339" s="370" t="str">
        <f t="shared" si="64"/>
        <v/>
      </c>
      <c r="O339" s="371" t="str">
        <f t="shared" si="65"/>
        <v/>
      </c>
      <c r="P339" s="371" t="str">
        <f t="shared" si="72"/>
        <v/>
      </c>
      <c r="Q339" s="372" t="str">
        <f t="shared" si="66"/>
        <v/>
      </c>
      <c r="R339" s="373" t="str">
        <f t="shared" si="73"/>
        <v/>
      </c>
      <c r="S339" s="372" t="str">
        <f t="shared" si="74"/>
        <v/>
      </c>
      <c r="T339" s="372" t="str">
        <f t="shared" si="67"/>
        <v/>
      </c>
      <c r="U339" s="374" t="str">
        <f t="shared" si="68"/>
        <v/>
      </c>
      <c r="V339" s="375" t="str">
        <f t="shared" si="75"/>
        <v/>
      </c>
      <c r="Y339" s="133"/>
    </row>
    <row r="340" spans="1:25" s="127" customFormat="1" ht="12" customHeight="1">
      <c r="A340" s="121">
        <v>268</v>
      </c>
      <c r="B340" s="122"/>
      <c r="C340" s="403"/>
      <c r="D340" s="123"/>
      <c r="E340" s="124"/>
      <c r="F340" s="124"/>
      <c r="G340" s="363" t="str">
        <f t="shared" si="61"/>
        <v/>
      </c>
      <c r="H340" s="376" t="str">
        <f t="shared" si="62"/>
        <v/>
      </c>
      <c r="I340" s="365" t="str">
        <f t="shared" si="63"/>
        <v/>
      </c>
      <c r="J340" s="366" t="str">
        <f t="shared" si="69"/>
        <v/>
      </c>
      <c r="K340" s="367" t="str">
        <f t="shared" si="70"/>
        <v/>
      </c>
      <c r="L340" s="368" t="str">
        <f t="shared" si="71"/>
        <v/>
      </c>
      <c r="M340" s="369"/>
      <c r="N340" s="370" t="str">
        <f t="shared" si="64"/>
        <v/>
      </c>
      <c r="O340" s="371" t="str">
        <f t="shared" si="65"/>
        <v/>
      </c>
      <c r="P340" s="371" t="str">
        <f t="shared" si="72"/>
        <v/>
      </c>
      <c r="Q340" s="372" t="str">
        <f t="shared" si="66"/>
        <v/>
      </c>
      <c r="R340" s="373" t="str">
        <f t="shared" si="73"/>
        <v/>
      </c>
      <c r="S340" s="372" t="str">
        <f t="shared" si="74"/>
        <v/>
      </c>
      <c r="T340" s="372" t="str">
        <f t="shared" si="67"/>
        <v/>
      </c>
      <c r="U340" s="374" t="str">
        <f t="shared" si="68"/>
        <v/>
      </c>
      <c r="V340" s="375" t="str">
        <f t="shared" si="75"/>
        <v/>
      </c>
      <c r="Y340" s="133"/>
    </row>
    <row r="341" spans="1:25" s="127" customFormat="1" ht="12" customHeight="1">
      <c r="A341" s="121">
        <v>269</v>
      </c>
      <c r="B341" s="122"/>
      <c r="C341" s="403"/>
      <c r="D341" s="123"/>
      <c r="E341" s="124"/>
      <c r="F341" s="124"/>
      <c r="G341" s="363" t="str">
        <f t="shared" si="61"/>
        <v/>
      </c>
      <c r="H341" s="376" t="str">
        <f t="shared" si="62"/>
        <v/>
      </c>
      <c r="I341" s="365" t="str">
        <f t="shared" si="63"/>
        <v/>
      </c>
      <c r="J341" s="366" t="str">
        <f t="shared" si="69"/>
        <v/>
      </c>
      <c r="K341" s="367" t="str">
        <f t="shared" si="70"/>
        <v/>
      </c>
      <c r="L341" s="368" t="str">
        <f t="shared" si="71"/>
        <v/>
      </c>
      <c r="M341" s="369"/>
      <c r="N341" s="370" t="str">
        <f t="shared" si="64"/>
        <v/>
      </c>
      <c r="O341" s="371" t="str">
        <f t="shared" si="65"/>
        <v/>
      </c>
      <c r="P341" s="371" t="str">
        <f t="shared" si="72"/>
        <v/>
      </c>
      <c r="Q341" s="372" t="str">
        <f t="shared" si="66"/>
        <v/>
      </c>
      <c r="R341" s="373" t="str">
        <f t="shared" si="73"/>
        <v/>
      </c>
      <c r="S341" s="372" t="str">
        <f t="shared" si="74"/>
        <v/>
      </c>
      <c r="T341" s="372" t="str">
        <f t="shared" si="67"/>
        <v/>
      </c>
      <c r="U341" s="374" t="str">
        <f t="shared" si="68"/>
        <v/>
      </c>
      <c r="V341" s="375" t="str">
        <f t="shared" si="75"/>
        <v/>
      </c>
      <c r="Y341" s="133"/>
    </row>
    <row r="342" spans="1:25" s="127" customFormat="1" ht="12" customHeight="1">
      <c r="A342" s="121">
        <v>270</v>
      </c>
      <c r="B342" s="122"/>
      <c r="C342" s="403"/>
      <c r="D342" s="123"/>
      <c r="E342" s="124"/>
      <c r="F342" s="124"/>
      <c r="G342" s="363" t="str">
        <f t="shared" si="61"/>
        <v/>
      </c>
      <c r="H342" s="376" t="str">
        <f t="shared" si="62"/>
        <v/>
      </c>
      <c r="I342" s="365" t="str">
        <f t="shared" si="63"/>
        <v/>
      </c>
      <c r="J342" s="366" t="str">
        <f t="shared" si="69"/>
        <v/>
      </c>
      <c r="K342" s="367" t="str">
        <f t="shared" si="70"/>
        <v/>
      </c>
      <c r="L342" s="368" t="str">
        <f t="shared" si="71"/>
        <v/>
      </c>
      <c r="M342" s="369"/>
      <c r="N342" s="370" t="str">
        <f t="shared" si="64"/>
        <v/>
      </c>
      <c r="O342" s="371" t="str">
        <f t="shared" si="65"/>
        <v/>
      </c>
      <c r="P342" s="371" t="str">
        <f t="shared" si="72"/>
        <v/>
      </c>
      <c r="Q342" s="372" t="str">
        <f t="shared" si="66"/>
        <v/>
      </c>
      <c r="R342" s="373" t="str">
        <f t="shared" si="73"/>
        <v/>
      </c>
      <c r="S342" s="372" t="str">
        <f t="shared" si="74"/>
        <v/>
      </c>
      <c r="T342" s="372" t="str">
        <f t="shared" si="67"/>
        <v/>
      </c>
      <c r="U342" s="374" t="str">
        <f t="shared" si="68"/>
        <v/>
      </c>
      <c r="V342" s="375" t="str">
        <f t="shared" si="75"/>
        <v/>
      </c>
      <c r="Y342" s="133"/>
    </row>
    <row r="343" spans="1:25" s="127" customFormat="1" ht="12" customHeight="1">
      <c r="A343" s="121">
        <v>271</v>
      </c>
      <c r="B343" s="122"/>
      <c r="C343" s="403"/>
      <c r="D343" s="123"/>
      <c r="E343" s="124"/>
      <c r="F343" s="124"/>
      <c r="G343" s="363" t="str">
        <f t="shared" si="61"/>
        <v/>
      </c>
      <c r="H343" s="376" t="str">
        <f t="shared" si="62"/>
        <v/>
      </c>
      <c r="I343" s="365" t="str">
        <f t="shared" si="63"/>
        <v/>
      </c>
      <c r="J343" s="366" t="str">
        <f t="shared" si="69"/>
        <v/>
      </c>
      <c r="K343" s="367" t="str">
        <f t="shared" si="70"/>
        <v/>
      </c>
      <c r="L343" s="368" t="str">
        <f t="shared" si="71"/>
        <v/>
      </c>
      <c r="M343" s="369"/>
      <c r="N343" s="370" t="str">
        <f t="shared" si="64"/>
        <v/>
      </c>
      <c r="O343" s="371" t="str">
        <f t="shared" si="65"/>
        <v/>
      </c>
      <c r="P343" s="371" t="str">
        <f t="shared" si="72"/>
        <v/>
      </c>
      <c r="Q343" s="372" t="str">
        <f t="shared" si="66"/>
        <v/>
      </c>
      <c r="R343" s="373" t="str">
        <f t="shared" si="73"/>
        <v/>
      </c>
      <c r="S343" s="372" t="str">
        <f t="shared" si="74"/>
        <v/>
      </c>
      <c r="T343" s="372" t="str">
        <f t="shared" si="67"/>
        <v/>
      </c>
      <c r="U343" s="374" t="str">
        <f t="shared" si="68"/>
        <v/>
      </c>
      <c r="V343" s="375" t="str">
        <f t="shared" si="75"/>
        <v/>
      </c>
      <c r="Y343" s="133"/>
    </row>
    <row r="344" spans="1:25" s="127" customFormat="1" ht="12" customHeight="1">
      <c r="A344" s="121">
        <v>272</v>
      </c>
      <c r="B344" s="122"/>
      <c r="C344" s="403"/>
      <c r="D344" s="123"/>
      <c r="E344" s="124"/>
      <c r="F344" s="124"/>
      <c r="G344" s="363" t="str">
        <f t="shared" si="61"/>
        <v/>
      </c>
      <c r="H344" s="376" t="str">
        <f t="shared" si="62"/>
        <v/>
      </c>
      <c r="I344" s="365" t="str">
        <f t="shared" si="63"/>
        <v/>
      </c>
      <c r="J344" s="366" t="str">
        <f t="shared" si="69"/>
        <v/>
      </c>
      <c r="K344" s="367" t="str">
        <f t="shared" si="70"/>
        <v/>
      </c>
      <c r="L344" s="368" t="str">
        <f t="shared" si="71"/>
        <v/>
      </c>
      <c r="M344" s="369"/>
      <c r="N344" s="370" t="str">
        <f t="shared" si="64"/>
        <v/>
      </c>
      <c r="O344" s="371" t="str">
        <f t="shared" si="65"/>
        <v/>
      </c>
      <c r="P344" s="371" t="str">
        <f t="shared" si="72"/>
        <v/>
      </c>
      <c r="Q344" s="372" t="str">
        <f t="shared" si="66"/>
        <v/>
      </c>
      <c r="R344" s="373" t="str">
        <f t="shared" si="73"/>
        <v/>
      </c>
      <c r="S344" s="372" t="str">
        <f t="shared" si="74"/>
        <v/>
      </c>
      <c r="T344" s="372" t="str">
        <f t="shared" si="67"/>
        <v/>
      </c>
      <c r="U344" s="374" t="str">
        <f t="shared" si="68"/>
        <v/>
      </c>
      <c r="V344" s="375" t="str">
        <f t="shared" si="75"/>
        <v/>
      </c>
      <c r="Y344" s="133"/>
    </row>
    <row r="345" spans="1:25" s="127" customFormat="1" ht="12" customHeight="1">
      <c r="A345" s="121">
        <v>273</v>
      </c>
      <c r="B345" s="122"/>
      <c r="C345" s="403"/>
      <c r="D345" s="123"/>
      <c r="E345" s="124"/>
      <c r="F345" s="124"/>
      <c r="G345" s="363" t="str">
        <f t="shared" si="61"/>
        <v/>
      </c>
      <c r="H345" s="376" t="str">
        <f t="shared" si="62"/>
        <v/>
      </c>
      <c r="I345" s="365" t="str">
        <f t="shared" si="63"/>
        <v/>
      </c>
      <c r="J345" s="366" t="str">
        <f t="shared" si="69"/>
        <v/>
      </c>
      <c r="K345" s="367" t="str">
        <f t="shared" si="70"/>
        <v/>
      </c>
      <c r="L345" s="368" t="str">
        <f t="shared" si="71"/>
        <v/>
      </c>
      <c r="M345" s="369"/>
      <c r="N345" s="370" t="str">
        <f t="shared" si="64"/>
        <v/>
      </c>
      <c r="O345" s="371" t="str">
        <f t="shared" si="65"/>
        <v/>
      </c>
      <c r="P345" s="371" t="str">
        <f t="shared" si="72"/>
        <v/>
      </c>
      <c r="Q345" s="372" t="str">
        <f t="shared" si="66"/>
        <v/>
      </c>
      <c r="R345" s="373" t="str">
        <f t="shared" si="73"/>
        <v/>
      </c>
      <c r="S345" s="372" t="str">
        <f t="shared" si="74"/>
        <v/>
      </c>
      <c r="T345" s="372" t="str">
        <f t="shared" si="67"/>
        <v/>
      </c>
      <c r="U345" s="374" t="str">
        <f t="shared" si="68"/>
        <v/>
      </c>
      <c r="V345" s="375" t="str">
        <f t="shared" si="75"/>
        <v/>
      </c>
      <c r="Y345" s="133"/>
    </row>
    <row r="346" spans="1:25" s="127" customFormat="1" ht="12" customHeight="1">
      <c r="A346" s="121">
        <v>274</v>
      </c>
      <c r="B346" s="122"/>
      <c r="C346" s="403"/>
      <c r="D346" s="123"/>
      <c r="E346" s="124"/>
      <c r="F346" s="124"/>
      <c r="G346" s="363" t="str">
        <f t="shared" si="61"/>
        <v/>
      </c>
      <c r="H346" s="376" t="str">
        <f t="shared" si="62"/>
        <v/>
      </c>
      <c r="I346" s="365" t="str">
        <f t="shared" si="63"/>
        <v/>
      </c>
      <c r="J346" s="366" t="str">
        <f t="shared" si="69"/>
        <v/>
      </c>
      <c r="K346" s="367" t="str">
        <f t="shared" si="70"/>
        <v/>
      </c>
      <c r="L346" s="368" t="str">
        <f t="shared" si="71"/>
        <v/>
      </c>
      <c r="M346" s="369"/>
      <c r="N346" s="370" t="str">
        <f t="shared" si="64"/>
        <v/>
      </c>
      <c r="O346" s="371" t="str">
        <f t="shared" si="65"/>
        <v/>
      </c>
      <c r="P346" s="371" t="str">
        <f t="shared" si="72"/>
        <v/>
      </c>
      <c r="Q346" s="372" t="str">
        <f t="shared" si="66"/>
        <v/>
      </c>
      <c r="R346" s="373" t="str">
        <f t="shared" si="73"/>
        <v/>
      </c>
      <c r="S346" s="372" t="str">
        <f t="shared" si="74"/>
        <v/>
      </c>
      <c r="T346" s="372" t="str">
        <f t="shared" si="67"/>
        <v/>
      </c>
      <c r="U346" s="374" t="str">
        <f t="shared" si="68"/>
        <v/>
      </c>
      <c r="V346" s="375" t="str">
        <f t="shared" si="75"/>
        <v/>
      </c>
      <c r="Y346" s="133"/>
    </row>
    <row r="347" spans="1:25" s="127" customFormat="1" ht="12" customHeight="1">
      <c r="A347" s="121">
        <v>275</v>
      </c>
      <c r="B347" s="122"/>
      <c r="C347" s="403"/>
      <c r="D347" s="123"/>
      <c r="E347" s="124"/>
      <c r="F347" s="124"/>
      <c r="G347" s="363" t="str">
        <f t="shared" si="61"/>
        <v/>
      </c>
      <c r="H347" s="376" t="str">
        <f t="shared" si="62"/>
        <v/>
      </c>
      <c r="I347" s="365" t="str">
        <f t="shared" si="63"/>
        <v/>
      </c>
      <c r="J347" s="366" t="str">
        <f t="shared" si="69"/>
        <v/>
      </c>
      <c r="K347" s="367" t="str">
        <f t="shared" si="70"/>
        <v/>
      </c>
      <c r="L347" s="368" t="str">
        <f t="shared" si="71"/>
        <v/>
      </c>
      <c r="M347" s="369"/>
      <c r="N347" s="370" t="str">
        <f t="shared" si="64"/>
        <v/>
      </c>
      <c r="O347" s="371" t="str">
        <f t="shared" si="65"/>
        <v/>
      </c>
      <c r="P347" s="371" t="str">
        <f t="shared" si="72"/>
        <v/>
      </c>
      <c r="Q347" s="372" t="str">
        <f t="shared" si="66"/>
        <v/>
      </c>
      <c r="R347" s="373" t="str">
        <f t="shared" si="73"/>
        <v/>
      </c>
      <c r="S347" s="372" t="str">
        <f t="shared" si="74"/>
        <v/>
      </c>
      <c r="T347" s="372" t="str">
        <f t="shared" si="67"/>
        <v/>
      </c>
      <c r="U347" s="374" t="str">
        <f t="shared" si="68"/>
        <v/>
      </c>
      <c r="V347" s="375" t="str">
        <f t="shared" si="75"/>
        <v/>
      </c>
      <c r="Y347" s="133"/>
    </row>
    <row r="348" spans="1:25" s="127" customFormat="1" ht="12" customHeight="1">
      <c r="A348" s="121">
        <v>276</v>
      </c>
      <c r="B348" s="122"/>
      <c r="C348" s="403"/>
      <c r="D348" s="123"/>
      <c r="E348" s="124"/>
      <c r="F348" s="124"/>
      <c r="G348" s="363" t="str">
        <f t="shared" si="61"/>
        <v/>
      </c>
      <c r="H348" s="376" t="str">
        <f t="shared" si="62"/>
        <v/>
      </c>
      <c r="I348" s="365" t="str">
        <f t="shared" si="63"/>
        <v/>
      </c>
      <c r="J348" s="366" t="str">
        <f t="shared" si="69"/>
        <v/>
      </c>
      <c r="K348" s="367" t="str">
        <f t="shared" si="70"/>
        <v/>
      </c>
      <c r="L348" s="368" t="str">
        <f t="shared" si="71"/>
        <v/>
      </c>
      <c r="M348" s="369"/>
      <c r="N348" s="370" t="str">
        <f t="shared" si="64"/>
        <v/>
      </c>
      <c r="O348" s="371" t="str">
        <f t="shared" si="65"/>
        <v/>
      </c>
      <c r="P348" s="371" t="str">
        <f t="shared" si="72"/>
        <v/>
      </c>
      <c r="Q348" s="372" t="str">
        <f t="shared" si="66"/>
        <v/>
      </c>
      <c r="R348" s="373" t="str">
        <f t="shared" si="73"/>
        <v/>
      </c>
      <c r="S348" s="372" t="str">
        <f t="shared" si="74"/>
        <v/>
      </c>
      <c r="T348" s="372" t="str">
        <f t="shared" si="67"/>
        <v/>
      </c>
      <c r="U348" s="374" t="str">
        <f t="shared" si="68"/>
        <v/>
      </c>
      <c r="V348" s="375" t="str">
        <f t="shared" si="75"/>
        <v/>
      </c>
      <c r="Y348" s="133"/>
    </row>
    <row r="349" spans="1:25" s="127" customFormat="1" ht="12" customHeight="1">
      <c r="A349" s="121">
        <v>277</v>
      </c>
      <c r="B349" s="122"/>
      <c r="C349" s="403"/>
      <c r="D349" s="123"/>
      <c r="E349" s="124"/>
      <c r="F349" s="124"/>
      <c r="G349" s="363" t="str">
        <f t="shared" si="61"/>
        <v/>
      </c>
      <c r="H349" s="376" t="str">
        <f t="shared" si="62"/>
        <v/>
      </c>
      <c r="I349" s="365" t="str">
        <f t="shared" si="63"/>
        <v/>
      </c>
      <c r="J349" s="366" t="str">
        <f t="shared" si="69"/>
        <v/>
      </c>
      <c r="K349" s="367" t="str">
        <f t="shared" si="70"/>
        <v/>
      </c>
      <c r="L349" s="368" t="str">
        <f t="shared" si="71"/>
        <v/>
      </c>
      <c r="M349" s="369"/>
      <c r="N349" s="370" t="str">
        <f t="shared" si="64"/>
        <v/>
      </c>
      <c r="O349" s="371" t="str">
        <f t="shared" si="65"/>
        <v/>
      </c>
      <c r="P349" s="371" t="str">
        <f t="shared" si="72"/>
        <v/>
      </c>
      <c r="Q349" s="372" t="str">
        <f t="shared" si="66"/>
        <v/>
      </c>
      <c r="R349" s="373" t="str">
        <f t="shared" si="73"/>
        <v/>
      </c>
      <c r="S349" s="372" t="str">
        <f t="shared" si="74"/>
        <v/>
      </c>
      <c r="T349" s="372" t="str">
        <f t="shared" si="67"/>
        <v/>
      </c>
      <c r="U349" s="374" t="str">
        <f t="shared" si="68"/>
        <v/>
      </c>
      <c r="V349" s="375" t="str">
        <f t="shared" si="75"/>
        <v/>
      </c>
      <c r="Y349" s="133"/>
    </row>
    <row r="350" spans="1:25" s="127" customFormat="1" ht="12" customHeight="1">
      <c r="A350" s="121">
        <v>278</v>
      </c>
      <c r="B350" s="122"/>
      <c r="C350" s="403"/>
      <c r="D350" s="123"/>
      <c r="E350" s="124"/>
      <c r="F350" s="124"/>
      <c r="G350" s="363" t="str">
        <f t="shared" si="61"/>
        <v/>
      </c>
      <c r="H350" s="376" t="str">
        <f t="shared" si="62"/>
        <v/>
      </c>
      <c r="I350" s="365" t="str">
        <f t="shared" si="63"/>
        <v/>
      </c>
      <c r="J350" s="366" t="str">
        <f t="shared" si="69"/>
        <v/>
      </c>
      <c r="K350" s="367" t="str">
        <f t="shared" si="70"/>
        <v/>
      </c>
      <c r="L350" s="368" t="str">
        <f t="shared" si="71"/>
        <v/>
      </c>
      <c r="M350" s="369"/>
      <c r="N350" s="370" t="str">
        <f t="shared" si="64"/>
        <v/>
      </c>
      <c r="O350" s="371" t="str">
        <f t="shared" si="65"/>
        <v/>
      </c>
      <c r="P350" s="371" t="str">
        <f t="shared" si="72"/>
        <v/>
      </c>
      <c r="Q350" s="372" t="str">
        <f t="shared" si="66"/>
        <v/>
      </c>
      <c r="R350" s="373" t="str">
        <f t="shared" si="73"/>
        <v/>
      </c>
      <c r="S350" s="372" t="str">
        <f t="shared" si="74"/>
        <v/>
      </c>
      <c r="T350" s="372" t="str">
        <f t="shared" si="67"/>
        <v/>
      </c>
      <c r="U350" s="374" t="str">
        <f t="shared" si="68"/>
        <v/>
      </c>
      <c r="V350" s="375" t="str">
        <f t="shared" si="75"/>
        <v/>
      </c>
      <c r="Y350" s="133"/>
    </row>
    <row r="351" spans="1:25" s="127" customFormat="1" ht="12" customHeight="1">
      <c r="A351" s="121">
        <v>279</v>
      </c>
      <c r="B351" s="122"/>
      <c r="C351" s="403"/>
      <c r="D351" s="123"/>
      <c r="E351" s="124"/>
      <c r="F351" s="124"/>
      <c r="G351" s="363" t="str">
        <f t="shared" si="61"/>
        <v/>
      </c>
      <c r="H351" s="376" t="str">
        <f t="shared" si="62"/>
        <v/>
      </c>
      <c r="I351" s="365" t="str">
        <f t="shared" si="63"/>
        <v/>
      </c>
      <c r="J351" s="366" t="str">
        <f t="shared" si="69"/>
        <v/>
      </c>
      <c r="K351" s="367" t="str">
        <f t="shared" si="70"/>
        <v/>
      </c>
      <c r="L351" s="368" t="str">
        <f t="shared" si="71"/>
        <v/>
      </c>
      <c r="M351" s="369"/>
      <c r="N351" s="370" t="str">
        <f t="shared" si="64"/>
        <v/>
      </c>
      <c r="O351" s="371" t="str">
        <f t="shared" si="65"/>
        <v/>
      </c>
      <c r="P351" s="371" t="str">
        <f t="shared" si="72"/>
        <v/>
      </c>
      <c r="Q351" s="372" t="str">
        <f t="shared" si="66"/>
        <v/>
      </c>
      <c r="R351" s="373" t="str">
        <f t="shared" si="73"/>
        <v/>
      </c>
      <c r="S351" s="372" t="str">
        <f t="shared" si="74"/>
        <v/>
      </c>
      <c r="T351" s="372" t="str">
        <f t="shared" si="67"/>
        <v/>
      </c>
      <c r="U351" s="374" t="str">
        <f t="shared" si="68"/>
        <v/>
      </c>
      <c r="V351" s="375" t="str">
        <f t="shared" si="75"/>
        <v/>
      </c>
      <c r="Y351" s="133"/>
    </row>
    <row r="352" spans="1:25" s="127" customFormat="1" ht="12" customHeight="1">
      <c r="A352" s="121">
        <v>280</v>
      </c>
      <c r="B352" s="122"/>
      <c r="C352" s="403"/>
      <c r="D352" s="123"/>
      <c r="E352" s="124"/>
      <c r="F352" s="124"/>
      <c r="G352" s="363" t="str">
        <f t="shared" si="61"/>
        <v/>
      </c>
      <c r="H352" s="376" t="str">
        <f t="shared" si="62"/>
        <v/>
      </c>
      <c r="I352" s="365" t="str">
        <f t="shared" si="63"/>
        <v/>
      </c>
      <c r="J352" s="366" t="str">
        <f t="shared" si="69"/>
        <v/>
      </c>
      <c r="K352" s="367" t="str">
        <f t="shared" si="70"/>
        <v/>
      </c>
      <c r="L352" s="368" t="str">
        <f t="shared" si="71"/>
        <v/>
      </c>
      <c r="M352" s="369"/>
      <c r="N352" s="370" t="str">
        <f t="shared" si="64"/>
        <v/>
      </c>
      <c r="O352" s="371" t="str">
        <f t="shared" si="65"/>
        <v/>
      </c>
      <c r="P352" s="371" t="str">
        <f t="shared" si="72"/>
        <v/>
      </c>
      <c r="Q352" s="372" t="str">
        <f t="shared" si="66"/>
        <v/>
      </c>
      <c r="R352" s="373" t="str">
        <f t="shared" si="73"/>
        <v/>
      </c>
      <c r="S352" s="372" t="str">
        <f t="shared" si="74"/>
        <v/>
      </c>
      <c r="T352" s="372" t="str">
        <f t="shared" si="67"/>
        <v/>
      </c>
      <c r="U352" s="374" t="str">
        <f t="shared" si="68"/>
        <v/>
      </c>
      <c r="V352" s="375" t="str">
        <f t="shared" si="75"/>
        <v/>
      </c>
      <c r="Y352" s="133"/>
    </row>
    <row r="353" spans="1:25" s="127" customFormat="1" ht="12" customHeight="1">
      <c r="A353" s="121">
        <v>281</v>
      </c>
      <c r="B353" s="122"/>
      <c r="C353" s="403"/>
      <c r="D353" s="123"/>
      <c r="E353" s="124"/>
      <c r="F353" s="124"/>
      <c r="G353" s="363" t="str">
        <f t="shared" si="61"/>
        <v/>
      </c>
      <c r="H353" s="376" t="str">
        <f t="shared" si="62"/>
        <v/>
      </c>
      <c r="I353" s="365" t="str">
        <f t="shared" si="63"/>
        <v/>
      </c>
      <c r="J353" s="366" t="str">
        <f t="shared" si="69"/>
        <v/>
      </c>
      <c r="K353" s="367" t="str">
        <f t="shared" si="70"/>
        <v/>
      </c>
      <c r="L353" s="368" t="str">
        <f t="shared" si="71"/>
        <v/>
      </c>
      <c r="M353" s="369"/>
      <c r="N353" s="370" t="str">
        <f t="shared" si="64"/>
        <v/>
      </c>
      <c r="O353" s="371" t="str">
        <f t="shared" si="65"/>
        <v/>
      </c>
      <c r="P353" s="371" t="str">
        <f t="shared" si="72"/>
        <v/>
      </c>
      <c r="Q353" s="372" t="str">
        <f t="shared" si="66"/>
        <v/>
      </c>
      <c r="R353" s="373" t="str">
        <f t="shared" si="73"/>
        <v/>
      </c>
      <c r="S353" s="372" t="str">
        <f t="shared" si="74"/>
        <v/>
      </c>
      <c r="T353" s="372" t="str">
        <f t="shared" si="67"/>
        <v/>
      </c>
      <c r="U353" s="374" t="str">
        <f t="shared" si="68"/>
        <v/>
      </c>
      <c r="V353" s="375" t="str">
        <f t="shared" si="75"/>
        <v/>
      </c>
      <c r="Y353" s="133"/>
    </row>
    <row r="354" spans="1:25" s="127" customFormat="1" ht="12" customHeight="1">
      <c r="A354" s="121">
        <v>282</v>
      </c>
      <c r="B354" s="122"/>
      <c r="C354" s="403"/>
      <c r="D354" s="123"/>
      <c r="E354" s="124"/>
      <c r="F354" s="124"/>
      <c r="G354" s="363" t="str">
        <f t="shared" si="61"/>
        <v/>
      </c>
      <c r="H354" s="376" t="str">
        <f t="shared" si="62"/>
        <v/>
      </c>
      <c r="I354" s="365" t="str">
        <f t="shared" si="63"/>
        <v/>
      </c>
      <c r="J354" s="366" t="str">
        <f t="shared" si="69"/>
        <v/>
      </c>
      <c r="K354" s="367" t="str">
        <f t="shared" si="70"/>
        <v/>
      </c>
      <c r="L354" s="368" t="str">
        <f t="shared" si="71"/>
        <v/>
      </c>
      <c r="M354" s="369"/>
      <c r="N354" s="370" t="str">
        <f t="shared" si="64"/>
        <v/>
      </c>
      <c r="O354" s="371" t="str">
        <f t="shared" si="65"/>
        <v/>
      </c>
      <c r="P354" s="371" t="str">
        <f t="shared" si="72"/>
        <v/>
      </c>
      <c r="Q354" s="372" t="str">
        <f t="shared" si="66"/>
        <v/>
      </c>
      <c r="R354" s="373" t="str">
        <f t="shared" si="73"/>
        <v/>
      </c>
      <c r="S354" s="372" t="str">
        <f t="shared" si="74"/>
        <v/>
      </c>
      <c r="T354" s="372" t="str">
        <f t="shared" si="67"/>
        <v/>
      </c>
      <c r="U354" s="374" t="str">
        <f t="shared" si="68"/>
        <v/>
      </c>
      <c r="V354" s="375" t="str">
        <f t="shared" si="75"/>
        <v/>
      </c>
      <c r="Y354" s="133"/>
    </row>
    <row r="355" spans="1:25" s="127" customFormat="1" ht="12" customHeight="1">
      <c r="A355" s="121">
        <v>283</v>
      </c>
      <c r="B355" s="122"/>
      <c r="C355" s="403"/>
      <c r="D355" s="123"/>
      <c r="E355" s="124"/>
      <c r="F355" s="124"/>
      <c r="G355" s="363" t="str">
        <f t="shared" si="61"/>
        <v/>
      </c>
      <c r="H355" s="376" t="str">
        <f t="shared" si="62"/>
        <v/>
      </c>
      <c r="I355" s="365" t="str">
        <f t="shared" si="63"/>
        <v/>
      </c>
      <c r="J355" s="366" t="str">
        <f t="shared" si="69"/>
        <v/>
      </c>
      <c r="K355" s="367" t="str">
        <f t="shared" si="70"/>
        <v/>
      </c>
      <c r="L355" s="368" t="str">
        <f t="shared" si="71"/>
        <v/>
      </c>
      <c r="M355" s="369"/>
      <c r="N355" s="370" t="str">
        <f t="shared" si="64"/>
        <v/>
      </c>
      <c r="O355" s="371" t="str">
        <f t="shared" si="65"/>
        <v/>
      </c>
      <c r="P355" s="371" t="str">
        <f t="shared" si="72"/>
        <v/>
      </c>
      <c r="Q355" s="372" t="str">
        <f t="shared" si="66"/>
        <v/>
      </c>
      <c r="R355" s="373" t="str">
        <f t="shared" si="73"/>
        <v/>
      </c>
      <c r="S355" s="372" t="str">
        <f t="shared" si="74"/>
        <v/>
      </c>
      <c r="T355" s="372" t="str">
        <f t="shared" si="67"/>
        <v/>
      </c>
      <c r="U355" s="374" t="str">
        <f t="shared" si="68"/>
        <v/>
      </c>
      <c r="V355" s="375" t="str">
        <f t="shared" si="75"/>
        <v/>
      </c>
      <c r="Y355" s="133"/>
    </row>
    <row r="356" spans="1:25" s="127" customFormat="1" ht="12" customHeight="1">
      <c r="A356" s="121">
        <v>284</v>
      </c>
      <c r="B356" s="122"/>
      <c r="C356" s="403"/>
      <c r="D356" s="123"/>
      <c r="E356" s="124"/>
      <c r="F356" s="124"/>
      <c r="G356" s="363" t="str">
        <f t="shared" si="61"/>
        <v/>
      </c>
      <c r="H356" s="376" t="str">
        <f t="shared" si="62"/>
        <v/>
      </c>
      <c r="I356" s="365" t="str">
        <f t="shared" si="63"/>
        <v/>
      </c>
      <c r="J356" s="366" t="str">
        <f t="shared" si="69"/>
        <v/>
      </c>
      <c r="K356" s="367" t="str">
        <f t="shared" si="70"/>
        <v/>
      </c>
      <c r="L356" s="368" t="str">
        <f t="shared" si="71"/>
        <v/>
      </c>
      <c r="M356" s="369"/>
      <c r="N356" s="370" t="str">
        <f t="shared" si="64"/>
        <v/>
      </c>
      <c r="O356" s="371" t="str">
        <f t="shared" si="65"/>
        <v/>
      </c>
      <c r="P356" s="371" t="str">
        <f t="shared" si="72"/>
        <v/>
      </c>
      <c r="Q356" s="372" t="str">
        <f t="shared" si="66"/>
        <v/>
      </c>
      <c r="R356" s="373" t="str">
        <f t="shared" si="73"/>
        <v/>
      </c>
      <c r="S356" s="372" t="str">
        <f t="shared" si="74"/>
        <v/>
      </c>
      <c r="T356" s="372" t="str">
        <f t="shared" si="67"/>
        <v/>
      </c>
      <c r="U356" s="374" t="str">
        <f t="shared" si="68"/>
        <v/>
      </c>
      <c r="V356" s="375" t="str">
        <f t="shared" si="75"/>
        <v/>
      </c>
      <c r="Y356" s="133"/>
    </row>
    <row r="357" spans="1:25" s="127" customFormat="1" ht="12" customHeight="1">
      <c r="A357" s="121">
        <v>285</v>
      </c>
      <c r="B357" s="122"/>
      <c r="C357" s="403"/>
      <c r="D357" s="123"/>
      <c r="E357" s="124"/>
      <c r="F357" s="124"/>
      <c r="G357" s="363" t="str">
        <f t="shared" si="61"/>
        <v/>
      </c>
      <c r="H357" s="376" t="str">
        <f t="shared" si="62"/>
        <v/>
      </c>
      <c r="I357" s="365" t="str">
        <f t="shared" si="63"/>
        <v/>
      </c>
      <c r="J357" s="366" t="str">
        <f t="shared" si="69"/>
        <v/>
      </c>
      <c r="K357" s="367" t="str">
        <f t="shared" si="70"/>
        <v/>
      </c>
      <c r="L357" s="368" t="str">
        <f t="shared" si="71"/>
        <v/>
      </c>
      <c r="M357" s="369"/>
      <c r="N357" s="370" t="str">
        <f t="shared" si="64"/>
        <v/>
      </c>
      <c r="O357" s="371" t="str">
        <f t="shared" si="65"/>
        <v/>
      </c>
      <c r="P357" s="371" t="str">
        <f t="shared" si="72"/>
        <v/>
      </c>
      <c r="Q357" s="372" t="str">
        <f t="shared" si="66"/>
        <v/>
      </c>
      <c r="R357" s="373" t="str">
        <f t="shared" si="73"/>
        <v/>
      </c>
      <c r="S357" s="372" t="str">
        <f t="shared" si="74"/>
        <v/>
      </c>
      <c r="T357" s="372" t="str">
        <f t="shared" si="67"/>
        <v/>
      </c>
      <c r="U357" s="374" t="str">
        <f t="shared" si="68"/>
        <v/>
      </c>
      <c r="V357" s="375" t="str">
        <f t="shared" si="75"/>
        <v/>
      </c>
      <c r="Y357" s="133"/>
    </row>
    <row r="358" spans="1:25" s="127" customFormat="1" ht="12" customHeight="1">
      <c r="A358" s="121">
        <v>286</v>
      </c>
      <c r="B358" s="122"/>
      <c r="C358" s="403"/>
      <c r="D358" s="123"/>
      <c r="E358" s="124"/>
      <c r="F358" s="124"/>
      <c r="G358" s="363" t="str">
        <f t="shared" si="61"/>
        <v/>
      </c>
      <c r="H358" s="376" t="str">
        <f t="shared" si="62"/>
        <v/>
      </c>
      <c r="I358" s="365" t="str">
        <f t="shared" si="63"/>
        <v/>
      </c>
      <c r="J358" s="366" t="str">
        <f t="shared" si="69"/>
        <v/>
      </c>
      <c r="K358" s="367" t="str">
        <f t="shared" si="70"/>
        <v/>
      </c>
      <c r="L358" s="368" t="str">
        <f t="shared" si="71"/>
        <v/>
      </c>
      <c r="M358" s="369"/>
      <c r="N358" s="370" t="str">
        <f t="shared" si="64"/>
        <v/>
      </c>
      <c r="O358" s="371" t="str">
        <f t="shared" si="65"/>
        <v/>
      </c>
      <c r="P358" s="371" t="str">
        <f t="shared" si="72"/>
        <v/>
      </c>
      <c r="Q358" s="372" t="str">
        <f t="shared" si="66"/>
        <v/>
      </c>
      <c r="R358" s="373" t="str">
        <f t="shared" si="73"/>
        <v/>
      </c>
      <c r="S358" s="372" t="str">
        <f t="shared" si="74"/>
        <v/>
      </c>
      <c r="T358" s="372" t="str">
        <f t="shared" si="67"/>
        <v/>
      </c>
      <c r="U358" s="374" t="str">
        <f t="shared" si="68"/>
        <v/>
      </c>
      <c r="V358" s="375" t="str">
        <f t="shared" si="75"/>
        <v/>
      </c>
      <c r="Y358" s="133"/>
    </row>
    <row r="359" spans="1:25" s="127" customFormat="1" ht="12" customHeight="1">
      <c r="A359" s="121">
        <v>287</v>
      </c>
      <c r="B359" s="122"/>
      <c r="C359" s="403"/>
      <c r="D359" s="123"/>
      <c r="E359" s="124"/>
      <c r="F359" s="124"/>
      <c r="G359" s="363" t="str">
        <f t="shared" si="61"/>
        <v/>
      </c>
      <c r="H359" s="376" t="str">
        <f t="shared" si="62"/>
        <v/>
      </c>
      <c r="I359" s="365" t="str">
        <f t="shared" si="63"/>
        <v/>
      </c>
      <c r="J359" s="366" t="str">
        <f t="shared" si="69"/>
        <v/>
      </c>
      <c r="K359" s="367" t="str">
        <f t="shared" si="70"/>
        <v/>
      </c>
      <c r="L359" s="368" t="str">
        <f t="shared" si="71"/>
        <v/>
      </c>
      <c r="M359" s="369"/>
      <c r="N359" s="370" t="str">
        <f t="shared" si="64"/>
        <v/>
      </c>
      <c r="O359" s="371" t="str">
        <f t="shared" si="65"/>
        <v/>
      </c>
      <c r="P359" s="371" t="str">
        <f t="shared" si="72"/>
        <v/>
      </c>
      <c r="Q359" s="372" t="str">
        <f t="shared" si="66"/>
        <v/>
      </c>
      <c r="R359" s="373" t="str">
        <f t="shared" si="73"/>
        <v/>
      </c>
      <c r="S359" s="372" t="str">
        <f t="shared" si="74"/>
        <v/>
      </c>
      <c r="T359" s="372" t="str">
        <f t="shared" si="67"/>
        <v/>
      </c>
      <c r="U359" s="374" t="str">
        <f t="shared" si="68"/>
        <v/>
      </c>
      <c r="V359" s="375" t="str">
        <f t="shared" si="75"/>
        <v/>
      </c>
      <c r="Y359" s="133"/>
    </row>
    <row r="360" spans="1:25" s="127" customFormat="1" ht="12" customHeight="1">
      <c r="A360" s="121">
        <v>288</v>
      </c>
      <c r="B360" s="122"/>
      <c r="C360" s="403"/>
      <c r="D360" s="123"/>
      <c r="E360" s="124"/>
      <c r="F360" s="124"/>
      <c r="G360" s="363" t="str">
        <f t="shared" si="61"/>
        <v/>
      </c>
      <c r="H360" s="376" t="str">
        <f t="shared" si="62"/>
        <v/>
      </c>
      <c r="I360" s="365" t="str">
        <f t="shared" si="63"/>
        <v/>
      </c>
      <c r="J360" s="366" t="str">
        <f t="shared" si="69"/>
        <v/>
      </c>
      <c r="K360" s="367" t="str">
        <f t="shared" si="70"/>
        <v/>
      </c>
      <c r="L360" s="368" t="str">
        <f t="shared" si="71"/>
        <v/>
      </c>
      <c r="M360" s="369"/>
      <c r="N360" s="370" t="str">
        <f t="shared" si="64"/>
        <v/>
      </c>
      <c r="O360" s="371" t="str">
        <f t="shared" si="65"/>
        <v/>
      </c>
      <c r="P360" s="371" t="str">
        <f t="shared" si="72"/>
        <v/>
      </c>
      <c r="Q360" s="372" t="str">
        <f t="shared" si="66"/>
        <v/>
      </c>
      <c r="R360" s="373" t="str">
        <f t="shared" si="73"/>
        <v/>
      </c>
      <c r="S360" s="372" t="str">
        <f t="shared" si="74"/>
        <v/>
      </c>
      <c r="T360" s="372" t="str">
        <f t="shared" si="67"/>
        <v/>
      </c>
      <c r="U360" s="374" t="str">
        <f t="shared" si="68"/>
        <v/>
      </c>
      <c r="V360" s="375" t="str">
        <f t="shared" si="75"/>
        <v/>
      </c>
      <c r="Y360" s="133"/>
    </row>
    <row r="361" spans="1:25" s="127" customFormat="1" ht="12" customHeight="1">
      <c r="A361" s="121">
        <v>289</v>
      </c>
      <c r="B361" s="122"/>
      <c r="C361" s="403"/>
      <c r="D361" s="123"/>
      <c r="E361" s="124"/>
      <c r="F361" s="124"/>
      <c r="G361" s="363" t="str">
        <f t="shared" si="61"/>
        <v/>
      </c>
      <c r="H361" s="376" t="str">
        <f t="shared" si="62"/>
        <v/>
      </c>
      <c r="I361" s="365" t="str">
        <f t="shared" si="63"/>
        <v/>
      </c>
      <c r="J361" s="366" t="str">
        <f t="shared" si="69"/>
        <v/>
      </c>
      <c r="K361" s="367" t="str">
        <f t="shared" si="70"/>
        <v/>
      </c>
      <c r="L361" s="368" t="str">
        <f t="shared" si="71"/>
        <v/>
      </c>
      <c r="M361" s="369"/>
      <c r="N361" s="370" t="str">
        <f t="shared" si="64"/>
        <v/>
      </c>
      <c r="O361" s="371" t="str">
        <f t="shared" si="65"/>
        <v/>
      </c>
      <c r="P361" s="371" t="str">
        <f t="shared" si="72"/>
        <v/>
      </c>
      <c r="Q361" s="372" t="str">
        <f t="shared" si="66"/>
        <v/>
      </c>
      <c r="R361" s="373" t="str">
        <f t="shared" si="73"/>
        <v/>
      </c>
      <c r="S361" s="372" t="str">
        <f t="shared" si="74"/>
        <v/>
      </c>
      <c r="T361" s="372" t="str">
        <f t="shared" si="67"/>
        <v/>
      </c>
      <c r="U361" s="374" t="str">
        <f t="shared" si="68"/>
        <v/>
      </c>
      <c r="V361" s="375" t="str">
        <f t="shared" si="75"/>
        <v/>
      </c>
      <c r="Y361" s="133"/>
    </row>
    <row r="362" spans="1:25" s="127" customFormat="1" ht="12" customHeight="1">
      <c r="A362" s="121">
        <v>290</v>
      </c>
      <c r="B362" s="122"/>
      <c r="C362" s="403"/>
      <c r="D362" s="123"/>
      <c r="E362" s="124"/>
      <c r="F362" s="124"/>
      <c r="G362" s="363" t="str">
        <f t="shared" si="61"/>
        <v/>
      </c>
      <c r="H362" s="376" t="str">
        <f t="shared" si="62"/>
        <v/>
      </c>
      <c r="I362" s="365" t="str">
        <f t="shared" si="63"/>
        <v/>
      </c>
      <c r="J362" s="366" t="str">
        <f t="shared" si="69"/>
        <v/>
      </c>
      <c r="K362" s="367" t="str">
        <f t="shared" si="70"/>
        <v/>
      </c>
      <c r="L362" s="368" t="str">
        <f t="shared" si="71"/>
        <v/>
      </c>
      <c r="M362" s="369"/>
      <c r="N362" s="370" t="str">
        <f t="shared" si="64"/>
        <v/>
      </c>
      <c r="O362" s="371" t="str">
        <f t="shared" si="65"/>
        <v/>
      </c>
      <c r="P362" s="371" t="str">
        <f t="shared" si="72"/>
        <v/>
      </c>
      <c r="Q362" s="372" t="str">
        <f t="shared" si="66"/>
        <v/>
      </c>
      <c r="R362" s="373" t="str">
        <f t="shared" si="73"/>
        <v/>
      </c>
      <c r="S362" s="372" t="str">
        <f t="shared" si="74"/>
        <v/>
      </c>
      <c r="T362" s="372" t="str">
        <f t="shared" si="67"/>
        <v/>
      </c>
      <c r="U362" s="374" t="str">
        <f t="shared" si="68"/>
        <v/>
      </c>
      <c r="V362" s="375" t="str">
        <f t="shared" si="75"/>
        <v/>
      </c>
      <c r="Y362" s="133"/>
    </row>
    <row r="363" spans="1:25" s="127" customFormat="1" ht="12" customHeight="1">
      <c r="A363" s="121">
        <v>291</v>
      </c>
      <c r="B363" s="122"/>
      <c r="C363" s="403"/>
      <c r="D363" s="123"/>
      <c r="E363" s="124"/>
      <c r="F363" s="124"/>
      <c r="G363" s="363" t="str">
        <f t="shared" si="61"/>
        <v/>
      </c>
      <c r="H363" s="376" t="str">
        <f t="shared" si="62"/>
        <v/>
      </c>
      <c r="I363" s="365" t="str">
        <f t="shared" si="63"/>
        <v/>
      </c>
      <c r="J363" s="366" t="str">
        <f t="shared" si="69"/>
        <v/>
      </c>
      <c r="K363" s="367" t="str">
        <f t="shared" si="70"/>
        <v/>
      </c>
      <c r="L363" s="368" t="str">
        <f t="shared" si="71"/>
        <v/>
      </c>
      <c r="M363" s="369"/>
      <c r="N363" s="370" t="str">
        <f t="shared" si="64"/>
        <v/>
      </c>
      <c r="O363" s="371" t="str">
        <f t="shared" si="65"/>
        <v/>
      </c>
      <c r="P363" s="371" t="str">
        <f t="shared" si="72"/>
        <v/>
      </c>
      <c r="Q363" s="372" t="str">
        <f t="shared" si="66"/>
        <v/>
      </c>
      <c r="R363" s="373" t="str">
        <f t="shared" si="73"/>
        <v/>
      </c>
      <c r="S363" s="372" t="str">
        <f t="shared" si="74"/>
        <v/>
      </c>
      <c r="T363" s="372" t="str">
        <f t="shared" si="67"/>
        <v/>
      </c>
      <c r="U363" s="374" t="str">
        <f t="shared" si="68"/>
        <v/>
      </c>
      <c r="V363" s="375" t="str">
        <f t="shared" si="75"/>
        <v/>
      </c>
      <c r="Y363" s="133"/>
    </row>
    <row r="364" spans="1:25" s="127" customFormat="1" ht="12" customHeight="1">
      <c r="A364" s="121">
        <v>292</v>
      </c>
      <c r="B364" s="122"/>
      <c r="C364" s="403"/>
      <c r="D364" s="123"/>
      <c r="E364" s="124"/>
      <c r="F364" s="124"/>
      <c r="G364" s="363" t="str">
        <f t="shared" si="61"/>
        <v/>
      </c>
      <c r="H364" s="376" t="str">
        <f t="shared" si="62"/>
        <v/>
      </c>
      <c r="I364" s="365" t="str">
        <f t="shared" si="63"/>
        <v/>
      </c>
      <c r="J364" s="366" t="str">
        <f t="shared" si="69"/>
        <v/>
      </c>
      <c r="K364" s="367" t="str">
        <f t="shared" si="70"/>
        <v/>
      </c>
      <c r="L364" s="368" t="str">
        <f t="shared" si="71"/>
        <v/>
      </c>
      <c r="M364" s="369"/>
      <c r="N364" s="370" t="str">
        <f t="shared" si="64"/>
        <v/>
      </c>
      <c r="O364" s="371" t="str">
        <f t="shared" si="65"/>
        <v/>
      </c>
      <c r="P364" s="371" t="str">
        <f t="shared" si="72"/>
        <v/>
      </c>
      <c r="Q364" s="372" t="str">
        <f t="shared" si="66"/>
        <v/>
      </c>
      <c r="R364" s="373" t="str">
        <f t="shared" si="73"/>
        <v/>
      </c>
      <c r="S364" s="372" t="str">
        <f t="shared" si="74"/>
        <v/>
      </c>
      <c r="T364" s="372" t="str">
        <f t="shared" si="67"/>
        <v/>
      </c>
      <c r="U364" s="374" t="str">
        <f t="shared" si="68"/>
        <v/>
      </c>
      <c r="V364" s="375" t="str">
        <f t="shared" si="75"/>
        <v/>
      </c>
      <c r="Y364" s="133"/>
    </row>
    <row r="365" spans="1:25" s="127" customFormat="1" ht="12" customHeight="1">
      <c r="A365" s="121">
        <v>293</v>
      </c>
      <c r="B365" s="122"/>
      <c r="C365" s="403"/>
      <c r="D365" s="123"/>
      <c r="E365" s="124"/>
      <c r="F365" s="124"/>
      <c r="G365" s="363" t="str">
        <f t="shared" si="61"/>
        <v/>
      </c>
      <c r="H365" s="376" t="str">
        <f t="shared" si="62"/>
        <v/>
      </c>
      <c r="I365" s="365" t="str">
        <f t="shared" si="63"/>
        <v/>
      </c>
      <c r="J365" s="366" t="str">
        <f t="shared" si="69"/>
        <v/>
      </c>
      <c r="K365" s="367" t="str">
        <f t="shared" si="70"/>
        <v/>
      </c>
      <c r="L365" s="368" t="str">
        <f t="shared" si="71"/>
        <v/>
      </c>
      <c r="M365" s="369"/>
      <c r="N365" s="370" t="str">
        <f t="shared" si="64"/>
        <v/>
      </c>
      <c r="O365" s="371" t="str">
        <f t="shared" si="65"/>
        <v/>
      </c>
      <c r="P365" s="371" t="str">
        <f t="shared" si="72"/>
        <v/>
      </c>
      <c r="Q365" s="372" t="str">
        <f t="shared" si="66"/>
        <v/>
      </c>
      <c r="R365" s="373" t="str">
        <f t="shared" si="73"/>
        <v/>
      </c>
      <c r="S365" s="372" t="str">
        <f t="shared" si="74"/>
        <v/>
      </c>
      <c r="T365" s="372" t="str">
        <f t="shared" si="67"/>
        <v/>
      </c>
      <c r="U365" s="374" t="str">
        <f t="shared" si="68"/>
        <v/>
      </c>
      <c r="V365" s="375" t="str">
        <f t="shared" si="75"/>
        <v/>
      </c>
      <c r="Y365" s="133"/>
    </row>
    <row r="366" spans="1:25" s="127" customFormat="1" ht="12" customHeight="1">
      <c r="A366" s="121">
        <v>294</v>
      </c>
      <c r="B366" s="122"/>
      <c r="C366" s="403"/>
      <c r="D366" s="123"/>
      <c r="E366" s="124"/>
      <c r="F366" s="124"/>
      <c r="G366" s="363" t="str">
        <f t="shared" si="61"/>
        <v/>
      </c>
      <c r="H366" s="376" t="str">
        <f t="shared" si="62"/>
        <v/>
      </c>
      <c r="I366" s="365" t="str">
        <f t="shared" si="63"/>
        <v/>
      </c>
      <c r="J366" s="366" t="str">
        <f t="shared" si="69"/>
        <v/>
      </c>
      <c r="K366" s="367" t="str">
        <f t="shared" si="70"/>
        <v/>
      </c>
      <c r="L366" s="368" t="str">
        <f t="shared" si="71"/>
        <v/>
      </c>
      <c r="M366" s="369"/>
      <c r="N366" s="370" t="str">
        <f t="shared" si="64"/>
        <v/>
      </c>
      <c r="O366" s="371" t="str">
        <f t="shared" si="65"/>
        <v/>
      </c>
      <c r="P366" s="371" t="str">
        <f t="shared" si="72"/>
        <v/>
      </c>
      <c r="Q366" s="372" t="str">
        <f t="shared" si="66"/>
        <v/>
      </c>
      <c r="R366" s="373" t="str">
        <f t="shared" si="73"/>
        <v/>
      </c>
      <c r="S366" s="372" t="str">
        <f t="shared" si="74"/>
        <v/>
      </c>
      <c r="T366" s="372" t="str">
        <f t="shared" si="67"/>
        <v/>
      </c>
      <c r="U366" s="374" t="str">
        <f t="shared" si="68"/>
        <v/>
      </c>
      <c r="V366" s="375" t="str">
        <f t="shared" si="75"/>
        <v/>
      </c>
      <c r="Y366" s="133"/>
    </row>
    <row r="367" spans="1:25" s="127" customFormat="1" ht="12" customHeight="1">
      <c r="A367" s="121">
        <v>295</v>
      </c>
      <c r="B367" s="122"/>
      <c r="C367" s="403"/>
      <c r="D367" s="123"/>
      <c r="E367" s="124"/>
      <c r="F367" s="124"/>
      <c r="G367" s="363" t="str">
        <f t="shared" si="61"/>
        <v/>
      </c>
      <c r="H367" s="376" t="str">
        <f t="shared" si="62"/>
        <v/>
      </c>
      <c r="I367" s="365" t="str">
        <f t="shared" si="63"/>
        <v/>
      </c>
      <c r="J367" s="366" t="str">
        <f t="shared" si="69"/>
        <v/>
      </c>
      <c r="K367" s="367" t="str">
        <f t="shared" si="70"/>
        <v/>
      </c>
      <c r="L367" s="368" t="str">
        <f t="shared" si="71"/>
        <v/>
      </c>
      <c r="M367" s="369"/>
      <c r="N367" s="370" t="str">
        <f t="shared" si="64"/>
        <v/>
      </c>
      <c r="O367" s="371" t="str">
        <f t="shared" si="65"/>
        <v/>
      </c>
      <c r="P367" s="371" t="str">
        <f t="shared" si="72"/>
        <v/>
      </c>
      <c r="Q367" s="372" t="str">
        <f t="shared" si="66"/>
        <v/>
      </c>
      <c r="R367" s="373" t="str">
        <f t="shared" si="73"/>
        <v/>
      </c>
      <c r="S367" s="372" t="str">
        <f t="shared" si="74"/>
        <v/>
      </c>
      <c r="T367" s="372" t="str">
        <f t="shared" si="67"/>
        <v/>
      </c>
      <c r="U367" s="374" t="str">
        <f t="shared" si="68"/>
        <v/>
      </c>
      <c r="V367" s="375" t="str">
        <f t="shared" si="75"/>
        <v/>
      </c>
      <c r="Y367" s="133"/>
    </row>
    <row r="368" spans="1:25" s="127" customFormat="1" ht="12" customHeight="1">
      <c r="A368" s="121">
        <v>296</v>
      </c>
      <c r="B368" s="122"/>
      <c r="C368" s="403"/>
      <c r="D368" s="123"/>
      <c r="E368" s="124"/>
      <c r="F368" s="124"/>
      <c r="G368" s="363" t="str">
        <f t="shared" si="61"/>
        <v/>
      </c>
      <c r="H368" s="376" t="str">
        <f t="shared" si="62"/>
        <v/>
      </c>
      <c r="I368" s="365" t="str">
        <f t="shared" si="63"/>
        <v/>
      </c>
      <c r="J368" s="366" t="str">
        <f t="shared" si="69"/>
        <v/>
      </c>
      <c r="K368" s="367" t="str">
        <f t="shared" si="70"/>
        <v/>
      </c>
      <c r="L368" s="368" t="str">
        <f t="shared" si="71"/>
        <v/>
      </c>
      <c r="M368" s="369"/>
      <c r="N368" s="370" t="str">
        <f t="shared" si="64"/>
        <v/>
      </c>
      <c r="O368" s="371" t="str">
        <f t="shared" si="65"/>
        <v/>
      </c>
      <c r="P368" s="371" t="str">
        <f t="shared" si="72"/>
        <v/>
      </c>
      <c r="Q368" s="372" t="str">
        <f t="shared" si="66"/>
        <v/>
      </c>
      <c r="R368" s="373" t="str">
        <f t="shared" si="73"/>
        <v/>
      </c>
      <c r="S368" s="372" t="str">
        <f t="shared" si="74"/>
        <v/>
      </c>
      <c r="T368" s="372" t="str">
        <f t="shared" si="67"/>
        <v/>
      </c>
      <c r="U368" s="374" t="str">
        <f t="shared" si="68"/>
        <v/>
      </c>
      <c r="V368" s="375" t="str">
        <f t="shared" si="75"/>
        <v/>
      </c>
      <c r="Y368" s="133"/>
    </row>
    <row r="369" spans="1:25" s="127" customFormat="1" ht="12" customHeight="1">
      <c r="A369" s="121">
        <v>297</v>
      </c>
      <c r="B369" s="122"/>
      <c r="C369" s="403"/>
      <c r="D369" s="123"/>
      <c r="E369" s="124"/>
      <c r="F369" s="124"/>
      <c r="G369" s="363" t="str">
        <f t="shared" si="61"/>
        <v/>
      </c>
      <c r="H369" s="376" t="str">
        <f t="shared" si="62"/>
        <v/>
      </c>
      <c r="I369" s="365" t="str">
        <f t="shared" si="63"/>
        <v/>
      </c>
      <c r="J369" s="366" t="str">
        <f t="shared" si="69"/>
        <v/>
      </c>
      <c r="K369" s="367" t="str">
        <f t="shared" si="70"/>
        <v/>
      </c>
      <c r="L369" s="368" t="str">
        <f t="shared" si="71"/>
        <v/>
      </c>
      <c r="M369" s="369"/>
      <c r="N369" s="370" t="str">
        <f t="shared" si="64"/>
        <v/>
      </c>
      <c r="O369" s="371" t="str">
        <f t="shared" si="65"/>
        <v/>
      </c>
      <c r="P369" s="371" t="str">
        <f t="shared" si="72"/>
        <v/>
      </c>
      <c r="Q369" s="372" t="str">
        <f t="shared" si="66"/>
        <v/>
      </c>
      <c r="R369" s="373" t="str">
        <f t="shared" si="73"/>
        <v/>
      </c>
      <c r="S369" s="372" t="str">
        <f t="shared" si="74"/>
        <v/>
      </c>
      <c r="T369" s="372" t="str">
        <f t="shared" si="67"/>
        <v/>
      </c>
      <c r="U369" s="374" t="str">
        <f t="shared" si="68"/>
        <v/>
      </c>
      <c r="V369" s="375" t="str">
        <f t="shared" si="75"/>
        <v/>
      </c>
      <c r="Y369" s="133"/>
    </row>
    <row r="370" spans="1:25" s="127" customFormat="1" ht="12" customHeight="1">
      <c r="A370" s="121">
        <v>298</v>
      </c>
      <c r="B370" s="122"/>
      <c r="C370" s="403"/>
      <c r="D370" s="123"/>
      <c r="E370" s="124"/>
      <c r="F370" s="124"/>
      <c r="G370" s="363" t="str">
        <f t="shared" si="61"/>
        <v/>
      </c>
      <c r="H370" s="376" t="str">
        <f t="shared" si="62"/>
        <v/>
      </c>
      <c r="I370" s="365" t="str">
        <f t="shared" si="63"/>
        <v/>
      </c>
      <c r="J370" s="366" t="str">
        <f t="shared" si="69"/>
        <v/>
      </c>
      <c r="K370" s="367" t="str">
        <f t="shared" si="70"/>
        <v/>
      </c>
      <c r="L370" s="368" t="str">
        <f t="shared" si="71"/>
        <v/>
      </c>
      <c r="M370" s="369"/>
      <c r="N370" s="370" t="str">
        <f t="shared" si="64"/>
        <v/>
      </c>
      <c r="O370" s="371" t="str">
        <f t="shared" si="65"/>
        <v/>
      </c>
      <c r="P370" s="371" t="str">
        <f t="shared" si="72"/>
        <v/>
      </c>
      <c r="Q370" s="372" t="str">
        <f t="shared" si="66"/>
        <v/>
      </c>
      <c r="R370" s="373" t="str">
        <f t="shared" si="73"/>
        <v/>
      </c>
      <c r="S370" s="372" t="str">
        <f t="shared" si="74"/>
        <v/>
      </c>
      <c r="T370" s="372" t="str">
        <f t="shared" si="67"/>
        <v/>
      </c>
      <c r="U370" s="374" t="str">
        <f t="shared" si="68"/>
        <v/>
      </c>
      <c r="V370" s="375" t="str">
        <f t="shared" si="75"/>
        <v/>
      </c>
      <c r="Y370" s="133"/>
    </row>
    <row r="371" spans="1:25" s="127" customFormat="1" ht="12" customHeight="1">
      <c r="A371" s="121">
        <v>299</v>
      </c>
      <c r="B371" s="122"/>
      <c r="C371" s="403"/>
      <c r="D371" s="123"/>
      <c r="E371" s="124"/>
      <c r="F371" s="124"/>
      <c r="G371" s="363" t="str">
        <f t="shared" si="61"/>
        <v/>
      </c>
      <c r="H371" s="376" t="str">
        <f t="shared" si="62"/>
        <v/>
      </c>
      <c r="I371" s="365" t="str">
        <f t="shared" si="63"/>
        <v/>
      </c>
      <c r="J371" s="366" t="str">
        <f t="shared" si="69"/>
        <v/>
      </c>
      <c r="K371" s="367" t="str">
        <f t="shared" si="70"/>
        <v/>
      </c>
      <c r="L371" s="368" t="str">
        <f t="shared" si="71"/>
        <v/>
      </c>
      <c r="M371" s="369"/>
      <c r="N371" s="370" t="str">
        <f t="shared" si="64"/>
        <v/>
      </c>
      <c r="O371" s="371" t="str">
        <f t="shared" si="65"/>
        <v/>
      </c>
      <c r="P371" s="371" t="str">
        <f t="shared" si="72"/>
        <v/>
      </c>
      <c r="Q371" s="372" t="str">
        <f t="shared" si="66"/>
        <v/>
      </c>
      <c r="R371" s="373" t="str">
        <f t="shared" si="73"/>
        <v/>
      </c>
      <c r="S371" s="372" t="str">
        <f t="shared" si="74"/>
        <v/>
      </c>
      <c r="T371" s="372" t="str">
        <f t="shared" si="67"/>
        <v/>
      </c>
      <c r="U371" s="374" t="str">
        <f t="shared" si="68"/>
        <v/>
      </c>
      <c r="V371" s="375" t="str">
        <f t="shared" si="75"/>
        <v/>
      </c>
      <c r="Y371" s="133"/>
    </row>
    <row r="372" spans="1:25" s="127" customFormat="1" ht="12" customHeight="1">
      <c r="A372" s="121">
        <v>300</v>
      </c>
      <c r="B372" s="122"/>
      <c r="C372" s="403"/>
      <c r="D372" s="123"/>
      <c r="E372" s="124"/>
      <c r="F372" s="124"/>
      <c r="G372" s="363" t="str">
        <f t="shared" si="61"/>
        <v/>
      </c>
      <c r="H372" s="376" t="str">
        <f t="shared" si="62"/>
        <v/>
      </c>
      <c r="I372" s="365" t="str">
        <f t="shared" si="63"/>
        <v/>
      </c>
      <c r="J372" s="366" t="str">
        <f t="shared" si="69"/>
        <v/>
      </c>
      <c r="K372" s="367" t="str">
        <f t="shared" si="70"/>
        <v/>
      </c>
      <c r="L372" s="368" t="str">
        <f t="shared" si="71"/>
        <v/>
      </c>
      <c r="M372" s="369"/>
      <c r="N372" s="370" t="str">
        <f t="shared" si="64"/>
        <v/>
      </c>
      <c r="O372" s="371" t="str">
        <f t="shared" si="65"/>
        <v/>
      </c>
      <c r="P372" s="371" t="str">
        <f t="shared" si="72"/>
        <v/>
      </c>
      <c r="Q372" s="372" t="str">
        <f t="shared" si="66"/>
        <v/>
      </c>
      <c r="R372" s="373" t="str">
        <f t="shared" si="73"/>
        <v/>
      </c>
      <c r="S372" s="372" t="str">
        <f t="shared" si="74"/>
        <v/>
      </c>
      <c r="T372" s="372" t="str">
        <f t="shared" si="67"/>
        <v/>
      </c>
      <c r="U372" s="374" t="str">
        <f t="shared" si="68"/>
        <v/>
      </c>
      <c r="V372" s="375" t="str">
        <f t="shared" si="75"/>
        <v/>
      </c>
      <c r="Y372" s="133"/>
    </row>
    <row r="373" spans="1:25" s="127" customFormat="1" ht="12" customHeight="1">
      <c r="A373" s="121">
        <v>301</v>
      </c>
      <c r="B373" s="122"/>
      <c r="C373" s="403"/>
      <c r="D373" s="123"/>
      <c r="E373" s="124"/>
      <c r="F373" s="124"/>
      <c r="G373" s="363" t="str">
        <f t="shared" si="61"/>
        <v/>
      </c>
      <c r="H373" s="376" t="str">
        <f t="shared" si="62"/>
        <v/>
      </c>
      <c r="I373" s="365" t="str">
        <f t="shared" si="63"/>
        <v/>
      </c>
      <c r="J373" s="366" t="str">
        <f t="shared" si="69"/>
        <v/>
      </c>
      <c r="K373" s="367" t="str">
        <f t="shared" si="70"/>
        <v/>
      </c>
      <c r="L373" s="368" t="str">
        <f t="shared" si="71"/>
        <v/>
      </c>
      <c r="M373" s="369"/>
      <c r="N373" s="370" t="str">
        <f t="shared" si="64"/>
        <v/>
      </c>
      <c r="O373" s="371" t="str">
        <f t="shared" si="65"/>
        <v/>
      </c>
      <c r="P373" s="371" t="str">
        <f t="shared" si="72"/>
        <v/>
      </c>
      <c r="Q373" s="372" t="str">
        <f t="shared" si="66"/>
        <v/>
      </c>
      <c r="R373" s="373" t="str">
        <f t="shared" si="73"/>
        <v/>
      </c>
      <c r="S373" s="372" t="str">
        <f t="shared" si="74"/>
        <v/>
      </c>
      <c r="T373" s="372" t="str">
        <f t="shared" si="67"/>
        <v/>
      </c>
      <c r="U373" s="374" t="str">
        <f t="shared" si="68"/>
        <v/>
      </c>
      <c r="V373" s="375" t="str">
        <f t="shared" si="75"/>
        <v/>
      </c>
      <c r="Y373" s="133"/>
    </row>
    <row r="374" spans="1:25" s="127" customFormat="1" ht="12" customHeight="1">
      <c r="A374" s="121">
        <v>302</v>
      </c>
      <c r="B374" s="122"/>
      <c r="C374" s="403"/>
      <c r="D374" s="123"/>
      <c r="E374" s="124"/>
      <c r="F374" s="124"/>
      <c r="G374" s="363" t="str">
        <f t="shared" si="61"/>
        <v/>
      </c>
      <c r="H374" s="376" t="str">
        <f t="shared" si="62"/>
        <v/>
      </c>
      <c r="I374" s="365" t="str">
        <f t="shared" si="63"/>
        <v/>
      </c>
      <c r="J374" s="366" t="str">
        <f t="shared" si="69"/>
        <v/>
      </c>
      <c r="K374" s="367" t="str">
        <f t="shared" si="70"/>
        <v/>
      </c>
      <c r="L374" s="368" t="str">
        <f t="shared" si="71"/>
        <v/>
      </c>
      <c r="M374" s="369"/>
      <c r="N374" s="370" t="str">
        <f t="shared" si="64"/>
        <v/>
      </c>
      <c r="O374" s="371" t="str">
        <f t="shared" si="65"/>
        <v/>
      </c>
      <c r="P374" s="371" t="str">
        <f t="shared" si="72"/>
        <v/>
      </c>
      <c r="Q374" s="372" t="str">
        <f t="shared" si="66"/>
        <v/>
      </c>
      <c r="R374" s="373" t="str">
        <f t="shared" si="73"/>
        <v/>
      </c>
      <c r="S374" s="372" t="str">
        <f t="shared" si="74"/>
        <v/>
      </c>
      <c r="T374" s="372" t="str">
        <f t="shared" si="67"/>
        <v/>
      </c>
      <c r="U374" s="374" t="str">
        <f t="shared" si="68"/>
        <v/>
      </c>
      <c r="V374" s="375" t="str">
        <f t="shared" si="75"/>
        <v/>
      </c>
      <c r="Y374" s="133"/>
    </row>
    <row r="375" spans="1:25" s="127" customFormat="1" ht="12" customHeight="1">
      <c r="A375" s="121">
        <v>303</v>
      </c>
      <c r="B375" s="122"/>
      <c r="C375" s="403"/>
      <c r="D375" s="123"/>
      <c r="E375" s="124"/>
      <c r="F375" s="124"/>
      <c r="G375" s="363" t="str">
        <f t="shared" si="61"/>
        <v/>
      </c>
      <c r="H375" s="376" t="str">
        <f t="shared" si="62"/>
        <v/>
      </c>
      <c r="I375" s="365" t="str">
        <f t="shared" si="63"/>
        <v/>
      </c>
      <c r="J375" s="366" t="str">
        <f t="shared" si="69"/>
        <v/>
      </c>
      <c r="K375" s="367" t="str">
        <f t="shared" si="70"/>
        <v/>
      </c>
      <c r="L375" s="368" t="str">
        <f t="shared" si="71"/>
        <v/>
      </c>
      <c r="M375" s="369"/>
      <c r="N375" s="370" t="str">
        <f t="shared" si="64"/>
        <v/>
      </c>
      <c r="O375" s="371" t="str">
        <f t="shared" si="65"/>
        <v/>
      </c>
      <c r="P375" s="371" t="str">
        <f t="shared" si="72"/>
        <v/>
      </c>
      <c r="Q375" s="372" t="str">
        <f t="shared" si="66"/>
        <v/>
      </c>
      <c r="R375" s="373" t="str">
        <f t="shared" si="73"/>
        <v/>
      </c>
      <c r="S375" s="372" t="str">
        <f t="shared" si="74"/>
        <v/>
      </c>
      <c r="T375" s="372" t="str">
        <f t="shared" si="67"/>
        <v/>
      </c>
      <c r="U375" s="374" t="str">
        <f t="shared" si="68"/>
        <v/>
      </c>
      <c r="V375" s="375" t="str">
        <f t="shared" si="75"/>
        <v/>
      </c>
      <c r="Y375" s="133"/>
    </row>
    <row r="376" spans="1:25" s="127" customFormat="1" ht="12" customHeight="1">
      <c r="A376" s="121">
        <v>304</v>
      </c>
      <c r="B376" s="122"/>
      <c r="C376" s="403"/>
      <c r="D376" s="123"/>
      <c r="E376" s="124"/>
      <c r="F376" s="124"/>
      <c r="G376" s="363" t="str">
        <f t="shared" si="61"/>
        <v/>
      </c>
      <c r="H376" s="376" t="str">
        <f t="shared" si="62"/>
        <v/>
      </c>
      <c r="I376" s="365" t="str">
        <f t="shared" si="63"/>
        <v/>
      </c>
      <c r="J376" s="366" t="str">
        <f t="shared" si="69"/>
        <v/>
      </c>
      <c r="K376" s="367" t="str">
        <f t="shared" si="70"/>
        <v/>
      </c>
      <c r="L376" s="368" t="str">
        <f t="shared" si="71"/>
        <v/>
      </c>
      <c r="M376" s="369"/>
      <c r="N376" s="370" t="str">
        <f t="shared" si="64"/>
        <v/>
      </c>
      <c r="O376" s="371" t="str">
        <f t="shared" si="65"/>
        <v/>
      </c>
      <c r="P376" s="371" t="str">
        <f t="shared" si="72"/>
        <v/>
      </c>
      <c r="Q376" s="372" t="str">
        <f t="shared" si="66"/>
        <v/>
      </c>
      <c r="R376" s="373" t="str">
        <f t="shared" si="73"/>
        <v/>
      </c>
      <c r="S376" s="372" t="str">
        <f t="shared" si="74"/>
        <v/>
      </c>
      <c r="T376" s="372" t="str">
        <f t="shared" si="67"/>
        <v/>
      </c>
      <c r="U376" s="374" t="str">
        <f t="shared" si="68"/>
        <v/>
      </c>
      <c r="V376" s="375" t="str">
        <f t="shared" si="75"/>
        <v/>
      </c>
      <c r="Y376" s="133"/>
    </row>
    <row r="377" spans="1:25" s="127" customFormat="1" ht="12" customHeight="1">
      <c r="A377" s="121">
        <v>305</v>
      </c>
      <c r="B377" s="122"/>
      <c r="C377" s="403"/>
      <c r="D377" s="123"/>
      <c r="E377" s="124"/>
      <c r="F377" s="124"/>
      <c r="G377" s="363" t="str">
        <f t="shared" si="61"/>
        <v/>
      </c>
      <c r="H377" s="376" t="str">
        <f t="shared" si="62"/>
        <v/>
      </c>
      <c r="I377" s="365" t="str">
        <f t="shared" si="63"/>
        <v/>
      </c>
      <c r="J377" s="366" t="str">
        <f t="shared" si="69"/>
        <v/>
      </c>
      <c r="K377" s="367" t="str">
        <f t="shared" si="70"/>
        <v/>
      </c>
      <c r="L377" s="368" t="str">
        <f t="shared" si="71"/>
        <v/>
      </c>
      <c r="M377" s="369"/>
      <c r="N377" s="370" t="str">
        <f t="shared" si="64"/>
        <v/>
      </c>
      <c r="O377" s="371" t="str">
        <f t="shared" si="65"/>
        <v/>
      </c>
      <c r="P377" s="371" t="str">
        <f t="shared" si="72"/>
        <v/>
      </c>
      <c r="Q377" s="372" t="str">
        <f t="shared" si="66"/>
        <v/>
      </c>
      <c r="R377" s="373" t="str">
        <f t="shared" si="73"/>
        <v/>
      </c>
      <c r="S377" s="372" t="str">
        <f t="shared" si="74"/>
        <v/>
      </c>
      <c r="T377" s="372" t="str">
        <f t="shared" si="67"/>
        <v/>
      </c>
      <c r="U377" s="374" t="str">
        <f t="shared" si="68"/>
        <v/>
      </c>
      <c r="V377" s="375" t="str">
        <f t="shared" si="75"/>
        <v/>
      </c>
      <c r="Y377" s="133"/>
    </row>
    <row r="378" spans="1:25" s="127" customFormat="1" ht="12" customHeight="1">
      <c r="A378" s="121">
        <v>306</v>
      </c>
      <c r="B378" s="122"/>
      <c r="C378" s="403"/>
      <c r="D378" s="123"/>
      <c r="E378" s="124"/>
      <c r="F378" s="124"/>
      <c r="G378" s="363" t="str">
        <f t="shared" si="61"/>
        <v/>
      </c>
      <c r="H378" s="376" t="str">
        <f t="shared" si="62"/>
        <v/>
      </c>
      <c r="I378" s="365" t="str">
        <f t="shared" si="63"/>
        <v/>
      </c>
      <c r="J378" s="366" t="str">
        <f t="shared" si="69"/>
        <v/>
      </c>
      <c r="K378" s="367" t="str">
        <f t="shared" si="70"/>
        <v/>
      </c>
      <c r="L378" s="368" t="str">
        <f t="shared" si="71"/>
        <v/>
      </c>
      <c r="M378" s="369"/>
      <c r="N378" s="370" t="str">
        <f t="shared" si="64"/>
        <v/>
      </c>
      <c r="O378" s="371" t="str">
        <f t="shared" si="65"/>
        <v/>
      </c>
      <c r="P378" s="371" t="str">
        <f t="shared" si="72"/>
        <v/>
      </c>
      <c r="Q378" s="372" t="str">
        <f t="shared" si="66"/>
        <v/>
      </c>
      <c r="R378" s="373" t="str">
        <f t="shared" si="73"/>
        <v/>
      </c>
      <c r="S378" s="372" t="str">
        <f t="shared" si="74"/>
        <v/>
      </c>
      <c r="T378" s="372" t="str">
        <f t="shared" si="67"/>
        <v/>
      </c>
      <c r="U378" s="374" t="str">
        <f t="shared" si="68"/>
        <v/>
      </c>
      <c r="V378" s="375" t="str">
        <f t="shared" si="75"/>
        <v/>
      </c>
      <c r="Y378" s="133"/>
    </row>
    <row r="379" spans="1:25" s="127" customFormat="1" ht="12" customHeight="1">
      <c r="A379" s="121">
        <v>307</v>
      </c>
      <c r="B379" s="122"/>
      <c r="C379" s="403"/>
      <c r="D379" s="123"/>
      <c r="E379" s="124"/>
      <c r="F379" s="124"/>
      <c r="G379" s="363" t="str">
        <f t="shared" si="61"/>
        <v/>
      </c>
      <c r="H379" s="376" t="str">
        <f t="shared" si="62"/>
        <v/>
      </c>
      <c r="I379" s="365" t="str">
        <f t="shared" si="63"/>
        <v/>
      </c>
      <c r="J379" s="366" t="str">
        <f t="shared" si="69"/>
        <v/>
      </c>
      <c r="K379" s="367" t="str">
        <f t="shared" si="70"/>
        <v/>
      </c>
      <c r="L379" s="368" t="str">
        <f t="shared" si="71"/>
        <v/>
      </c>
      <c r="M379" s="369"/>
      <c r="N379" s="370" t="str">
        <f t="shared" si="64"/>
        <v/>
      </c>
      <c r="O379" s="371" t="str">
        <f t="shared" si="65"/>
        <v/>
      </c>
      <c r="P379" s="371" t="str">
        <f t="shared" si="72"/>
        <v/>
      </c>
      <c r="Q379" s="372" t="str">
        <f t="shared" si="66"/>
        <v/>
      </c>
      <c r="R379" s="373" t="str">
        <f t="shared" si="73"/>
        <v/>
      </c>
      <c r="S379" s="372" t="str">
        <f t="shared" si="74"/>
        <v/>
      </c>
      <c r="T379" s="372" t="str">
        <f t="shared" si="67"/>
        <v/>
      </c>
      <c r="U379" s="374" t="str">
        <f t="shared" si="68"/>
        <v/>
      </c>
      <c r="V379" s="375" t="str">
        <f t="shared" si="75"/>
        <v/>
      </c>
      <c r="Y379" s="133"/>
    </row>
    <row r="380" spans="1:25" s="127" customFormat="1" ht="12" customHeight="1">
      <c r="A380" s="121">
        <v>308</v>
      </c>
      <c r="B380" s="122"/>
      <c r="C380" s="403"/>
      <c r="D380" s="123"/>
      <c r="E380" s="124"/>
      <c r="F380" s="124"/>
      <c r="G380" s="363" t="str">
        <f t="shared" si="61"/>
        <v/>
      </c>
      <c r="H380" s="376" t="str">
        <f t="shared" si="62"/>
        <v/>
      </c>
      <c r="I380" s="365" t="str">
        <f t="shared" si="63"/>
        <v/>
      </c>
      <c r="J380" s="366" t="str">
        <f t="shared" si="69"/>
        <v/>
      </c>
      <c r="K380" s="367" t="str">
        <f t="shared" si="70"/>
        <v/>
      </c>
      <c r="L380" s="368" t="str">
        <f t="shared" si="71"/>
        <v/>
      </c>
      <c r="M380" s="369"/>
      <c r="N380" s="370" t="str">
        <f t="shared" si="64"/>
        <v/>
      </c>
      <c r="O380" s="371" t="str">
        <f t="shared" si="65"/>
        <v/>
      </c>
      <c r="P380" s="371" t="str">
        <f t="shared" si="72"/>
        <v/>
      </c>
      <c r="Q380" s="372" t="str">
        <f t="shared" si="66"/>
        <v/>
      </c>
      <c r="R380" s="373" t="str">
        <f t="shared" si="73"/>
        <v/>
      </c>
      <c r="S380" s="372" t="str">
        <f t="shared" si="74"/>
        <v/>
      </c>
      <c r="T380" s="372" t="str">
        <f t="shared" si="67"/>
        <v/>
      </c>
      <c r="U380" s="374" t="str">
        <f t="shared" si="68"/>
        <v/>
      </c>
      <c r="V380" s="375" t="str">
        <f t="shared" si="75"/>
        <v/>
      </c>
      <c r="Y380" s="133"/>
    </row>
    <row r="381" spans="1:25" s="127" customFormat="1" ht="12" customHeight="1">
      <c r="A381" s="121">
        <v>309</v>
      </c>
      <c r="B381" s="122"/>
      <c r="C381" s="403"/>
      <c r="D381" s="123"/>
      <c r="E381" s="124"/>
      <c r="F381" s="124"/>
      <c r="G381" s="363" t="str">
        <f t="shared" si="61"/>
        <v/>
      </c>
      <c r="H381" s="376" t="str">
        <f t="shared" si="62"/>
        <v/>
      </c>
      <c r="I381" s="365" t="str">
        <f t="shared" si="63"/>
        <v/>
      </c>
      <c r="J381" s="366" t="str">
        <f t="shared" si="69"/>
        <v/>
      </c>
      <c r="K381" s="367" t="str">
        <f t="shared" si="70"/>
        <v/>
      </c>
      <c r="L381" s="368" t="str">
        <f t="shared" si="71"/>
        <v/>
      </c>
      <c r="M381" s="369"/>
      <c r="N381" s="370" t="str">
        <f t="shared" si="64"/>
        <v/>
      </c>
      <c r="O381" s="371" t="str">
        <f t="shared" si="65"/>
        <v/>
      </c>
      <c r="P381" s="371" t="str">
        <f t="shared" si="72"/>
        <v/>
      </c>
      <c r="Q381" s="372" t="str">
        <f t="shared" si="66"/>
        <v/>
      </c>
      <c r="R381" s="373" t="str">
        <f t="shared" si="73"/>
        <v/>
      </c>
      <c r="S381" s="372" t="str">
        <f t="shared" si="74"/>
        <v/>
      </c>
      <c r="T381" s="372" t="str">
        <f t="shared" si="67"/>
        <v/>
      </c>
      <c r="U381" s="374" t="str">
        <f t="shared" si="68"/>
        <v/>
      </c>
      <c r="V381" s="375" t="str">
        <f t="shared" si="75"/>
        <v/>
      </c>
      <c r="Y381" s="133"/>
    </row>
    <row r="382" spans="1:25" s="127" customFormat="1" ht="12" customHeight="1">
      <c r="A382" s="121">
        <v>310</v>
      </c>
      <c r="B382" s="122"/>
      <c r="C382" s="403"/>
      <c r="D382" s="123"/>
      <c r="E382" s="124"/>
      <c r="F382" s="124"/>
      <c r="G382" s="363" t="str">
        <f t="shared" si="61"/>
        <v/>
      </c>
      <c r="H382" s="376" t="str">
        <f t="shared" si="62"/>
        <v/>
      </c>
      <c r="I382" s="365" t="str">
        <f t="shared" si="63"/>
        <v/>
      </c>
      <c r="J382" s="366" t="str">
        <f t="shared" si="69"/>
        <v/>
      </c>
      <c r="K382" s="367" t="str">
        <f t="shared" si="70"/>
        <v/>
      </c>
      <c r="L382" s="368" t="str">
        <f t="shared" si="71"/>
        <v/>
      </c>
      <c r="M382" s="369"/>
      <c r="N382" s="370" t="str">
        <f t="shared" si="64"/>
        <v/>
      </c>
      <c r="O382" s="371" t="str">
        <f t="shared" si="65"/>
        <v/>
      </c>
      <c r="P382" s="371" t="str">
        <f t="shared" si="72"/>
        <v/>
      </c>
      <c r="Q382" s="372" t="str">
        <f t="shared" si="66"/>
        <v/>
      </c>
      <c r="R382" s="373" t="str">
        <f t="shared" si="73"/>
        <v/>
      </c>
      <c r="S382" s="372" t="str">
        <f t="shared" si="74"/>
        <v/>
      </c>
      <c r="T382" s="372" t="str">
        <f t="shared" si="67"/>
        <v/>
      </c>
      <c r="U382" s="374" t="str">
        <f t="shared" si="68"/>
        <v/>
      </c>
      <c r="V382" s="375" t="str">
        <f t="shared" si="75"/>
        <v/>
      </c>
      <c r="Y382" s="133"/>
    </row>
    <row r="383" spans="1:25" s="127" customFormat="1" ht="12" customHeight="1">
      <c r="A383" s="121">
        <v>311</v>
      </c>
      <c r="B383" s="122"/>
      <c r="C383" s="403"/>
      <c r="D383" s="123"/>
      <c r="E383" s="124"/>
      <c r="F383" s="124"/>
      <c r="G383" s="363" t="str">
        <f t="shared" si="61"/>
        <v/>
      </c>
      <c r="H383" s="376" t="str">
        <f t="shared" si="62"/>
        <v/>
      </c>
      <c r="I383" s="365" t="str">
        <f t="shared" si="63"/>
        <v/>
      </c>
      <c r="J383" s="366" t="str">
        <f t="shared" si="69"/>
        <v/>
      </c>
      <c r="K383" s="367" t="str">
        <f t="shared" si="70"/>
        <v/>
      </c>
      <c r="L383" s="368" t="str">
        <f t="shared" si="71"/>
        <v/>
      </c>
      <c r="M383" s="369"/>
      <c r="N383" s="370" t="str">
        <f t="shared" si="64"/>
        <v/>
      </c>
      <c r="O383" s="371" t="str">
        <f t="shared" si="65"/>
        <v/>
      </c>
      <c r="P383" s="371" t="str">
        <f t="shared" si="72"/>
        <v/>
      </c>
      <c r="Q383" s="372" t="str">
        <f t="shared" si="66"/>
        <v/>
      </c>
      <c r="R383" s="373" t="str">
        <f t="shared" si="73"/>
        <v/>
      </c>
      <c r="S383" s="372" t="str">
        <f t="shared" si="74"/>
        <v/>
      </c>
      <c r="T383" s="372" t="str">
        <f t="shared" si="67"/>
        <v/>
      </c>
      <c r="U383" s="374" t="str">
        <f t="shared" si="68"/>
        <v/>
      </c>
      <c r="V383" s="375" t="str">
        <f t="shared" si="75"/>
        <v/>
      </c>
      <c r="Y383" s="133"/>
    </row>
    <row r="384" spans="1:25" s="127" customFormat="1" ht="12" customHeight="1">
      <c r="A384" s="121">
        <v>312</v>
      </c>
      <c r="B384" s="122"/>
      <c r="C384" s="403"/>
      <c r="D384" s="123"/>
      <c r="E384" s="124"/>
      <c r="F384" s="124"/>
      <c r="G384" s="363" t="str">
        <f t="shared" si="61"/>
        <v/>
      </c>
      <c r="H384" s="376" t="str">
        <f t="shared" si="62"/>
        <v/>
      </c>
      <c r="I384" s="365" t="str">
        <f t="shared" si="63"/>
        <v/>
      </c>
      <c r="J384" s="366" t="str">
        <f t="shared" si="69"/>
        <v/>
      </c>
      <c r="K384" s="367" t="str">
        <f t="shared" si="70"/>
        <v/>
      </c>
      <c r="L384" s="368" t="str">
        <f t="shared" si="71"/>
        <v/>
      </c>
      <c r="M384" s="369"/>
      <c r="N384" s="370" t="str">
        <f t="shared" si="64"/>
        <v/>
      </c>
      <c r="O384" s="371" t="str">
        <f t="shared" si="65"/>
        <v/>
      </c>
      <c r="P384" s="371" t="str">
        <f t="shared" si="72"/>
        <v/>
      </c>
      <c r="Q384" s="372" t="str">
        <f t="shared" si="66"/>
        <v/>
      </c>
      <c r="R384" s="373" t="str">
        <f t="shared" si="73"/>
        <v/>
      </c>
      <c r="S384" s="372" t="str">
        <f t="shared" si="74"/>
        <v/>
      </c>
      <c r="T384" s="372" t="str">
        <f t="shared" si="67"/>
        <v/>
      </c>
      <c r="U384" s="374" t="str">
        <f t="shared" si="68"/>
        <v/>
      </c>
      <c r="V384" s="375" t="str">
        <f t="shared" si="75"/>
        <v/>
      </c>
      <c r="Y384" s="133"/>
    </row>
    <row r="385" spans="1:25" s="127" customFormat="1" ht="12" customHeight="1">
      <c r="A385" s="121">
        <v>313</v>
      </c>
      <c r="B385" s="122"/>
      <c r="C385" s="403"/>
      <c r="D385" s="123"/>
      <c r="E385" s="124"/>
      <c r="F385" s="124"/>
      <c r="G385" s="363" t="str">
        <f t="shared" si="61"/>
        <v/>
      </c>
      <c r="H385" s="376" t="str">
        <f t="shared" si="62"/>
        <v/>
      </c>
      <c r="I385" s="365" t="str">
        <f t="shared" si="63"/>
        <v/>
      </c>
      <c r="J385" s="366" t="str">
        <f t="shared" si="69"/>
        <v/>
      </c>
      <c r="K385" s="367" t="str">
        <f t="shared" si="70"/>
        <v/>
      </c>
      <c r="L385" s="368" t="str">
        <f t="shared" si="71"/>
        <v/>
      </c>
      <c r="M385" s="369"/>
      <c r="N385" s="370" t="str">
        <f t="shared" si="64"/>
        <v/>
      </c>
      <c r="O385" s="371" t="str">
        <f t="shared" si="65"/>
        <v/>
      </c>
      <c r="P385" s="371" t="str">
        <f t="shared" si="72"/>
        <v/>
      </c>
      <c r="Q385" s="372" t="str">
        <f t="shared" si="66"/>
        <v/>
      </c>
      <c r="R385" s="373" t="str">
        <f t="shared" si="73"/>
        <v/>
      </c>
      <c r="S385" s="372" t="str">
        <f t="shared" si="74"/>
        <v/>
      </c>
      <c r="T385" s="372" t="str">
        <f t="shared" si="67"/>
        <v/>
      </c>
      <c r="U385" s="374" t="str">
        <f t="shared" si="68"/>
        <v/>
      </c>
      <c r="V385" s="375" t="str">
        <f t="shared" si="75"/>
        <v/>
      </c>
      <c r="Y385" s="133"/>
    </row>
    <row r="386" spans="1:25" s="127" customFormat="1" ht="12" customHeight="1">
      <c r="A386" s="121">
        <v>314</v>
      </c>
      <c r="B386" s="122"/>
      <c r="C386" s="403"/>
      <c r="D386" s="123"/>
      <c r="E386" s="124"/>
      <c r="F386" s="124"/>
      <c r="G386" s="363" t="str">
        <f t="shared" si="61"/>
        <v/>
      </c>
      <c r="H386" s="376" t="str">
        <f t="shared" si="62"/>
        <v/>
      </c>
      <c r="I386" s="365" t="str">
        <f t="shared" si="63"/>
        <v/>
      </c>
      <c r="J386" s="366" t="str">
        <f t="shared" si="69"/>
        <v/>
      </c>
      <c r="K386" s="367" t="str">
        <f t="shared" si="70"/>
        <v/>
      </c>
      <c r="L386" s="368" t="str">
        <f t="shared" si="71"/>
        <v/>
      </c>
      <c r="M386" s="369"/>
      <c r="N386" s="370" t="str">
        <f t="shared" si="64"/>
        <v/>
      </c>
      <c r="O386" s="371" t="str">
        <f t="shared" si="65"/>
        <v/>
      </c>
      <c r="P386" s="371" t="str">
        <f t="shared" si="72"/>
        <v/>
      </c>
      <c r="Q386" s="372" t="str">
        <f t="shared" si="66"/>
        <v/>
      </c>
      <c r="R386" s="373" t="str">
        <f t="shared" si="73"/>
        <v/>
      </c>
      <c r="S386" s="372" t="str">
        <f t="shared" si="74"/>
        <v/>
      </c>
      <c r="T386" s="372" t="str">
        <f t="shared" si="67"/>
        <v/>
      </c>
      <c r="U386" s="374" t="str">
        <f t="shared" si="68"/>
        <v/>
      </c>
      <c r="V386" s="375" t="str">
        <f t="shared" si="75"/>
        <v/>
      </c>
      <c r="Y386" s="133"/>
    </row>
    <row r="387" spans="1:25" s="127" customFormat="1" ht="12" customHeight="1">
      <c r="A387" s="121">
        <v>315</v>
      </c>
      <c r="B387" s="122"/>
      <c r="C387" s="403"/>
      <c r="D387" s="123"/>
      <c r="E387" s="124"/>
      <c r="F387" s="124"/>
      <c r="G387" s="363" t="str">
        <f t="shared" si="61"/>
        <v/>
      </c>
      <c r="H387" s="376" t="str">
        <f t="shared" si="62"/>
        <v/>
      </c>
      <c r="I387" s="365" t="str">
        <f t="shared" si="63"/>
        <v/>
      </c>
      <c r="J387" s="366" t="str">
        <f t="shared" si="69"/>
        <v/>
      </c>
      <c r="K387" s="367" t="str">
        <f t="shared" si="70"/>
        <v/>
      </c>
      <c r="L387" s="368" t="str">
        <f t="shared" si="71"/>
        <v/>
      </c>
      <c r="M387" s="369"/>
      <c r="N387" s="370" t="str">
        <f t="shared" si="64"/>
        <v/>
      </c>
      <c r="O387" s="371" t="str">
        <f t="shared" si="65"/>
        <v/>
      </c>
      <c r="P387" s="371" t="str">
        <f t="shared" si="72"/>
        <v/>
      </c>
      <c r="Q387" s="372" t="str">
        <f t="shared" si="66"/>
        <v/>
      </c>
      <c r="R387" s="373" t="str">
        <f t="shared" si="73"/>
        <v/>
      </c>
      <c r="S387" s="372" t="str">
        <f t="shared" si="74"/>
        <v/>
      </c>
      <c r="T387" s="372" t="str">
        <f t="shared" si="67"/>
        <v/>
      </c>
      <c r="U387" s="374" t="str">
        <f t="shared" si="68"/>
        <v/>
      </c>
      <c r="V387" s="375" t="str">
        <f t="shared" si="75"/>
        <v/>
      </c>
      <c r="Y387" s="133"/>
    </row>
    <row r="388" spans="1:25" s="127" customFormat="1" ht="12" customHeight="1">
      <c r="A388" s="121">
        <v>316</v>
      </c>
      <c r="B388" s="122"/>
      <c r="C388" s="403"/>
      <c r="D388" s="123"/>
      <c r="E388" s="124"/>
      <c r="F388" s="124"/>
      <c r="G388" s="363" t="str">
        <f t="shared" si="61"/>
        <v/>
      </c>
      <c r="H388" s="376" t="str">
        <f t="shared" si="62"/>
        <v/>
      </c>
      <c r="I388" s="365" t="str">
        <f t="shared" si="63"/>
        <v/>
      </c>
      <c r="J388" s="366" t="str">
        <f t="shared" si="69"/>
        <v/>
      </c>
      <c r="K388" s="367" t="str">
        <f t="shared" si="70"/>
        <v/>
      </c>
      <c r="L388" s="368" t="str">
        <f t="shared" si="71"/>
        <v/>
      </c>
      <c r="M388" s="369"/>
      <c r="N388" s="370" t="str">
        <f t="shared" si="64"/>
        <v/>
      </c>
      <c r="O388" s="371" t="str">
        <f t="shared" si="65"/>
        <v/>
      </c>
      <c r="P388" s="371" t="str">
        <f t="shared" si="72"/>
        <v/>
      </c>
      <c r="Q388" s="372" t="str">
        <f t="shared" si="66"/>
        <v/>
      </c>
      <c r="R388" s="373" t="str">
        <f t="shared" si="73"/>
        <v/>
      </c>
      <c r="S388" s="372" t="str">
        <f t="shared" si="74"/>
        <v/>
      </c>
      <c r="T388" s="372" t="str">
        <f t="shared" si="67"/>
        <v/>
      </c>
      <c r="U388" s="374" t="str">
        <f t="shared" si="68"/>
        <v/>
      </c>
      <c r="V388" s="375" t="str">
        <f t="shared" si="75"/>
        <v/>
      </c>
      <c r="Y388" s="133"/>
    </row>
    <row r="389" spans="1:25" s="127" customFormat="1" ht="12" customHeight="1">
      <c r="A389" s="121">
        <v>317</v>
      </c>
      <c r="B389" s="122"/>
      <c r="C389" s="403"/>
      <c r="D389" s="123"/>
      <c r="E389" s="124"/>
      <c r="F389" s="124"/>
      <c r="G389" s="363" t="str">
        <f t="shared" si="61"/>
        <v/>
      </c>
      <c r="H389" s="376" t="str">
        <f t="shared" si="62"/>
        <v/>
      </c>
      <c r="I389" s="365" t="str">
        <f t="shared" si="63"/>
        <v/>
      </c>
      <c r="J389" s="366" t="str">
        <f t="shared" si="69"/>
        <v/>
      </c>
      <c r="K389" s="367" t="str">
        <f t="shared" si="70"/>
        <v/>
      </c>
      <c r="L389" s="368" t="str">
        <f t="shared" si="71"/>
        <v/>
      </c>
      <c r="M389" s="369"/>
      <c r="N389" s="370" t="str">
        <f t="shared" si="64"/>
        <v/>
      </c>
      <c r="O389" s="371" t="str">
        <f t="shared" si="65"/>
        <v/>
      </c>
      <c r="P389" s="371" t="str">
        <f t="shared" si="72"/>
        <v/>
      </c>
      <c r="Q389" s="372" t="str">
        <f t="shared" si="66"/>
        <v/>
      </c>
      <c r="R389" s="373" t="str">
        <f t="shared" si="73"/>
        <v/>
      </c>
      <c r="S389" s="372" t="str">
        <f t="shared" si="74"/>
        <v/>
      </c>
      <c r="T389" s="372" t="str">
        <f t="shared" si="67"/>
        <v/>
      </c>
      <c r="U389" s="374" t="str">
        <f t="shared" si="68"/>
        <v/>
      </c>
      <c r="V389" s="375" t="str">
        <f t="shared" si="75"/>
        <v/>
      </c>
      <c r="Y389" s="133"/>
    </row>
    <row r="390" spans="1:25" s="127" customFormat="1" ht="12" customHeight="1">
      <c r="A390" s="121">
        <v>318</v>
      </c>
      <c r="B390" s="122"/>
      <c r="C390" s="403"/>
      <c r="D390" s="123"/>
      <c r="E390" s="124"/>
      <c r="F390" s="124"/>
      <c r="G390" s="363" t="str">
        <f t="shared" si="61"/>
        <v/>
      </c>
      <c r="H390" s="376" t="str">
        <f t="shared" si="62"/>
        <v/>
      </c>
      <c r="I390" s="365" t="str">
        <f t="shared" si="63"/>
        <v/>
      </c>
      <c r="J390" s="366" t="str">
        <f t="shared" si="69"/>
        <v/>
      </c>
      <c r="K390" s="367" t="str">
        <f t="shared" si="70"/>
        <v/>
      </c>
      <c r="L390" s="368" t="str">
        <f t="shared" si="71"/>
        <v/>
      </c>
      <c r="M390" s="369"/>
      <c r="N390" s="370" t="str">
        <f t="shared" si="64"/>
        <v/>
      </c>
      <c r="O390" s="371" t="str">
        <f t="shared" si="65"/>
        <v/>
      </c>
      <c r="P390" s="371" t="str">
        <f t="shared" si="72"/>
        <v/>
      </c>
      <c r="Q390" s="372" t="str">
        <f t="shared" si="66"/>
        <v/>
      </c>
      <c r="R390" s="373" t="str">
        <f t="shared" si="73"/>
        <v/>
      </c>
      <c r="S390" s="372" t="str">
        <f t="shared" si="74"/>
        <v/>
      </c>
      <c r="T390" s="372" t="str">
        <f t="shared" si="67"/>
        <v/>
      </c>
      <c r="U390" s="374" t="str">
        <f t="shared" si="68"/>
        <v/>
      </c>
      <c r="V390" s="375" t="str">
        <f t="shared" si="75"/>
        <v/>
      </c>
      <c r="Y390" s="133"/>
    </row>
    <row r="391" spans="1:25" s="127" customFormat="1" ht="12" customHeight="1">
      <c r="A391" s="121">
        <v>319</v>
      </c>
      <c r="B391" s="122"/>
      <c r="C391" s="403"/>
      <c r="D391" s="123"/>
      <c r="E391" s="124"/>
      <c r="F391" s="124"/>
      <c r="G391" s="363" t="str">
        <f t="shared" si="61"/>
        <v/>
      </c>
      <c r="H391" s="376" t="str">
        <f t="shared" si="62"/>
        <v/>
      </c>
      <c r="I391" s="365" t="str">
        <f t="shared" si="63"/>
        <v/>
      </c>
      <c r="J391" s="366" t="str">
        <f t="shared" si="69"/>
        <v/>
      </c>
      <c r="K391" s="367" t="str">
        <f t="shared" si="70"/>
        <v/>
      </c>
      <c r="L391" s="368" t="str">
        <f t="shared" si="71"/>
        <v/>
      </c>
      <c r="M391" s="369"/>
      <c r="N391" s="370" t="str">
        <f t="shared" si="64"/>
        <v/>
      </c>
      <c r="O391" s="371" t="str">
        <f t="shared" si="65"/>
        <v/>
      </c>
      <c r="P391" s="371" t="str">
        <f t="shared" si="72"/>
        <v/>
      </c>
      <c r="Q391" s="372" t="str">
        <f t="shared" si="66"/>
        <v/>
      </c>
      <c r="R391" s="373" t="str">
        <f t="shared" si="73"/>
        <v/>
      </c>
      <c r="S391" s="372" t="str">
        <f t="shared" si="74"/>
        <v/>
      </c>
      <c r="T391" s="372" t="str">
        <f t="shared" si="67"/>
        <v/>
      </c>
      <c r="U391" s="374" t="str">
        <f t="shared" si="68"/>
        <v/>
      </c>
      <c r="V391" s="375" t="str">
        <f t="shared" si="75"/>
        <v/>
      </c>
      <c r="Y391" s="133"/>
    </row>
    <row r="392" spans="1:25" s="127" customFormat="1" ht="12" customHeight="1">
      <c r="A392" s="121">
        <v>320</v>
      </c>
      <c r="B392" s="122"/>
      <c r="C392" s="403"/>
      <c r="D392" s="123"/>
      <c r="E392" s="124"/>
      <c r="F392" s="124"/>
      <c r="G392" s="363" t="str">
        <f t="shared" si="61"/>
        <v/>
      </c>
      <c r="H392" s="376" t="str">
        <f t="shared" si="62"/>
        <v/>
      </c>
      <c r="I392" s="365" t="str">
        <f t="shared" si="63"/>
        <v/>
      </c>
      <c r="J392" s="366" t="str">
        <f t="shared" si="69"/>
        <v/>
      </c>
      <c r="K392" s="367" t="str">
        <f t="shared" si="70"/>
        <v/>
      </c>
      <c r="L392" s="368" t="str">
        <f t="shared" si="71"/>
        <v/>
      </c>
      <c r="M392" s="369"/>
      <c r="N392" s="370" t="str">
        <f t="shared" si="64"/>
        <v/>
      </c>
      <c r="O392" s="371" t="str">
        <f t="shared" si="65"/>
        <v/>
      </c>
      <c r="P392" s="371" t="str">
        <f t="shared" si="72"/>
        <v/>
      </c>
      <c r="Q392" s="372" t="str">
        <f t="shared" si="66"/>
        <v/>
      </c>
      <c r="R392" s="373" t="str">
        <f t="shared" si="73"/>
        <v/>
      </c>
      <c r="S392" s="372" t="str">
        <f t="shared" si="74"/>
        <v/>
      </c>
      <c r="T392" s="372" t="str">
        <f t="shared" si="67"/>
        <v/>
      </c>
      <c r="U392" s="374" t="str">
        <f t="shared" si="68"/>
        <v/>
      </c>
      <c r="V392" s="375" t="str">
        <f t="shared" si="75"/>
        <v/>
      </c>
      <c r="Y392" s="133"/>
    </row>
    <row r="393" spans="1:25" s="127" customFormat="1" ht="12" customHeight="1">
      <c r="A393" s="121">
        <v>321</v>
      </c>
      <c r="B393" s="122"/>
      <c r="C393" s="403"/>
      <c r="D393" s="123"/>
      <c r="E393" s="124"/>
      <c r="F393" s="124"/>
      <c r="G393" s="363" t="str">
        <f t="shared" ref="G393:G456" si="76">IF(OR(ISBLANK($C393),ISBLANK($C$68)),"",IF($C393&gt;$C$68,"",DATEDIF($C393,$C$68,"Y")))</f>
        <v/>
      </c>
      <c r="H393" s="376" t="str">
        <f t="shared" ref="H393:H456" si="77">IF(D393=1,"男",IF(D393=2,"女",""))</f>
        <v/>
      </c>
      <c r="I393" s="365" t="str">
        <f t="shared" ref="I393:I456" si="78">G393&amp;H393</f>
        <v/>
      </c>
      <c r="J393" s="366" t="str">
        <f t="shared" si="69"/>
        <v/>
      </c>
      <c r="K393" s="367" t="str">
        <f t="shared" si="70"/>
        <v/>
      </c>
      <c r="L393" s="368" t="str">
        <f t="shared" si="71"/>
        <v/>
      </c>
      <c r="M393" s="369"/>
      <c r="N393" s="370" t="str">
        <f t="shared" ref="N393:N456" si="79">IF(F393="","",(F393-O393)/O393*100)</f>
        <v/>
      </c>
      <c r="O393" s="371" t="str">
        <f t="shared" ref="O393:O456" si="80">IF(E393="","",(J393*E393-K393))</f>
        <v/>
      </c>
      <c r="P393" s="371" t="str">
        <f t="shared" si="72"/>
        <v/>
      </c>
      <c r="Q393" s="372" t="str">
        <f t="shared" ref="Q393:Q456" si="81">IF($E393="","",P393*O393)</f>
        <v/>
      </c>
      <c r="R393" s="373" t="str">
        <f t="shared" si="73"/>
        <v/>
      </c>
      <c r="S393" s="372" t="str">
        <f t="shared" si="74"/>
        <v/>
      </c>
      <c r="T393" s="372" t="str">
        <f t="shared" ref="T393:T456" si="82">IF(E393="","",(Q393*R393+S393))</f>
        <v/>
      </c>
      <c r="U393" s="374" t="str">
        <f t="shared" ref="U393:U456" si="83">IF(E393="","",(T393*33%))</f>
        <v/>
      </c>
      <c r="V393" s="375" t="str">
        <f t="shared" si="75"/>
        <v/>
      </c>
      <c r="Y393" s="133"/>
    </row>
    <row r="394" spans="1:25" s="127" customFormat="1" ht="12" customHeight="1">
      <c r="A394" s="121">
        <v>322</v>
      </c>
      <c r="B394" s="122"/>
      <c r="C394" s="403"/>
      <c r="D394" s="123"/>
      <c r="E394" s="124"/>
      <c r="F394" s="124"/>
      <c r="G394" s="363" t="str">
        <f t="shared" si="76"/>
        <v/>
      </c>
      <c r="H394" s="376" t="str">
        <f t="shared" si="77"/>
        <v/>
      </c>
      <c r="I394" s="365" t="str">
        <f t="shared" si="78"/>
        <v/>
      </c>
      <c r="J394" s="366" t="str">
        <f t="shared" ref="J394:J457" si="84">IF(E394="","",VLOOKUP(I394,$W$28:$Y$53,2,FALSE))</f>
        <v/>
      </c>
      <c r="K394" s="367" t="str">
        <f t="shared" ref="K394:K457" si="85">IF(E394="","",VLOOKUP(I394,$W$28:$Y$53,3,FALSE))</f>
        <v/>
      </c>
      <c r="L394" s="368" t="str">
        <f t="shared" ref="L394:L457" si="86">IF(ISNUMBER(N394),VLOOKUP(N394,$M$57:$R$62,4,TRUE),"")</f>
        <v/>
      </c>
      <c r="M394" s="369"/>
      <c r="N394" s="370" t="str">
        <f t="shared" si="79"/>
        <v/>
      </c>
      <c r="O394" s="371" t="str">
        <f t="shared" si="80"/>
        <v/>
      </c>
      <c r="P394" s="371" t="str">
        <f t="shared" ref="P394:P457" si="87">IF($E394="","",VLOOKUP($I394,$N$27:$Q$53,2,FALSE))</f>
        <v/>
      </c>
      <c r="Q394" s="372" t="str">
        <f t="shared" si="81"/>
        <v/>
      </c>
      <c r="R394" s="373" t="str">
        <f t="shared" ref="R394:R457" si="88">IF(E394="","",VLOOKUP(I394,$N$27:$V$53,9,FALSE))</f>
        <v/>
      </c>
      <c r="S394" s="372" t="str">
        <f t="shared" ref="S394:S457" si="89">IF($E394="","",VLOOKUP($I394,$N$27:$R$53,5,FALSE))</f>
        <v/>
      </c>
      <c r="T394" s="372" t="str">
        <f t="shared" si="82"/>
        <v/>
      </c>
      <c r="U394" s="374" t="str">
        <f t="shared" si="83"/>
        <v/>
      </c>
      <c r="V394" s="375" t="str">
        <f t="shared" ref="V394:V457" si="90">IF(E394="","",(IF(AND(U394&lt;=$R$7,U394&gt;=$T$7),U394,IF(U394="","　","個別対応"))))</f>
        <v/>
      </c>
      <c r="Y394" s="133"/>
    </row>
    <row r="395" spans="1:25" s="127" customFormat="1" ht="12" customHeight="1">
      <c r="A395" s="121">
        <v>323</v>
      </c>
      <c r="B395" s="122"/>
      <c r="C395" s="403"/>
      <c r="D395" s="123"/>
      <c r="E395" s="124"/>
      <c r="F395" s="124"/>
      <c r="G395" s="363" t="str">
        <f t="shared" si="76"/>
        <v/>
      </c>
      <c r="H395" s="376" t="str">
        <f t="shared" si="77"/>
        <v/>
      </c>
      <c r="I395" s="365" t="str">
        <f t="shared" si="78"/>
        <v/>
      </c>
      <c r="J395" s="366" t="str">
        <f t="shared" si="84"/>
        <v/>
      </c>
      <c r="K395" s="367" t="str">
        <f t="shared" si="85"/>
        <v/>
      </c>
      <c r="L395" s="368" t="str">
        <f t="shared" si="86"/>
        <v/>
      </c>
      <c r="M395" s="369"/>
      <c r="N395" s="370" t="str">
        <f t="shared" si="79"/>
        <v/>
      </c>
      <c r="O395" s="371" t="str">
        <f t="shared" si="80"/>
        <v/>
      </c>
      <c r="P395" s="371" t="str">
        <f t="shared" si="87"/>
        <v/>
      </c>
      <c r="Q395" s="372" t="str">
        <f t="shared" si="81"/>
        <v/>
      </c>
      <c r="R395" s="373" t="str">
        <f t="shared" si="88"/>
        <v/>
      </c>
      <c r="S395" s="372" t="str">
        <f t="shared" si="89"/>
        <v/>
      </c>
      <c r="T395" s="372" t="str">
        <f t="shared" si="82"/>
        <v/>
      </c>
      <c r="U395" s="374" t="str">
        <f t="shared" si="83"/>
        <v/>
      </c>
      <c r="V395" s="375" t="str">
        <f t="shared" si="90"/>
        <v/>
      </c>
      <c r="Y395" s="133"/>
    </row>
    <row r="396" spans="1:25" s="127" customFormat="1" ht="12" customHeight="1">
      <c r="A396" s="121">
        <v>324</v>
      </c>
      <c r="B396" s="122"/>
      <c r="C396" s="403"/>
      <c r="D396" s="123"/>
      <c r="E396" s="124"/>
      <c r="F396" s="124"/>
      <c r="G396" s="363" t="str">
        <f t="shared" si="76"/>
        <v/>
      </c>
      <c r="H396" s="376" t="str">
        <f t="shared" si="77"/>
        <v/>
      </c>
      <c r="I396" s="365" t="str">
        <f t="shared" si="78"/>
        <v/>
      </c>
      <c r="J396" s="366" t="str">
        <f t="shared" si="84"/>
        <v/>
      </c>
      <c r="K396" s="367" t="str">
        <f t="shared" si="85"/>
        <v/>
      </c>
      <c r="L396" s="368" t="str">
        <f t="shared" si="86"/>
        <v/>
      </c>
      <c r="M396" s="369"/>
      <c r="N396" s="370" t="str">
        <f t="shared" si="79"/>
        <v/>
      </c>
      <c r="O396" s="371" t="str">
        <f t="shared" si="80"/>
        <v/>
      </c>
      <c r="P396" s="371" t="str">
        <f t="shared" si="87"/>
        <v/>
      </c>
      <c r="Q396" s="372" t="str">
        <f t="shared" si="81"/>
        <v/>
      </c>
      <c r="R396" s="373" t="str">
        <f t="shared" si="88"/>
        <v/>
      </c>
      <c r="S396" s="372" t="str">
        <f t="shared" si="89"/>
        <v/>
      </c>
      <c r="T396" s="372" t="str">
        <f t="shared" si="82"/>
        <v/>
      </c>
      <c r="U396" s="374" t="str">
        <f t="shared" si="83"/>
        <v/>
      </c>
      <c r="V396" s="375" t="str">
        <f t="shared" si="90"/>
        <v/>
      </c>
      <c r="Y396" s="133"/>
    </row>
    <row r="397" spans="1:25" s="127" customFormat="1" ht="12" customHeight="1">
      <c r="A397" s="121">
        <v>325</v>
      </c>
      <c r="B397" s="122"/>
      <c r="C397" s="403"/>
      <c r="D397" s="123"/>
      <c r="E397" s="124"/>
      <c r="F397" s="124"/>
      <c r="G397" s="363" t="str">
        <f t="shared" si="76"/>
        <v/>
      </c>
      <c r="H397" s="376" t="str">
        <f t="shared" si="77"/>
        <v/>
      </c>
      <c r="I397" s="365" t="str">
        <f t="shared" si="78"/>
        <v/>
      </c>
      <c r="J397" s="366" t="str">
        <f t="shared" si="84"/>
        <v/>
      </c>
      <c r="K397" s="367" t="str">
        <f t="shared" si="85"/>
        <v/>
      </c>
      <c r="L397" s="368" t="str">
        <f t="shared" si="86"/>
        <v/>
      </c>
      <c r="M397" s="369"/>
      <c r="N397" s="370" t="str">
        <f t="shared" si="79"/>
        <v/>
      </c>
      <c r="O397" s="371" t="str">
        <f t="shared" si="80"/>
        <v/>
      </c>
      <c r="P397" s="371" t="str">
        <f t="shared" si="87"/>
        <v/>
      </c>
      <c r="Q397" s="372" t="str">
        <f t="shared" si="81"/>
        <v/>
      </c>
      <c r="R397" s="373" t="str">
        <f t="shared" si="88"/>
        <v/>
      </c>
      <c r="S397" s="372" t="str">
        <f t="shared" si="89"/>
        <v/>
      </c>
      <c r="T397" s="372" t="str">
        <f t="shared" si="82"/>
        <v/>
      </c>
      <c r="U397" s="374" t="str">
        <f t="shared" si="83"/>
        <v/>
      </c>
      <c r="V397" s="375" t="str">
        <f t="shared" si="90"/>
        <v/>
      </c>
      <c r="Y397" s="133"/>
    </row>
    <row r="398" spans="1:25" s="127" customFormat="1" ht="12" customHeight="1">
      <c r="A398" s="121">
        <v>326</v>
      </c>
      <c r="B398" s="122"/>
      <c r="C398" s="403"/>
      <c r="D398" s="123"/>
      <c r="E398" s="124"/>
      <c r="F398" s="124"/>
      <c r="G398" s="363" t="str">
        <f t="shared" si="76"/>
        <v/>
      </c>
      <c r="H398" s="376" t="str">
        <f t="shared" si="77"/>
        <v/>
      </c>
      <c r="I398" s="365" t="str">
        <f t="shared" si="78"/>
        <v/>
      </c>
      <c r="J398" s="366" t="str">
        <f t="shared" si="84"/>
        <v/>
      </c>
      <c r="K398" s="367" t="str">
        <f t="shared" si="85"/>
        <v/>
      </c>
      <c r="L398" s="368" t="str">
        <f t="shared" si="86"/>
        <v/>
      </c>
      <c r="M398" s="369"/>
      <c r="N398" s="370" t="str">
        <f t="shared" si="79"/>
        <v/>
      </c>
      <c r="O398" s="371" t="str">
        <f t="shared" si="80"/>
        <v/>
      </c>
      <c r="P398" s="371" t="str">
        <f t="shared" si="87"/>
        <v/>
      </c>
      <c r="Q398" s="372" t="str">
        <f t="shared" si="81"/>
        <v/>
      </c>
      <c r="R398" s="373" t="str">
        <f t="shared" si="88"/>
        <v/>
      </c>
      <c r="S398" s="372" t="str">
        <f t="shared" si="89"/>
        <v/>
      </c>
      <c r="T398" s="372" t="str">
        <f t="shared" si="82"/>
        <v/>
      </c>
      <c r="U398" s="374" t="str">
        <f t="shared" si="83"/>
        <v/>
      </c>
      <c r="V398" s="375" t="str">
        <f t="shared" si="90"/>
        <v/>
      </c>
      <c r="Y398" s="133"/>
    </row>
    <row r="399" spans="1:25" s="127" customFormat="1" ht="12" customHeight="1">
      <c r="A399" s="121">
        <v>327</v>
      </c>
      <c r="B399" s="122"/>
      <c r="C399" s="403"/>
      <c r="D399" s="123"/>
      <c r="E399" s="124"/>
      <c r="F399" s="124"/>
      <c r="G399" s="363" t="str">
        <f t="shared" si="76"/>
        <v/>
      </c>
      <c r="H399" s="376" t="str">
        <f t="shared" si="77"/>
        <v/>
      </c>
      <c r="I399" s="365" t="str">
        <f t="shared" si="78"/>
        <v/>
      </c>
      <c r="J399" s="366" t="str">
        <f t="shared" si="84"/>
        <v/>
      </c>
      <c r="K399" s="367" t="str">
        <f t="shared" si="85"/>
        <v/>
      </c>
      <c r="L399" s="368" t="str">
        <f t="shared" si="86"/>
        <v/>
      </c>
      <c r="M399" s="369"/>
      <c r="N399" s="370" t="str">
        <f t="shared" si="79"/>
        <v/>
      </c>
      <c r="O399" s="371" t="str">
        <f t="shared" si="80"/>
        <v/>
      </c>
      <c r="P399" s="371" t="str">
        <f t="shared" si="87"/>
        <v/>
      </c>
      <c r="Q399" s="372" t="str">
        <f t="shared" si="81"/>
        <v/>
      </c>
      <c r="R399" s="373" t="str">
        <f t="shared" si="88"/>
        <v/>
      </c>
      <c r="S399" s="372" t="str">
        <f t="shared" si="89"/>
        <v/>
      </c>
      <c r="T399" s="372" t="str">
        <f t="shared" si="82"/>
        <v/>
      </c>
      <c r="U399" s="374" t="str">
        <f t="shared" si="83"/>
        <v/>
      </c>
      <c r="V399" s="375" t="str">
        <f t="shared" si="90"/>
        <v/>
      </c>
      <c r="Y399" s="133"/>
    </row>
    <row r="400" spans="1:25" s="127" customFormat="1" ht="12" customHeight="1">
      <c r="A400" s="121">
        <v>328</v>
      </c>
      <c r="B400" s="122"/>
      <c r="C400" s="403"/>
      <c r="D400" s="123"/>
      <c r="E400" s="124"/>
      <c r="F400" s="124"/>
      <c r="G400" s="363" t="str">
        <f t="shared" si="76"/>
        <v/>
      </c>
      <c r="H400" s="376" t="str">
        <f t="shared" si="77"/>
        <v/>
      </c>
      <c r="I400" s="365" t="str">
        <f t="shared" si="78"/>
        <v/>
      </c>
      <c r="J400" s="366" t="str">
        <f t="shared" si="84"/>
        <v/>
      </c>
      <c r="K400" s="367" t="str">
        <f t="shared" si="85"/>
        <v/>
      </c>
      <c r="L400" s="368" t="str">
        <f t="shared" si="86"/>
        <v/>
      </c>
      <c r="M400" s="369"/>
      <c r="N400" s="370" t="str">
        <f t="shared" si="79"/>
        <v/>
      </c>
      <c r="O400" s="371" t="str">
        <f t="shared" si="80"/>
        <v/>
      </c>
      <c r="P400" s="371" t="str">
        <f t="shared" si="87"/>
        <v/>
      </c>
      <c r="Q400" s="372" t="str">
        <f t="shared" si="81"/>
        <v/>
      </c>
      <c r="R400" s="373" t="str">
        <f t="shared" si="88"/>
        <v/>
      </c>
      <c r="S400" s="372" t="str">
        <f t="shared" si="89"/>
        <v/>
      </c>
      <c r="T400" s="372" t="str">
        <f t="shared" si="82"/>
        <v/>
      </c>
      <c r="U400" s="374" t="str">
        <f t="shared" si="83"/>
        <v/>
      </c>
      <c r="V400" s="375" t="str">
        <f t="shared" si="90"/>
        <v/>
      </c>
      <c r="Y400" s="133"/>
    </row>
    <row r="401" spans="1:25" s="127" customFormat="1" ht="12" customHeight="1">
      <c r="A401" s="121">
        <v>329</v>
      </c>
      <c r="B401" s="122"/>
      <c r="C401" s="403"/>
      <c r="D401" s="123"/>
      <c r="E401" s="124"/>
      <c r="F401" s="124"/>
      <c r="G401" s="363" t="str">
        <f t="shared" si="76"/>
        <v/>
      </c>
      <c r="H401" s="376" t="str">
        <f t="shared" si="77"/>
        <v/>
      </c>
      <c r="I401" s="365" t="str">
        <f t="shared" si="78"/>
        <v/>
      </c>
      <c r="J401" s="366" t="str">
        <f t="shared" si="84"/>
        <v/>
      </c>
      <c r="K401" s="367" t="str">
        <f t="shared" si="85"/>
        <v/>
      </c>
      <c r="L401" s="368" t="str">
        <f t="shared" si="86"/>
        <v/>
      </c>
      <c r="M401" s="369"/>
      <c r="N401" s="370" t="str">
        <f t="shared" si="79"/>
        <v/>
      </c>
      <c r="O401" s="371" t="str">
        <f t="shared" si="80"/>
        <v/>
      </c>
      <c r="P401" s="371" t="str">
        <f t="shared" si="87"/>
        <v/>
      </c>
      <c r="Q401" s="372" t="str">
        <f t="shared" si="81"/>
        <v/>
      </c>
      <c r="R401" s="373" t="str">
        <f t="shared" si="88"/>
        <v/>
      </c>
      <c r="S401" s="372" t="str">
        <f t="shared" si="89"/>
        <v/>
      </c>
      <c r="T401" s="372" t="str">
        <f t="shared" si="82"/>
        <v/>
      </c>
      <c r="U401" s="374" t="str">
        <f t="shared" si="83"/>
        <v/>
      </c>
      <c r="V401" s="375" t="str">
        <f t="shared" si="90"/>
        <v/>
      </c>
      <c r="Y401" s="133"/>
    </row>
    <row r="402" spans="1:25" s="127" customFormat="1" ht="12" customHeight="1">
      <c r="A402" s="121">
        <v>330</v>
      </c>
      <c r="B402" s="122"/>
      <c r="C402" s="403"/>
      <c r="D402" s="123"/>
      <c r="E402" s="124"/>
      <c r="F402" s="124"/>
      <c r="G402" s="363" t="str">
        <f t="shared" si="76"/>
        <v/>
      </c>
      <c r="H402" s="376" t="str">
        <f t="shared" si="77"/>
        <v/>
      </c>
      <c r="I402" s="365" t="str">
        <f t="shared" si="78"/>
        <v/>
      </c>
      <c r="J402" s="366" t="str">
        <f t="shared" si="84"/>
        <v/>
      </c>
      <c r="K402" s="367" t="str">
        <f t="shared" si="85"/>
        <v/>
      </c>
      <c r="L402" s="368" t="str">
        <f t="shared" si="86"/>
        <v/>
      </c>
      <c r="M402" s="369"/>
      <c r="N402" s="370" t="str">
        <f t="shared" si="79"/>
        <v/>
      </c>
      <c r="O402" s="371" t="str">
        <f t="shared" si="80"/>
        <v/>
      </c>
      <c r="P402" s="371" t="str">
        <f t="shared" si="87"/>
        <v/>
      </c>
      <c r="Q402" s="372" t="str">
        <f t="shared" si="81"/>
        <v/>
      </c>
      <c r="R402" s="373" t="str">
        <f t="shared" si="88"/>
        <v/>
      </c>
      <c r="S402" s="372" t="str">
        <f t="shared" si="89"/>
        <v/>
      </c>
      <c r="T402" s="372" t="str">
        <f t="shared" si="82"/>
        <v/>
      </c>
      <c r="U402" s="374" t="str">
        <f t="shared" si="83"/>
        <v/>
      </c>
      <c r="V402" s="375" t="str">
        <f t="shared" si="90"/>
        <v/>
      </c>
      <c r="Y402" s="133"/>
    </row>
    <row r="403" spans="1:25" s="127" customFormat="1" ht="12" customHeight="1">
      <c r="A403" s="121">
        <v>331</v>
      </c>
      <c r="B403" s="122"/>
      <c r="C403" s="403"/>
      <c r="D403" s="123"/>
      <c r="E403" s="124"/>
      <c r="F403" s="124"/>
      <c r="G403" s="363" t="str">
        <f t="shared" si="76"/>
        <v/>
      </c>
      <c r="H403" s="376" t="str">
        <f t="shared" si="77"/>
        <v/>
      </c>
      <c r="I403" s="365" t="str">
        <f t="shared" si="78"/>
        <v/>
      </c>
      <c r="J403" s="366" t="str">
        <f t="shared" si="84"/>
        <v/>
      </c>
      <c r="K403" s="367" t="str">
        <f t="shared" si="85"/>
        <v/>
      </c>
      <c r="L403" s="368" t="str">
        <f t="shared" si="86"/>
        <v/>
      </c>
      <c r="M403" s="369"/>
      <c r="N403" s="370" t="str">
        <f t="shared" si="79"/>
        <v/>
      </c>
      <c r="O403" s="371" t="str">
        <f t="shared" si="80"/>
        <v/>
      </c>
      <c r="P403" s="371" t="str">
        <f t="shared" si="87"/>
        <v/>
      </c>
      <c r="Q403" s="372" t="str">
        <f t="shared" si="81"/>
        <v/>
      </c>
      <c r="R403" s="373" t="str">
        <f t="shared" si="88"/>
        <v/>
      </c>
      <c r="S403" s="372" t="str">
        <f t="shared" si="89"/>
        <v/>
      </c>
      <c r="T403" s="372" t="str">
        <f t="shared" si="82"/>
        <v/>
      </c>
      <c r="U403" s="374" t="str">
        <f t="shared" si="83"/>
        <v/>
      </c>
      <c r="V403" s="375" t="str">
        <f t="shared" si="90"/>
        <v/>
      </c>
      <c r="Y403" s="133"/>
    </row>
    <row r="404" spans="1:25" s="127" customFormat="1" ht="12" customHeight="1">
      <c r="A404" s="121">
        <v>332</v>
      </c>
      <c r="B404" s="122"/>
      <c r="C404" s="403"/>
      <c r="D404" s="123"/>
      <c r="E404" s="124"/>
      <c r="F404" s="124"/>
      <c r="G404" s="363" t="str">
        <f t="shared" si="76"/>
        <v/>
      </c>
      <c r="H404" s="376" t="str">
        <f t="shared" si="77"/>
        <v/>
      </c>
      <c r="I404" s="365" t="str">
        <f t="shared" si="78"/>
        <v/>
      </c>
      <c r="J404" s="366" t="str">
        <f t="shared" si="84"/>
        <v/>
      </c>
      <c r="K404" s="367" t="str">
        <f t="shared" si="85"/>
        <v/>
      </c>
      <c r="L404" s="368" t="str">
        <f t="shared" si="86"/>
        <v/>
      </c>
      <c r="M404" s="369"/>
      <c r="N404" s="370" t="str">
        <f t="shared" si="79"/>
        <v/>
      </c>
      <c r="O404" s="371" t="str">
        <f t="shared" si="80"/>
        <v/>
      </c>
      <c r="P404" s="371" t="str">
        <f t="shared" si="87"/>
        <v/>
      </c>
      <c r="Q404" s="372" t="str">
        <f t="shared" si="81"/>
        <v/>
      </c>
      <c r="R404" s="373" t="str">
        <f t="shared" si="88"/>
        <v/>
      </c>
      <c r="S404" s="372" t="str">
        <f t="shared" si="89"/>
        <v/>
      </c>
      <c r="T404" s="372" t="str">
        <f t="shared" si="82"/>
        <v/>
      </c>
      <c r="U404" s="374" t="str">
        <f t="shared" si="83"/>
        <v/>
      </c>
      <c r="V404" s="375" t="str">
        <f t="shared" si="90"/>
        <v/>
      </c>
      <c r="Y404" s="133"/>
    </row>
    <row r="405" spans="1:25" s="127" customFormat="1" ht="12" customHeight="1">
      <c r="A405" s="121">
        <v>333</v>
      </c>
      <c r="B405" s="122"/>
      <c r="C405" s="403"/>
      <c r="D405" s="123"/>
      <c r="E405" s="124"/>
      <c r="F405" s="124"/>
      <c r="G405" s="363" t="str">
        <f t="shared" si="76"/>
        <v/>
      </c>
      <c r="H405" s="376" t="str">
        <f t="shared" si="77"/>
        <v/>
      </c>
      <c r="I405" s="365" t="str">
        <f t="shared" si="78"/>
        <v/>
      </c>
      <c r="J405" s="366" t="str">
        <f t="shared" si="84"/>
        <v/>
      </c>
      <c r="K405" s="367" t="str">
        <f t="shared" si="85"/>
        <v/>
      </c>
      <c r="L405" s="368" t="str">
        <f t="shared" si="86"/>
        <v/>
      </c>
      <c r="M405" s="369"/>
      <c r="N405" s="370" t="str">
        <f t="shared" si="79"/>
        <v/>
      </c>
      <c r="O405" s="371" t="str">
        <f t="shared" si="80"/>
        <v/>
      </c>
      <c r="P405" s="371" t="str">
        <f t="shared" si="87"/>
        <v/>
      </c>
      <c r="Q405" s="372" t="str">
        <f t="shared" si="81"/>
        <v/>
      </c>
      <c r="R405" s="373" t="str">
        <f t="shared" si="88"/>
        <v/>
      </c>
      <c r="S405" s="372" t="str">
        <f t="shared" si="89"/>
        <v/>
      </c>
      <c r="T405" s="372" t="str">
        <f t="shared" si="82"/>
        <v/>
      </c>
      <c r="U405" s="374" t="str">
        <f t="shared" si="83"/>
        <v/>
      </c>
      <c r="V405" s="375" t="str">
        <f t="shared" si="90"/>
        <v/>
      </c>
      <c r="Y405" s="133"/>
    </row>
    <row r="406" spans="1:25" s="127" customFormat="1" ht="12" customHeight="1">
      <c r="A406" s="121">
        <v>334</v>
      </c>
      <c r="B406" s="122"/>
      <c r="C406" s="403"/>
      <c r="D406" s="123"/>
      <c r="E406" s="124"/>
      <c r="F406" s="124"/>
      <c r="G406" s="363" t="str">
        <f t="shared" si="76"/>
        <v/>
      </c>
      <c r="H406" s="376" t="str">
        <f t="shared" si="77"/>
        <v/>
      </c>
      <c r="I406" s="365" t="str">
        <f t="shared" si="78"/>
        <v/>
      </c>
      <c r="J406" s="366" t="str">
        <f t="shared" si="84"/>
        <v/>
      </c>
      <c r="K406" s="367" t="str">
        <f t="shared" si="85"/>
        <v/>
      </c>
      <c r="L406" s="368" t="str">
        <f t="shared" si="86"/>
        <v/>
      </c>
      <c r="M406" s="369"/>
      <c r="N406" s="370" t="str">
        <f t="shared" si="79"/>
        <v/>
      </c>
      <c r="O406" s="371" t="str">
        <f t="shared" si="80"/>
        <v/>
      </c>
      <c r="P406" s="371" t="str">
        <f t="shared" si="87"/>
        <v/>
      </c>
      <c r="Q406" s="372" t="str">
        <f t="shared" si="81"/>
        <v/>
      </c>
      <c r="R406" s="373" t="str">
        <f t="shared" si="88"/>
        <v/>
      </c>
      <c r="S406" s="372" t="str">
        <f t="shared" si="89"/>
        <v/>
      </c>
      <c r="T406" s="372" t="str">
        <f t="shared" si="82"/>
        <v/>
      </c>
      <c r="U406" s="374" t="str">
        <f t="shared" si="83"/>
        <v/>
      </c>
      <c r="V406" s="375" t="str">
        <f t="shared" si="90"/>
        <v/>
      </c>
      <c r="Y406" s="133"/>
    </row>
    <row r="407" spans="1:25" s="127" customFormat="1" ht="12" customHeight="1">
      <c r="A407" s="121">
        <v>335</v>
      </c>
      <c r="B407" s="122"/>
      <c r="C407" s="403"/>
      <c r="D407" s="123"/>
      <c r="E407" s="124"/>
      <c r="F407" s="124"/>
      <c r="G407" s="363" t="str">
        <f t="shared" si="76"/>
        <v/>
      </c>
      <c r="H407" s="376" t="str">
        <f t="shared" si="77"/>
        <v/>
      </c>
      <c r="I407" s="365" t="str">
        <f t="shared" si="78"/>
        <v/>
      </c>
      <c r="J407" s="366" t="str">
        <f t="shared" si="84"/>
        <v/>
      </c>
      <c r="K407" s="367" t="str">
        <f t="shared" si="85"/>
        <v/>
      </c>
      <c r="L407" s="368" t="str">
        <f t="shared" si="86"/>
        <v/>
      </c>
      <c r="M407" s="369"/>
      <c r="N407" s="370" t="str">
        <f t="shared" si="79"/>
        <v/>
      </c>
      <c r="O407" s="371" t="str">
        <f t="shared" si="80"/>
        <v/>
      </c>
      <c r="P407" s="371" t="str">
        <f t="shared" si="87"/>
        <v/>
      </c>
      <c r="Q407" s="372" t="str">
        <f t="shared" si="81"/>
        <v/>
      </c>
      <c r="R407" s="373" t="str">
        <f t="shared" si="88"/>
        <v/>
      </c>
      <c r="S407" s="372" t="str">
        <f t="shared" si="89"/>
        <v/>
      </c>
      <c r="T407" s="372" t="str">
        <f t="shared" si="82"/>
        <v/>
      </c>
      <c r="U407" s="374" t="str">
        <f t="shared" si="83"/>
        <v/>
      </c>
      <c r="V407" s="375" t="str">
        <f t="shared" si="90"/>
        <v/>
      </c>
      <c r="Y407" s="133"/>
    </row>
    <row r="408" spans="1:25" s="127" customFormat="1" ht="12" customHeight="1">
      <c r="A408" s="121">
        <v>336</v>
      </c>
      <c r="B408" s="122"/>
      <c r="C408" s="403"/>
      <c r="D408" s="123"/>
      <c r="E408" s="124"/>
      <c r="F408" s="124"/>
      <c r="G408" s="363" t="str">
        <f t="shared" si="76"/>
        <v/>
      </c>
      <c r="H408" s="376" t="str">
        <f t="shared" si="77"/>
        <v/>
      </c>
      <c r="I408" s="365" t="str">
        <f t="shared" si="78"/>
        <v/>
      </c>
      <c r="J408" s="366" t="str">
        <f t="shared" si="84"/>
        <v/>
      </c>
      <c r="K408" s="367" t="str">
        <f t="shared" si="85"/>
        <v/>
      </c>
      <c r="L408" s="368" t="str">
        <f t="shared" si="86"/>
        <v/>
      </c>
      <c r="M408" s="369"/>
      <c r="N408" s="370" t="str">
        <f t="shared" si="79"/>
        <v/>
      </c>
      <c r="O408" s="371" t="str">
        <f t="shared" si="80"/>
        <v/>
      </c>
      <c r="P408" s="371" t="str">
        <f t="shared" si="87"/>
        <v/>
      </c>
      <c r="Q408" s="372" t="str">
        <f t="shared" si="81"/>
        <v/>
      </c>
      <c r="R408" s="373" t="str">
        <f t="shared" si="88"/>
        <v/>
      </c>
      <c r="S408" s="372" t="str">
        <f t="shared" si="89"/>
        <v/>
      </c>
      <c r="T408" s="372" t="str">
        <f t="shared" si="82"/>
        <v/>
      </c>
      <c r="U408" s="374" t="str">
        <f t="shared" si="83"/>
        <v/>
      </c>
      <c r="V408" s="375" t="str">
        <f t="shared" si="90"/>
        <v/>
      </c>
      <c r="Y408" s="133"/>
    </row>
    <row r="409" spans="1:25" s="127" customFormat="1" ht="12" customHeight="1">
      <c r="A409" s="121">
        <v>337</v>
      </c>
      <c r="B409" s="122"/>
      <c r="C409" s="403"/>
      <c r="D409" s="123"/>
      <c r="E409" s="124"/>
      <c r="F409" s="124"/>
      <c r="G409" s="363" t="str">
        <f t="shared" si="76"/>
        <v/>
      </c>
      <c r="H409" s="376" t="str">
        <f t="shared" si="77"/>
        <v/>
      </c>
      <c r="I409" s="365" t="str">
        <f t="shared" si="78"/>
        <v/>
      </c>
      <c r="J409" s="366" t="str">
        <f t="shared" si="84"/>
        <v/>
      </c>
      <c r="K409" s="367" t="str">
        <f t="shared" si="85"/>
        <v/>
      </c>
      <c r="L409" s="368" t="str">
        <f t="shared" si="86"/>
        <v/>
      </c>
      <c r="M409" s="369"/>
      <c r="N409" s="370" t="str">
        <f t="shared" si="79"/>
        <v/>
      </c>
      <c r="O409" s="371" t="str">
        <f t="shared" si="80"/>
        <v/>
      </c>
      <c r="P409" s="371" t="str">
        <f t="shared" si="87"/>
        <v/>
      </c>
      <c r="Q409" s="372" t="str">
        <f t="shared" si="81"/>
        <v/>
      </c>
      <c r="R409" s="373" t="str">
        <f t="shared" si="88"/>
        <v/>
      </c>
      <c r="S409" s="372" t="str">
        <f t="shared" si="89"/>
        <v/>
      </c>
      <c r="T409" s="372" t="str">
        <f t="shared" si="82"/>
        <v/>
      </c>
      <c r="U409" s="374" t="str">
        <f t="shared" si="83"/>
        <v/>
      </c>
      <c r="V409" s="375" t="str">
        <f t="shared" si="90"/>
        <v/>
      </c>
      <c r="Y409" s="133"/>
    </row>
    <row r="410" spans="1:25" s="127" customFormat="1" ht="12" customHeight="1">
      <c r="A410" s="121">
        <v>338</v>
      </c>
      <c r="B410" s="122"/>
      <c r="C410" s="403"/>
      <c r="D410" s="123"/>
      <c r="E410" s="124"/>
      <c r="F410" s="124"/>
      <c r="G410" s="363" t="str">
        <f t="shared" si="76"/>
        <v/>
      </c>
      <c r="H410" s="376" t="str">
        <f t="shared" si="77"/>
        <v/>
      </c>
      <c r="I410" s="365" t="str">
        <f t="shared" si="78"/>
        <v/>
      </c>
      <c r="J410" s="366" t="str">
        <f t="shared" si="84"/>
        <v/>
      </c>
      <c r="K410" s="367" t="str">
        <f t="shared" si="85"/>
        <v/>
      </c>
      <c r="L410" s="368" t="str">
        <f t="shared" si="86"/>
        <v/>
      </c>
      <c r="M410" s="369"/>
      <c r="N410" s="370" t="str">
        <f t="shared" si="79"/>
        <v/>
      </c>
      <c r="O410" s="371" t="str">
        <f t="shared" si="80"/>
        <v/>
      </c>
      <c r="P410" s="371" t="str">
        <f t="shared" si="87"/>
        <v/>
      </c>
      <c r="Q410" s="372" t="str">
        <f t="shared" si="81"/>
        <v/>
      </c>
      <c r="R410" s="373" t="str">
        <f t="shared" si="88"/>
        <v/>
      </c>
      <c r="S410" s="372" t="str">
        <f t="shared" si="89"/>
        <v/>
      </c>
      <c r="T410" s="372" t="str">
        <f t="shared" si="82"/>
        <v/>
      </c>
      <c r="U410" s="374" t="str">
        <f t="shared" si="83"/>
        <v/>
      </c>
      <c r="V410" s="375" t="str">
        <f t="shared" si="90"/>
        <v/>
      </c>
      <c r="Y410" s="133"/>
    </row>
    <row r="411" spans="1:25" s="127" customFormat="1" ht="12" customHeight="1">
      <c r="A411" s="121">
        <v>339</v>
      </c>
      <c r="B411" s="122"/>
      <c r="C411" s="403"/>
      <c r="D411" s="123"/>
      <c r="E411" s="124"/>
      <c r="F411" s="124"/>
      <c r="G411" s="363" t="str">
        <f t="shared" si="76"/>
        <v/>
      </c>
      <c r="H411" s="376" t="str">
        <f t="shared" si="77"/>
        <v/>
      </c>
      <c r="I411" s="365" t="str">
        <f t="shared" si="78"/>
        <v/>
      </c>
      <c r="J411" s="366" t="str">
        <f t="shared" si="84"/>
        <v/>
      </c>
      <c r="K411" s="367" t="str">
        <f t="shared" si="85"/>
        <v/>
      </c>
      <c r="L411" s="368" t="str">
        <f t="shared" si="86"/>
        <v/>
      </c>
      <c r="M411" s="369"/>
      <c r="N411" s="370" t="str">
        <f t="shared" si="79"/>
        <v/>
      </c>
      <c r="O411" s="371" t="str">
        <f t="shared" si="80"/>
        <v/>
      </c>
      <c r="P411" s="371" t="str">
        <f t="shared" si="87"/>
        <v/>
      </c>
      <c r="Q411" s="372" t="str">
        <f t="shared" si="81"/>
        <v/>
      </c>
      <c r="R411" s="373" t="str">
        <f t="shared" si="88"/>
        <v/>
      </c>
      <c r="S411" s="372" t="str">
        <f t="shared" si="89"/>
        <v/>
      </c>
      <c r="T411" s="372" t="str">
        <f t="shared" si="82"/>
        <v/>
      </c>
      <c r="U411" s="374" t="str">
        <f t="shared" si="83"/>
        <v/>
      </c>
      <c r="V411" s="375" t="str">
        <f t="shared" si="90"/>
        <v/>
      </c>
      <c r="Y411" s="133"/>
    </row>
    <row r="412" spans="1:25" s="127" customFormat="1" ht="12" customHeight="1">
      <c r="A412" s="121">
        <v>340</v>
      </c>
      <c r="B412" s="122"/>
      <c r="C412" s="403"/>
      <c r="D412" s="123"/>
      <c r="E412" s="124"/>
      <c r="F412" s="124"/>
      <c r="G412" s="363" t="str">
        <f t="shared" si="76"/>
        <v/>
      </c>
      <c r="H412" s="376" t="str">
        <f t="shared" si="77"/>
        <v/>
      </c>
      <c r="I412" s="365" t="str">
        <f t="shared" si="78"/>
        <v/>
      </c>
      <c r="J412" s="366" t="str">
        <f t="shared" si="84"/>
        <v/>
      </c>
      <c r="K412" s="367" t="str">
        <f t="shared" si="85"/>
        <v/>
      </c>
      <c r="L412" s="368" t="str">
        <f t="shared" si="86"/>
        <v/>
      </c>
      <c r="M412" s="369"/>
      <c r="N412" s="370" t="str">
        <f t="shared" si="79"/>
        <v/>
      </c>
      <c r="O412" s="371" t="str">
        <f t="shared" si="80"/>
        <v/>
      </c>
      <c r="P412" s="371" t="str">
        <f t="shared" si="87"/>
        <v/>
      </c>
      <c r="Q412" s="372" t="str">
        <f t="shared" si="81"/>
        <v/>
      </c>
      <c r="R412" s="373" t="str">
        <f t="shared" si="88"/>
        <v/>
      </c>
      <c r="S412" s="372" t="str">
        <f t="shared" si="89"/>
        <v/>
      </c>
      <c r="T412" s="372" t="str">
        <f t="shared" si="82"/>
        <v/>
      </c>
      <c r="U412" s="374" t="str">
        <f t="shared" si="83"/>
        <v/>
      </c>
      <c r="V412" s="375" t="str">
        <f t="shared" si="90"/>
        <v/>
      </c>
      <c r="Y412" s="133"/>
    </row>
    <row r="413" spans="1:25" s="127" customFormat="1" ht="12" customHeight="1">
      <c r="A413" s="121">
        <v>341</v>
      </c>
      <c r="B413" s="122"/>
      <c r="C413" s="403"/>
      <c r="D413" s="123"/>
      <c r="E413" s="124"/>
      <c r="F413" s="124"/>
      <c r="G413" s="363" t="str">
        <f t="shared" si="76"/>
        <v/>
      </c>
      <c r="H413" s="376" t="str">
        <f t="shared" si="77"/>
        <v/>
      </c>
      <c r="I413" s="365" t="str">
        <f t="shared" si="78"/>
        <v/>
      </c>
      <c r="J413" s="366" t="str">
        <f t="shared" si="84"/>
        <v/>
      </c>
      <c r="K413" s="367" t="str">
        <f t="shared" si="85"/>
        <v/>
      </c>
      <c r="L413" s="368" t="str">
        <f t="shared" si="86"/>
        <v/>
      </c>
      <c r="M413" s="369"/>
      <c r="N413" s="370" t="str">
        <f t="shared" si="79"/>
        <v/>
      </c>
      <c r="O413" s="371" t="str">
        <f t="shared" si="80"/>
        <v/>
      </c>
      <c r="P413" s="371" t="str">
        <f t="shared" si="87"/>
        <v/>
      </c>
      <c r="Q413" s="372" t="str">
        <f t="shared" si="81"/>
        <v/>
      </c>
      <c r="R413" s="373" t="str">
        <f t="shared" si="88"/>
        <v/>
      </c>
      <c r="S413" s="372" t="str">
        <f t="shared" si="89"/>
        <v/>
      </c>
      <c r="T413" s="372" t="str">
        <f t="shared" si="82"/>
        <v/>
      </c>
      <c r="U413" s="374" t="str">
        <f t="shared" si="83"/>
        <v/>
      </c>
      <c r="V413" s="375" t="str">
        <f t="shared" si="90"/>
        <v/>
      </c>
      <c r="Y413" s="133"/>
    </row>
    <row r="414" spans="1:25" s="127" customFormat="1" ht="12" customHeight="1">
      <c r="A414" s="121">
        <v>342</v>
      </c>
      <c r="B414" s="122"/>
      <c r="C414" s="403"/>
      <c r="D414" s="123"/>
      <c r="E414" s="124"/>
      <c r="F414" s="124"/>
      <c r="G414" s="363" t="str">
        <f t="shared" si="76"/>
        <v/>
      </c>
      <c r="H414" s="376" t="str">
        <f t="shared" si="77"/>
        <v/>
      </c>
      <c r="I414" s="365" t="str">
        <f t="shared" si="78"/>
        <v/>
      </c>
      <c r="J414" s="366" t="str">
        <f t="shared" si="84"/>
        <v/>
      </c>
      <c r="K414" s="367" t="str">
        <f t="shared" si="85"/>
        <v/>
      </c>
      <c r="L414" s="368" t="str">
        <f t="shared" si="86"/>
        <v/>
      </c>
      <c r="M414" s="369"/>
      <c r="N414" s="370" t="str">
        <f t="shared" si="79"/>
        <v/>
      </c>
      <c r="O414" s="371" t="str">
        <f t="shared" si="80"/>
        <v/>
      </c>
      <c r="P414" s="371" t="str">
        <f t="shared" si="87"/>
        <v/>
      </c>
      <c r="Q414" s="372" t="str">
        <f t="shared" si="81"/>
        <v/>
      </c>
      <c r="R414" s="373" t="str">
        <f t="shared" si="88"/>
        <v/>
      </c>
      <c r="S414" s="372" t="str">
        <f t="shared" si="89"/>
        <v/>
      </c>
      <c r="T414" s="372" t="str">
        <f t="shared" si="82"/>
        <v/>
      </c>
      <c r="U414" s="374" t="str">
        <f t="shared" si="83"/>
        <v/>
      </c>
      <c r="V414" s="375" t="str">
        <f t="shared" si="90"/>
        <v/>
      </c>
      <c r="Y414" s="133"/>
    </row>
    <row r="415" spans="1:25" s="127" customFormat="1" ht="12" customHeight="1">
      <c r="A415" s="121">
        <v>343</v>
      </c>
      <c r="B415" s="122"/>
      <c r="C415" s="403"/>
      <c r="D415" s="123"/>
      <c r="E415" s="124"/>
      <c r="F415" s="124"/>
      <c r="G415" s="363" t="str">
        <f t="shared" si="76"/>
        <v/>
      </c>
      <c r="H415" s="376" t="str">
        <f t="shared" si="77"/>
        <v/>
      </c>
      <c r="I415" s="365" t="str">
        <f t="shared" si="78"/>
        <v/>
      </c>
      <c r="J415" s="366" t="str">
        <f t="shared" si="84"/>
        <v/>
      </c>
      <c r="K415" s="367" t="str">
        <f t="shared" si="85"/>
        <v/>
      </c>
      <c r="L415" s="368" t="str">
        <f t="shared" si="86"/>
        <v/>
      </c>
      <c r="M415" s="369"/>
      <c r="N415" s="370" t="str">
        <f t="shared" si="79"/>
        <v/>
      </c>
      <c r="O415" s="371" t="str">
        <f t="shared" si="80"/>
        <v/>
      </c>
      <c r="P415" s="371" t="str">
        <f t="shared" si="87"/>
        <v/>
      </c>
      <c r="Q415" s="372" t="str">
        <f t="shared" si="81"/>
        <v/>
      </c>
      <c r="R415" s="373" t="str">
        <f t="shared" si="88"/>
        <v/>
      </c>
      <c r="S415" s="372" t="str">
        <f t="shared" si="89"/>
        <v/>
      </c>
      <c r="T415" s="372" t="str">
        <f t="shared" si="82"/>
        <v/>
      </c>
      <c r="U415" s="374" t="str">
        <f t="shared" si="83"/>
        <v/>
      </c>
      <c r="V415" s="375" t="str">
        <f t="shared" si="90"/>
        <v/>
      </c>
      <c r="Y415" s="133"/>
    </row>
    <row r="416" spans="1:25" s="127" customFormat="1" ht="12" customHeight="1">
      <c r="A416" s="121">
        <v>344</v>
      </c>
      <c r="B416" s="122"/>
      <c r="C416" s="403"/>
      <c r="D416" s="123"/>
      <c r="E416" s="124"/>
      <c r="F416" s="124"/>
      <c r="G416" s="363" t="str">
        <f t="shared" si="76"/>
        <v/>
      </c>
      <c r="H416" s="376" t="str">
        <f t="shared" si="77"/>
        <v/>
      </c>
      <c r="I416" s="365" t="str">
        <f t="shared" si="78"/>
        <v/>
      </c>
      <c r="J416" s="366" t="str">
        <f t="shared" si="84"/>
        <v/>
      </c>
      <c r="K416" s="367" t="str">
        <f t="shared" si="85"/>
        <v/>
      </c>
      <c r="L416" s="368" t="str">
        <f t="shared" si="86"/>
        <v/>
      </c>
      <c r="M416" s="369"/>
      <c r="N416" s="370" t="str">
        <f t="shared" si="79"/>
        <v/>
      </c>
      <c r="O416" s="371" t="str">
        <f t="shared" si="80"/>
        <v/>
      </c>
      <c r="P416" s="371" t="str">
        <f t="shared" si="87"/>
        <v/>
      </c>
      <c r="Q416" s="372" t="str">
        <f t="shared" si="81"/>
        <v/>
      </c>
      <c r="R416" s="373" t="str">
        <f t="shared" si="88"/>
        <v/>
      </c>
      <c r="S416" s="372" t="str">
        <f t="shared" si="89"/>
        <v/>
      </c>
      <c r="T416" s="372" t="str">
        <f t="shared" si="82"/>
        <v/>
      </c>
      <c r="U416" s="374" t="str">
        <f t="shared" si="83"/>
        <v/>
      </c>
      <c r="V416" s="375" t="str">
        <f t="shared" si="90"/>
        <v/>
      </c>
      <c r="Y416" s="133"/>
    </row>
    <row r="417" spans="1:25" s="127" customFormat="1" ht="12" customHeight="1">
      <c r="A417" s="121">
        <v>345</v>
      </c>
      <c r="B417" s="122"/>
      <c r="C417" s="403"/>
      <c r="D417" s="123"/>
      <c r="E417" s="124"/>
      <c r="F417" s="124"/>
      <c r="G417" s="363" t="str">
        <f t="shared" si="76"/>
        <v/>
      </c>
      <c r="H417" s="376" t="str">
        <f t="shared" si="77"/>
        <v/>
      </c>
      <c r="I417" s="365" t="str">
        <f t="shared" si="78"/>
        <v/>
      </c>
      <c r="J417" s="366" t="str">
        <f t="shared" si="84"/>
        <v/>
      </c>
      <c r="K417" s="367" t="str">
        <f t="shared" si="85"/>
        <v/>
      </c>
      <c r="L417" s="368" t="str">
        <f t="shared" si="86"/>
        <v/>
      </c>
      <c r="M417" s="369"/>
      <c r="N417" s="370" t="str">
        <f t="shared" si="79"/>
        <v/>
      </c>
      <c r="O417" s="371" t="str">
        <f t="shared" si="80"/>
        <v/>
      </c>
      <c r="P417" s="371" t="str">
        <f t="shared" si="87"/>
        <v/>
      </c>
      <c r="Q417" s="372" t="str">
        <f t="shared" si="81"/>
        <v/>
      </c>
      <c r="R417" s="373" t="str">
        <f t="shared" si="88"/>
        <v/>
      </c>
      <c r="S417" s="372" t="str">
        <f t="shared" si="89"/>
        <v/>
      </c>
      <c r="T417" s="372" t="str">
        <f t="shared" si="82"/>
        <v/>
      </c>
      <c r="U417" s="374" t="str">
        <f t="shared" si="83"/>
        <v/>
      </c>
      <c r="V417" s="375" t="str">
        <f t="shared" si="90"/>
        <v/>
      </c>
      <c r="Y417" s="133"/>
    </row>
    <row r="418" spans="1:25" s="127" customFormat="1" ht="12" customHeight="1">
      <c r="A418" s="121">
        <v>346</v>
      </c>
      <c r="B418" s="122"/>
      <c r="C418" s="403"/>
      <c r="D418" s="123"/>
      <c r="E418" s="124"/>
      <c r="F418" s="124"/>
      <c r="G418" s="363" t="str">
        <f t="shared" si="76"/>
        <v/>
      </c>
      <c r="H418" s="376" t="str">
        <f t="shared" si="77"/>
        <v/>
      </c>
      <c r="I418" s="365" t="str">
        <f t="shared" si="78"/>
        <v/>
      </c>
      <c r="J418" s="366" t="str">
        <f t="shared" si="84"/>
        <v/>
      </c>
      <c r="K418" s="367" t="str">
        <f t="shared" si="85"/>
        <v/>
      </c>
      <c r="L418" s="368" t="str">
        <f t="shared" si="86"/>
        <v/>
      </c>
      <c r="M418" s="369"/>
      <c r="N418" s="370" t="str">
        <f t="shared" si="79"/>
        <v/>
      </c>
      <c r="O418" s="371" t="str">
        <f t="shared" si="80"/>
        <v/>
      </c>
      <c r="P418" s="371" t="str">
        <f t="shared" si="87"/>
        <v/>
      </c>
      <c r="Q418" s="372" t="str">
        <f t="shared" si="81"/>
        <v/>
      </c>
      <c r="R418" s="373" t="str">
        <f t="shared" si="88"/>
        <v/>
      </c>
      <c r="S418" s="372" t="str">
        <f t="shared" si="89"/>
        <v/>
      </c>
      <c r="T418" s="372" t="str">
        <f t="shared" si="82"/>
        <v/>
      </c>
      <c r="U418" s="374" t="str">
        <f t="shared" si="83"/>
        <v/>
      </c>
      <c r="V418" s="375" t="str">
        <f t="shared" si="90"/>
        <v/>
      </c>
      <c r="Y418" s="133"/>
    </row>
    <row r="419" spans="1:25" s="127" customFormat="1" ht="12" customHeight="1">
      <c r="A419" s="121">
        <v>347</v>
      </c>
      <c r="B419" s="122"/>
      <c r="C419" s="403"/>
      <c r="D419" s="123"/>
      <c r="E419" s="124"/>
      <c r="F419" s="124"/>
      <c r="G419" s="363" t="str">
        <f t="shared" si="76"/>
        <v/>
      </c>
      <c r="H419" s="376" t="str">
        <f t="shared" si="77"/>
        <v/>
      </c>
      <c r="I419" s="365" t="str">
        <f t="shared" si="78"/>
        <v/>
      </c>
      <c r="J419" s="366" t="str">
        <f t="shared" si="84"/>
        <v/>
      </c>
      <c r="K419" s="367" t="str">
        <f t="shared" si="85"/>
        <v/>
      </c>
      <c r="L419" s="368" t="str">
        <f t="shared" si="86"/>
        <v/>
      </c>
      <c r="M419" s="369"/>
      <c r="N419" s="370" t="str">
        <f t="shared" si="79"/>
        <v/>
      </c>
      <c r="O419" s="371" t="str">
        <f t="shared" si="80"/>
        <v/>
      </c>
      <c r="P419" s="371" t="str">
        <f t="shared" si="87"/>
        <v/>
      </c>
      <c r="Q419" s="372" t="str">
        <f t="shared" si="81"/>
        <v/>
      </c>
      <c r="R419" s="373" t="str">
        <f t="shared" si="88"/>
        <v/>
      </c>
      <c r="S419" s="372" t="str">
        <f t="shared" si="89"/>
        <v/>
      </c>
      <c r="T419" s="372" t="str">
        <f t="shared" si="82"/>
        <v/>
      </c>
      <c r="U419" s="374" t="str">
        <f t="shared" si="83"/>
        <v/>
      </c>
      <c r="V419" s="375" t="str">
        <f t="shared" si="90"/>
        <v/>
      </c>
      <c r="Y419" s="133"/>
    </row>
    <row r="420" spans="1:25" s="127" customFormat="1" ht="12" customHeight="1">
      <c r="A420" s="121">
        <v>348</v>
      </c>
      <c r="B420" s="122"/>
      <c r="C420" s="403"/>
      <c r="D420" s="123"/>
      <c r="E420" s="124"/>
      <c r="F420" s="124"/>
      <c r="G420" s="363" t="str">
        <f t="shared" si="76"/>
        <v/>
      </c>
      <c r="H420" s="376" t="str">
        <f t="shared" si="77"/>
        <v/>
      </c>
      <c r="I420" s="365" t="str">
        <f t="shared" si="78"/>
        <v/>
      </c>
      <c r="J420" s="366" t="str">
        <f t="shared" si="84"/>
        <v/>
      </c>
      <c r="K420" s="367" t="str">
        <f t="shared" si="85"/>
        <v/>
      </c>
      <c r="L420" s="368" t="str">
        <f t="shared" si="86"/>
        <v/>
      </c>
      <c r="M420" s="369"/>
      <c r="N420" s="370" t="str">
        <f t="shared" si="79"/>
        <v/>
      </c>
      <c r="O420" s="371" t="str">
        <f t="shared" si="80"/>
        <v/>
      </c>
      <c r="P420" s="371" t="str">
        <f t="shared" si="87"/>
        <v/>
      </c>
      <c r="Q420" s="372" t="str">
        <f t="shared" si="81"/>
        <v/>
      </c>
      <c r="R420" s="373" t="str">
        <f t="shared" si="88"/>
        <v/>
      </c>
      <c r="S420" s="372" t="str">
        <f t="shared" si="89"/>
        <v/>
      </c>
      <c r="T420" s="372" t="str">
        <f t="shared" si="82"/>
        <v/>
      </c>
      <c r="U420" s="374" t="str">
        <f t="shared" si="83"/>
        <v/>
      </c>
      <c r="V420" s="375" t="str">
        <f t="shared" si="90"/>
        <v/>
      </c>
      <c r="Y420" s="133"/>
    </row>
    <row r="421" spans="1:25" s="127" customFormat="1" ht="12" customHeight="1">
      <c r="A421" s="121">
        <v>349</v>
      </c>
      <c r="B421" s="122"/>
      <c r="C421" s="403"/>
      <c r="D421" s="123"/>
      <c r="E421" s="124"/>
      <c r="F421" s="124"/>
      <c r="G421" s="363" t="str">
        <f t="shared" si="76"/>
        <v/>
      </c>
      <c r="H421" s="376" t="str">
        <f t="shared" si="77"/>
        <v/>
      </c>
      <c r="I421" s="365" t="str">
        <f t="shared" si="78"/>
        <v/>
      </c>
      <c r="J421" s="366" t="str">
        <f t="shared" si="84"/>
        <v/>
      </c>
      <c r="K421" s="367" t="str">
        <f t="shared" si="85"/>
        <v/>
      </c>
      <c r="L421" s="368" t="str">
        <f t="shared" si="86"/>
        <v/>
      </c>
      <c r="M421" s="369"/>
      <c r="N421" s="370" t="str">
        <f t="shared" si="79"/>
        <v/>
      </c>
      <c r="O421" s="371" t="str">
        <f t="shared" si="80"/>
        <v/>
      </c>
      <c r="P421" s="371" t="str">
        <f t="shared" si="87"/>
        <v/>
      </c>
      <c r="Q421" s="372" t="str">
        <f t="shared" si="81"/>
        <v/>
      </c>
      <c r="R421" s="373" t="str">
        <f t="shared" si="88"/>
        <v/>
      </c>
      <c r="S421" s="372" t="str">
        <f t="shared" si="89"/>
        <v/>
      </c>
      <c r="T421" s="372" t="str">
        <f t="shared" si="82"/>
        <v/>
      </c>
      <c r="U421" s="374" t="str">
        <f t="shared" si="83"/>
        <v/>
      </c>
      <c r="V421" s="375" t="str">
        <f t="shared" si="90"/>
        <v/>
      </c>
      <c r="Y421" s="133"/>
    </row>
    <row r="422" spans="1:25" s="127" customFormat="1" ht="12" customHeight="1">
      <c r="A422" s="121">
        <v>350</v>
      </c>
      <c r="B422" s="122"/>
      <c r="C422" s="403"/>
      <c r="D422" s="123"/>
      <c r="E422" s="124"/>
      <c r="F422" s="124"/>
      <c r="G422" s="363" t="str">
        <f t="shared" si="76"/>
        <v/>
      </c>
      <c r="H422" s="376" t="str">
        <f t="shared" si="77"/>
        <v/>
      </c>
      <c r="I422" s="365" t="str">
        <f t="shared" si="78"/>
        <v/>
      </c>
      <c r="J422" s="366" t="str">
        <f t="shared" si="84"/>
        <v/>
      </c>
      <c r="K422" s="367" t="str">
        <f t="shared" si="85"/>
        <v/>
      </c>
      <c r="L422" s="368" t="str">
        <f t="shared" si="86"/>
        <v/>
      </c>
      <c r="M422" s="369"/>
      <c r="N422" s="370" t="str">
        <f t="shared" si="79"/>
        <v/>
      </c>
      <c r="O422" s="371" t="str">
        <f t="shared" si="80"/>
        <v/>
      </c>
      <c r="P422" s="371" t="str">
        <f t="shared" si="87"/>
        <v/>
      </c>
      <c r="Q422" s="372" t="str">
        <f t="shared" si="81"/>
        <v/>
      </c>
      <c r="R422" s="373" t="str">
        <f t="shared" si="88"/>
        <v/>
      </c>
      <c r="S422" s="372" t="str">
        <f t="shared" si="89"/>
        <v/>
      </c>
      <c r="T422" s="372" t="str">
        <f t="shared" si="82"/>
        <v/>
      </c>
      <c r="U422" s="374" t="str">
        <f t="shared" si="83"/>
        <v/>
      </c>
      <c r="V422" s="375" t="str">
        <f t="shared" si="90"/>
        <v/>
      </c>
      <c r="Y422" s="133"/>
    </row>
    <row r="423" spans="1:25" s="127" customFormat="1" ht="12" customHeight="1">
      <c r="A423" s="121">
        <v>351</v>
      </c>
      <c r="B423" s="122"/>
      <c r="C423" s="403"/>
      <c r="D423" s="123"/>
      <c r="E423" s="124"/>
      <c r="F423" s="124"/>
      <c r="G423" s="363" t="str">
        <f t="shared" si="76"/>
        <v/>
      </c>
      <c r="H423" s="376" t="str">
        <f t="shared" si="77"/>
        <v/>
      </c>
      <c r="I423" s="365" t="str">
        <f t="shared" si="78"/>
        <v/>
      </c>
      <c r="J423" s="366" t="str">
        <f t="shared" si="84"/>
        <v/>
      </c>
      <c r="K423" s="367" t="str">
        <f t="shared" si="85"/>
        <v/>
      </c>
      <c r="L423" s="368" t="str">
        <f t="shared" si="86"/>
        <v/>
      </c>
      <c r="M423" s="369"/>
      <c r="N423" s="370" t="str">
        <f t="shared" si="79"/>
        <v/>
      </c>
      <c r="O423" s="371" t="str">
        <f t="shared" si="80"/>
        <v/>
      </c>
      <c r="P423" s="371" t="str">
        <f t="shared" si="87"/>
        <v/>
      </c>
      <c r="Q423" s="372" t="str">
        <f t="shared" si="81"/>
        <v/>
      </c>
      <c r="R423" s="373" t="str">
        <f t="shared" si="88"/>
        <v/>
      </c>
      <c r="S423" s="372" t="str">
        <f t="shared" si="89"/>
        <v/>
      </c>
      <c r="T423" s="372" t="str">
        <f t="shared" si="82"/>
        <v/>
      </c>
      <c r="U423" s="374" t="str">
        <f t="shared" si="83"/>
        <v/>
      </c>
      <c r="V423" s="375" t="str">
        <f t="shared" si="90"/>
        <v/>
      </c>
      <c r="Y423" s="133"/>
    </row>
    <row r="424" spans="1:25" s="127" customFormat="1" ht="12" customHeight="1">
      <c r="A424" s="121">
        <v>352</v>
      </c>
      <c r="B424" s="122"/>
      <c r="C424" s="403"/>
      <c r="D424" s="123"/>
      <c r="E424" s="124"/>
      <c r="F424" s="124"/>
      <c r="G424" s="363" t="str">
        <f t="shared" si="76"/>
        <v/>
      </c>
      <c r="H424" s="376" t="str">
        <f t="shared" si="77"/>
        <v/>
      </c>
      <c r="I424" s="365" t="str">
        <f t="shared" si="78"/>
        <v/>
      </c>
      <c r="J424" s="366" t="str">
        <f t="shared" si="84"/>
        <v/>
      </c>
      <c r="K424" s="367" t="str">
        <f t="shared" si="85"/>
        <v/>
      </c>
      <c r="L424" s="368" t="str">
        <f t="shared" si="86"/>
        <v/>
      </c>
      <c r="M424" s="369"/>
      <c r="N424" s="370" t="str">
        <f t="shared" si="79"/>
        <v/>
      </c>
      <c r="O424" s="371" t="str">
        <f t="shared" si="80"/>
        <v/>
      </c>
      <c r="P424" s="371" t="str">
        <f t="shared" si="87"/>
        <v/>
      </c>
      <c r="Q424" s="372" t="str">
        <f t="shared" si="81"/>
        <v/>
      </c>
      <c r="R424" s="373" t="str">
        <f t="shared" si="88"/>
        <v/>
      </c>
      <c r="S424" s="372" t="str">
        <f t="shared" si="89"/>
        <v/>
      </c>
      <c r="T424" s="372" t="str">
        <f t="shared" si="82"/>
        <v/>
      </c>
      <c r="U424" s="374" t="str">
        <f t="shared" si="83"/>
        <v/>
      </c>
      <c r="V424" s="375" t="str">
        <f t="shared" si="90"/>
        <v/>
      </c>
      <c r="Y424" s="133"/>
    </row>
    <row r="425" spans="1:25" s="127" customFormat="1" ht="12" customHeight="1">
      <c r="A425" s="121">
        <v>353</v>
      </c>
      <c r="B425" s="122"/>
      <c r="C425" s="403"/>
      <c r="D425" s="123"/>
      <c r="E425" s="124"/>
      <c r="F425" s="124"/>
      <c r="G425" s="363" t="str">
        <f t="shared" si="76"/>
        <v/>
      </c>
      <c r="H425" s="376" t="str">
        <f t="shared" si="77"/>
        <v/>
      </c>
      <c r="I425" s="365" t="str">
        <f t="shared" si="78"/>
        <v/>
      </c>
      <c r="J425" s="366" t="str">
        <f t="shared" si="84"/>
        <v/>
      </c>
      <c r="K425" s="367" t="str">
        <f t="shared" si="85"/>
        <v/>
      </c>
      <c r="L425" s="368" t="str">
        <f t="shared" si="86"/>
        <v/>
      </c>
      <c r="M425" s="369"/>
      <c r="N425" s="370" t="str">
        <f t="shared" si="79"/>
        <v/>
      </c>
      <c r="O425" s="371" t="str">
        <f t="shared" si="80"/>
        <v/>
      </c>
      <c r="P425" s="371" t="str">
        <f t="shared" si="87"/>
        <v/>
      </c>
      <c r="Q425" s="372" t="str">
        <f t="shared" si="81"/>
        <v/>
      </c>
      <c r="R425" s="373" t="str">
        <f t="shared" si="88"/>
        <v/>
      </c>
      <c r="S425" s="372" t="str">
        <f t="shared" si="89"/>
        <v/>
      </c>
      <c r="T425" s="372" t="str">
        <f t="shared" si="82"/>
        <v/>
      </c>
      <c r="U425" s="374" t="str">
        <f t="shared" si="83"/>
        <v/>
      </c>
      <c r="V425" s="375" t="str">
        <f t="shared" si="90"/>
        <v/>
      </c>
      <c r="Y425" s="133"/>
    </row>
    <row r="426" spans="1:25" s="127" customFormat="1" ht="12" customHeight="1">
      <c r="A426" s="121">
        <v>354</v>
      </c>
      <c r="B426" s="122"/>
      <c r="C426" s="403"/>
      <c r="D426" s="123"/>
      <c r="E426" s="124"/>
      <c r="F426" s="124"/>
      <c r="G426" s="363" t="str">
        <f t="shared" si="76"/>
        <v/>
      </c>
      <c r="H426" s="376" t="str">
        <f t="shared" si="77"/>
        <v/>
      </c>
      <c r="I426" s="365" t="str">
        <f t="shared" si="78"/>
        <v/>
      </c>
      <c r="J426" s="366" t="str">
        <f t="shared" si="84"/>
        <v/>
      </c>
      <c r="K426" s="367" t="str">
        <f t="shared" si="85"/>
        <v/>
      </c>
      <c r="L426" s="368" t="str">
        <f t="shared" si="86"/>
        <v/>
      </c>
      <c r="M426" s="369"/>
      <c r="N426" s="370" t="str">
        <f t="shared" si="79"/>
        <v/>
      </c>
      <c r="O426" s="371" t="str">
        <f t="shared" si="80"/>
        <v/>
      </c>
      <c r="P426" s="371" t="str">
        <f t="shared" si="87"/>
        <v/>
      </c>
      <c r="Q426" s="372" t="str">
        <f t="shared" si="81"/>
        <v/>
      </c>
      <c r="R426" s="373" t="str">
        <f t="shared" si="88"/>
        <v/>
      </c>
      <c r="S426" s="372" t="str">
        <f t="shared" si="89"/>
        <v/>
      </c>
      <c r="T426" s="372" t="str">
        <f t="shared" si="82"/>
        <v/>
      </c>
      <c r="U426" s="374" t="str">
        <f t="shared" si="83"/>
        <v/>
      </c>
      <c r="V426" s="375" t="str">
        <f t="shared" si="90"/>
        <v/>
      </c>
      <c r="Y426" s="133"/>
    </row>
    <row r="427" spans="1:25" s="127" customFormat="1" ht="12" customHeight="1">
      <c r="A427" s="121">
        <v>355</v>
      </c>
      <c r="B427" s="122"/>
      <c r="C427" s="403"/>
      <c r="D427" s="123"/>
      <c r="E427" s="124"/>
      <c r="F427" s="124"/>
      <c r="G427" s="363" t="str">
        <f t="shared" si="76"/>
        <v/>
      </c>
      <c r="H427" s="376" t="str">
        <f t="shared" si="77"/>
        <v/>
      </c>
      <c r="I427" s="365" t="str">
        <f t="shared" si="78"/>
        <v/>
      </c>
      <c r="J427" s="366" t="str">
        <f t="shared" si="84"/>
        <v/>
      </c>
      <c r="K427" s="367" t="str">
        <f t="shared" si="85"/>
        <v/>
      </c>
      <c r="L427" s="368" t="str">
        <f t="shared" si="86"/>
        <v/>
      </c>
      <c r="M427" s="369"/>
      <c r="N427" s="370" t="str">
        <f t="shared" si="79"/>
        <v/>
      </c>
      <c r="O427" s="371" t="str">
        <f t="shared" si="80"/>
        <v/>
      </c>
      <c r="P427" s="371" t="str">
        <f t="shared" si="87"/>
        <v/>
      </c>
      <c r="Q427" s="372" t="str">
        <f t="shared" si="81"/>
        <v/>
      </c>
      <c r="R427" s="373" t="str">
        <f t="shared" si="88"/>
        <v/>
      </c>
      <c r="S427" s="372" t="str">
        <f t="shared" si="89"/>
        <v/>
      </c>
      <c r="T427" s="372" t="str">
        <f t="shared" si="82"/>
        <v/>
      </c>
      <c r="U427" s="374" t="str">
        <f t="shared" si="83"/>
        <v/>
      </c>
      <c r="V427" s="375" t="str">
        <f t="shared" si="90"/>
        <v/>
      </c>
      <c r="Y427" s="133"/>
    </row>
    <row r="428" spans="1:25" s="127" customFormat="1" ht="12" customHeight="1">
      <c r="A428" s="121">
        <v>356</v>
      </c>
      <c r="B428" s="122"/>
      <c r="C428" s="403"/>
      <c r="D428" s="123"/>
      <c r="E428" s="124"/>
      <c r="F428" s="124"/>
      <c r="G428" s="363" t="str">
        <f t="shared" si="76"/>
        <v/>
      </c>
      <c r="H428" s="376" t="str">
        <f t="shared" si="77"/>
        <v/>
      </c>
      <c r="I428" s="365" t="str">
        <f t="shared" si="78"/>
        <v/>
      </c>
      <c r="J428" s="366" t="str">
        <f t="shared" si="84"/>
        <v/>
      </c>
      <c r="K428" s="367" t="str">
        <f t="shared" si="85"/>
        <v/>
      </c>
      <c r="L428" s="368" t="str">
        <f t="shared" si="86"/>
        <v/>
      </c>
      <c r="M428" s="369"/>
      <c r="N428" s="370" t="str">
        <f t="shared" si="79"/>
        <v/>
      </c>
      <c r="O428" s="371" t="str">
        <f t="shared" si="80"/>
        <v/>
      </c>
      <c r="P428" s="371" t="str">
        <f t="shared" si="87"/>
        <v/>
      </c>
      <c r="Q428" s="372" t="str">
        <f t="shared" si="81"/>
        <v/>
      </c>
      <c r="R428" s="373" t="str">
        <f t="shared" si="88"/>
        <v/>
      </c>
      <c r="S428" s="372" t="str">
        <f t="shared" si="89"/>
        <v/>
      </c>
      <c r="T428" s="372" t="str">
        <f t="shared" si="82"/>
        <v/>
      </c>
      <c r="U428" s="374" t="str">
        <f t="shared" si="83"/>
        <v/>
      </c>
      <c r="V428" s="375" t="str">
        <f t="shared" si="90"/>
        <v/>
      </c>
      <c r="Y428" s="133"/>
    </row>
    <row r="429" spans="1:25" s="127" customFormat="1" ht="12" customHeight="1">
      <c r="A429" s="121">
        <v>357</v>
      </c>
      <c r="B429" s="122"/>
      <c r="C429" s="403"/>
      <c r="D429" s="123"/>
      <c r="E429" s="124"/>
      <c r="F429" s="124"/>
      <c r="G429" s="363" t="str">
        <f t="shared" si="76"/>
        <v/>
      </c>
      <c r="H429" s="376" t="str">
        <f t="shared" si="77"/>
        <v/>
      </c>
      <c r="I429" s="365" t="str">
        <f t="shared" si="78"/>
        <v/>
      </c>
      <c r="J429" s="366" t="str">
        <f t="shared" si="84"/>
        <v/>
      </c>
      <c r="K429" s="367" t="str">
        <f t="shared" si="85"/>
        <v/>
      </c>
      <c r="L429" s="368" t="str">
        <f t="shared" si="86"/>
        <v/>
      </c>
      <c r="M429" s="369"/>
      <c r="N429" s="370" t="str">
        <f t="shared" si="79"/>
        <v/>
      </c>
      <c r="O429" s="371" t="str">
        <f t="shared" si="80"/>
        <v/>
      </c>
      <c r="P429" s="371" t="str">
        <f t="shared" si="87"/>
        <v/>
      </c>
      <c r="Q429" s="372" t="str">
        <f t="shared" si="81"/>
        <v/>
      </c>
      <c r="R429" s="373" t="str">
        <f t="shared" si="88"/>
        <v/>
      </c>
      <c r="S429" s="372" t="str">
        <f t="shared" si="89"/>
        <v/>
      </c>
      <c r="T429" s="372" t="str">
        <f t="shared" si="82"/>
        <v/>
      </c>
      <c r="U429" s="374" t="str">
        <f t="shared" si="83"/>
        <v/>
      </c>
      <c r="V429" s="375" t="str">
        <f t="shared" si="90"/>
        <v/>
      </c>
      <c r="Y429" s="133"/>
    </row>
    <row r="430" spans="1:25" s="127" customFormat="1" ht="12" customHeight="1">
      <c r="A430" s="121">
        <v>358</v>
      </c>
      <c r="B430" s="122"/>
      <c r="C430" s="403"/>
      <c r="D430" s="123"/>
      <c r="E430" s="124"/>
      <c r="F430" s="124"/>
      <c r="G430" s="363" t="str">
        <f t="shared" si="76"/>
        <v/>
      </c>
      <c r="H430" s="376" t="str">
        <f t="shared" si="77"/>
        <v/>
      </c>
      <c r="I430" s="365" t="str">
        <f t="shared" si="78"/>
        <v/>
      </c>
      <c r="J430" s="366" t="str">
        <f t="shared" si="84"/>
        <v/>
      </c>
      <c r="K430" s="367" t="str">
        <f t="shared" si="85"/>
        <v/>
      </c>
      <c r="L430" s="368" t="str">
        <f t="shared" si="86"/>
        <v/>
      </c>
      <c r="M430" s="369"/>
      <c r="N430" s="370" t="str">
        <f t="shared" si="79"/>
        <v/>
      </c>
      <c r="O430" s="371" t="str">
        <f t="shared" si="80"/>
        <v/>
      </c>
      <c r="P430" s="371" t="str">
        <f t="shared" si="87"/>
        <v/>
      </c>
      <c r="Q430" s="372" t="str">
        <f t="shared" si="81"/>
        <v/>
      </c>
      <c r="R430" s="373" t="str">
        <f t="shared" si="88"/>
        <v/>
      </c>
      <c r="S430" s="372" t="str">
        <f t="shared" si="89"/>
        <v/>
      </c>
      <c r="T430" s="372" t="str">
        <f t="shared" si="82"/>
        <v/>
      </c>
      <c r="U430" s="374" t="str">
        <f t="shared" si="83"/>
        <v/>
      </c>
      <c r="V430" s="375" t="str">
        <f t="shared" si="90"/>
        <v/>
      </c>
      <c r="Y430" s="133"/>
    </row>
    <row r="431" spans="1:25" s="127" customFormat="1" ht="12" customHeight="1">
      <c r="A431" s="121">
        <v>359</v>
      </c>
      <c r="B431" s="122"/>
      <c r="C431" s="403"/>
      <c r="D431" s="123"/>
      <c r="E431" s="124"/>
      <c r="F431" s="124"/>
      <c r="G431" s="363" t="str">
        <f t="shared" si="76"/>
        <v/>
      </c>
      <c r="H431" s="376" t="str">
        <f t="shared" si="77"/>
        <v/>
      </c>
      <c r="I431" s="365" t="str">
        <f t="shared" si="78"/>
        <v/>
      </c>
      <c r="J431" s="366" t="str">
        <f t="shared" si="84"/>
        <v/>
      </c>
      <c r="K431" s="367" t="str">
        <f t="shared" si="85"/>
        <v/>
      </c>
      <c r="L431" s="368" t="str">
        <f t="shared" si="86"/>
        <v/>
      </c>
      <c r="M431" s="369"/>
      <c r="N431" s="370" t="str">
        <f t="shared" si="79"/>
        <v/>
      </c>
      <c r="O431" s="371" t="str">
        <f t="shared" si="80"/>
        <v/>
      </c>
      <c r="P431" s="371" t="str">
        <f t="shared" si="87"/>
        <v/>
      </c>
      <c r="Q431" s="372" t="str">
        <f t="shared" si="81"/>
        <v/>
      </c>
      <c r="R431" s="373" t="str">
        <f t="shared" si="88"/>
        <v/>
      </c>
      <c r="S431" s="372" t="str">
        <f t="shared" si="89"/>
        <v/>
      </c>
      <c r="T431" s="372" t="str">
        <f t="shared" si="82"/>
        <v/>
      </c>
      <c r="U431" s="374" t="str">
        <f t="shared" si="83"/>
        <v/>
      </c>
      <c r="V431" s="375" t="str">
        <f t="shared" si="90"/>
        <v/>
      </c>
      <c r="Y431" s="133"/>
    </row>
    <row r="432" spans="1:25" s="127" customFormat="1" ht="12" customHeight="1">
      <c r="A432" s="121">
        <v>360</v>
      </c>
      <c r="B432" s="122"/>
      <c r="C432" s="403"/>
      <c r="D432" s="123"/>
      <c r="E432" s="124"/>
      <c r="F432" s="124"/>
      <c r="G432" s="363" t="str">
        <f t="shared" si="76"/>
        <v/>
      </c>
      <c r="H432" s="376" t="str">
        <f t="shared" si="77"/>
        <v/>
      </c>
      <c r="I432" s="365" t="str">
        <f t="shared" si="78"/>
        <v/>
      </c>
      <c r="J432" s="366" t="str">
        <f t="shared" si="84"/>
        <v/>
      </c>
      <c r="K432" s="367" t="str">
        <f t="shared" si="85"/>
        <v/>
      </c>
      <c r="L432" s="368" t="str">
        <f t="shared" si="86"/>
        <v/>
      </c>
      <c r="M432" s="369"/>
      <c r="N432" s="370" t="str">
        <f t="shared" si="79"/>
        <v/>
      </c>
      <c r="O432" s="371" t="str">
        <f t="shared" si="80"/>
        <v/>
      </c>
      <c r="P432" s="371" t="str">
        <f t="shared" si="87"/>
        <v/>
      </c>
      <c r="Q432" s="372" t="str">
        <f t="shared" si="81"/>
        <v/>
      </c>
      <c r="R432" s="373" t="str">
        <f t="shared" si="88"/>
        <v/>
      </c>
      <c r="S432" s="372" t="str">
        <f t="shared" si="89"/>
        <v/>
      </c>
      <c r="T432" s="372" t="str">
        <f t="shared" si="82"/>
        <v/>
      </c>
      <c r="U432" s="374" t="str">
        <f t="shared" si="83"/>
        <v/>
      </c>
      <c r="V432" s="375" t="str">
        <f t="shared" si="90"/>
        <v/>
      </c>
      <c r="Y432" s="133"/>
    </row>
    <row r="433" spans="1:25" s="127" customFormat="1" ht="12" customHeight="1">
      <c r="A433" s="121">
        <v>361</v>
      </c>
      <c r="B433" s="122"/>
      <c r="C433" s="403"/>
      <c r="D433" s="123"/>
      <c r="E433" s="124"/>
      <c r="F433" s="124"/>
      <c r="G433" s="363" t="str">
        <f t="shared" si="76"/>
        <v/>
      </c>
      <c r="H433" s="376" t="str">
        <f t="shared" si="77"/>
        <v/>
      </c>
      <c r="I433" s="365" t="str">
        <f t="shared" si="78"/>
        <v/>
      </c>
      <c r="J433" s="366" t="str">
        <f t="shared" si="84"/>
        <v/>
      </c>
      <c r="K433" s="367" t="str">
        <f t="shared" si="85"/>
        <v/>
      </c>
      <c r="L433" s="368" t="str">
        <f t="shared" si="86"/>
        <v/>
      </c>
      <c r="M433" s="369"/>
      <c r="N433" s="370" t="str">
        <f t="shared" si="79"/>
        <v/>
      </c>
      <c r="O433" s="371" t="str">
        <f t="shared" si="80"/>
        <v/>
      </c>
      <c r="P433" s="371" t="str">
        <f t="shared" si="87"/>
        <v/>
      </c>
      <c r="Q433" s="372" t="str">
        <f t="shared" si="81"/>
        <v/>
      </c>
      <c r="R433" s="373" t="str">
        <f t="shared" si="88"/>
        <v/>
      </c>
      <c r="S433" s="372" t="str">
        <f t="shared" si="89"/>
        <v/>
      </c>
      <c r="T433" s="372" t="str">
        <f t="shared" si="82"/>
        <v/>
      </c>
      <c r="U433" s="374" t="str">
        <f t="shared" si="83"/>
        <v/>
      </c>
      <c r="V433" s="375" t="str">
        <f t="shared" si="90"/>
        <v/>
      </c>
      <c r="Y433" s="133"/>
    </row>
    <row r="434" spans="1:25" s="127" customFormat="1" ht="12" customHeight="1">
      <c r="A434" s="121">
        <v>362</v>
      </c>
      <c r="B434" s="122"/>
      <c r="C434" s="403"/>
      <c r="D434" s="123"/>
      <c r="E434" s="124"/>
      <c r="F434" s="124"/>
      <c r="G434" s="363" t="str">
        <f t="shared" si="76"/>
        <v/>
      </c>
      <c r="H434" s="376" t="str">
        <f t="shared" si="77"/>
        <v/>
      </c>
      <c r="I434" s="365" t="str">
        <f t="shared" si="78"/>
        <v/>
      </c>
      <c r="J434" s="366" t="str">
        <f t="shared" si="84"/>
        <v/>
      </c>
      <c r="K434" s="367" t="str">
        <f t="shared" si="85"/>
        <v/>
      </c>
      <c r="L434" s="368" t="str">
        <f t="shared" si="86"/>
        <v/>
      </c>
      <c r="M434" s="369"/>
      <c r="N434" s="370" t="str">
        <f t="shared" si="79"/>
        <v/>
      </c>
      <c r="O434" s="371" t="str">
        <f t="shared" si="80"/>
        <v/>
      </c>
      <c r="P434" s="371" t="str">
        <f t="shared" si="87"/>
        <v/>
      </c>
      <c r="Q434" s="372" t="str">
        <f t="shared" si="81"/>
        <v/>
      </c>
      <c r="R434" s="373" t="str">
        <f t="shared" si="88"/>
        <v/>
      </c>
      <c r="S434" s="372" t="str">
        <f t="shared" si="89"/>
        <v/>
      </c>
      <c r="T434" s="372" t="str">
        <f t="shared" si="82"/>
        <v/>
      </c>
      <c r="U434" s="374" t="str">
        <f t="shared" si="83"/>
        <v/>
      </c>
      <c r="V434" s="375" t="str">
        <f t="shared" si="90"/>
        <v/>
      </c>
      <c r="Y434" s="133"/>
    </row>
    <row r="435" spans="1:25" s="127" customFormat="1" ht="12" customHeight="1">
      <c r="A435" s="121">
        <v>363</v>
      </c>
      <c r="B435" s="122"/>
      <c r="C435" s="403"/>
      <c r="D435" s="123"/>
      <c r="E435" s="124"/>
      <c r="F435" s="124"/>
      <c r="G435" s="363" t="str">
        <f t="shared" si="76"/>
        <v/>
      </c>
      <c r="H435" s="376" t="str">
        <f t="shared" si="77"/>
        <v/>
      </c>
      <c r="I435" s="365" t="str">
        <f t="shared" si="78"/>
        <v/>
      </c>
      <c r="J435" s="366" t="str">
        <f t="shared" si="84"/>
        <v/>
      </c>
      <c r="K435" s="367" t="str">
        <f t="shared" si="85"/>
        <v/>
      </c>
      <c r="L435" s="368" t="str">
        <f t="shared" si="86"/>
        <v/>
      </c>
      <c r="M435" s="369"/>
      <c r="N435" s="370" t="str">
        <f t="shared" si="79"/>
        <v/>
      </c>
      <c r="O435" s="371" t="str">
        <f t="shared" si="80"/>
        <v/>
      </c>
      <c r="P435" s="371" t="str">
        <f t="shared" si="87"/>
        <v/>
      </c>
      <c r="Q435" s="372" t="str">
        <f t="shared" si="81"/>
        <v/>
      </c>
      <c r="R435" s="373" t="str">
        <f t="shared" si="88"/>
        <v/>
      </c>
      <c r="S435" s="372" t="str">
        <f t="shared" si="89"/>
        <v/>
      </c>
      <c r="T435" s="372" t="str">
        <f t="shared" si="82"/>
        <v/>
      </c>
      <c r="U435" s="374" t="str">
        <f t="shared" si="83"/>
        <v/>
      </c>
      <c r="V435" s="375" t="str">
        <f t="shared" si="90"/>
        <v/>
      </c>
      <c r="Y435" s="133"/>
    </row>
    <row r="436" spans="1:25" s="127" customFormat="1" ht="12" customHeight="1">
      <c r="A436" s="121">
        <v>364</v>
      </c>
      <c r="B436" s="122"/>
      <c r="C436" s="403"/>
      <c r="D436" s="123"/>
      <c r="E436" s="124"/>
      <c r="F436" s="124"/>
      <c r="G436" s="363" t="str">
        <f t="shared" si="76"/>
        <v/>
      </c>
      <c r="H436" s="376" t="str">
        <f t="shared" si="77"/>
        <v/>
      </c>
      <c r="I436" s="365" t="str">
        <f t="shared" si="78"/>
        <v/>
      </c>
      <c r="J436" s="366" t="str">
        <f t="shared" si="84"/>
        <v/>
      </c>
      <c r="K436" s="367" t="str">
        <f t="shared" si="85"/>
        <v/>
      </c>
      <c r="L436" s="368" t="str">
        <f t="shared" si="86"/>
        <v/>
      </c>
      <c r="M436" s="369"/>
      <c r="N436" s="370" t="str">
        <f t="shared" si="79"/>
        <v/>
      </c>
      <c r="O436" s="371" t="str">
        <f t="shared" si="80"/>
        <v/>
      </c>
      <c r="P436" s="371" t="str">
        <f t="shared" si="87"/>
        <v/>
      </c>
      <c r="Q436" s="372" t="str">
        <f t="shared" si="81"/>
        <v/>
      </c>
      <c r="R436" s="373" t="str">
        <f t="shared" si="88"/>
        <v/>
      </c>
      <c r="S436" s="372" t="str">
        <f t="shared" si="89"/>
        <v/>
      </c>
      <c r="T436" s="372" t="str">
        <f t="shared" si="82"/>
        <v/>
      </c>
      <c r="U436" s="374" t="str">
        <f t="shared" si="83"/>
        <v/>
      </c>
      <c r="V436" s="375" t="str">
        <f t="shared" si="90"/>
        <v/>
      </c>
      <c r="Y436" s="133"/>
    </row>
    <row r="437" spans="1:25" s="127" customFormat="1" ht="12" customHeight="1">
      <c r="A437" s="121">
        <v>365</v>
      </c>
      <c r="B437" s="122"/>
      <c r="C437" s="403"/>
      <c r="D437" s="123"/>
      <c r="E437" s="124"/>
      <c r="F437" s="124"/>
      <c r="G437" s="363" t="str">
        <f t="shared" si="76"/>
        <v/>
      </c>
      <c r="H437" s="376" t="str">
        <f t="shared" si="77"/>
        <v/>
      </c>
      <c r="I437" s="365" t="str">
        <f t="shared" si="78"/>
        <v/>
      </c>
      <c r="J437" s="366" t="str">
        <f t="shared" si="84"/>
        <v/>
      </c>
      <c r="K437" s="367" t="str">
        <f t="shared" si="85"/>
        <v/>
      </c>
      <c r="L437" s="368" t="str">
        <f t="shared" si="86"/>
        <v/>
      </c>
      <c r="M437" s="369"/>
      <c r="N437" s="370" t="str">
        <f t="shared" si="79"/>
        <v/>
      </c>
      <c r="O437" s="371" t="str">
        <f t="shared" si="80"/>
        <v/>
      </c>
      <c r="P437" s="371" t="str">
        <f t="shared" si="87"/>
        <v/>
      </c>
      <c r="Q437" s="372" t="str">
        <f t="shared" si="81"/>
        <v/>
      </c>
      <c r="R437" s="373" t="str">
        <f t="shared" si="88"/>
        <v/>
      </c>
      <c r="S437" s="372" t="str">
        <f t="shared" si="89"/>
        <v/>
      </c>
      <c r="T437" s="372" t="str">
        <f t="shared" si="82"/>
        <v/>
      </c>
      <c r="U437" s="374" t="str">
        <f t="shared" si="83"/>
        <v/>
      </c>
      <c r="V437" s="375" t="str">
        <f t="shared" si="90"/>
        <v/>
      </c>
      <c r="Y437" s="133"/>
    </row>
    <row r="438" spans="1:25" s="127" customFormat="1" ht="12" customHeight="1">
      <c r="A438" s="121">
        <v>366</v>
      </c>
      <c r="B438" s="122"/>
      <c r="C438" s="403"/>
      <c r="D438" s="123"/>
      <c r="E438" s="124"/>
      <c r="F438" s="124"/>
      <c r="G438" s="363" t="str">
        <f t="shared" si="76"/>
        <v/>
      </c>
      <c r="H438" s="376" t="str">
        <f t="shared" si="77"/>
        <v/>
      </c>
      <c r="I438" s="365" t="str">
        <f t="shared" si="78"/>
        <v/>
      </c>
      <c r="J438" s="366" t="str">
        <f t="shared" si="84"/>
        <v/>
      </c>
      <c r="K438" s="367" t="str">
        <f t="shared" si="85"/>
        <v/>
      </c>
      <c r="L438" s="368" t="str">
        <f t="shared" si="86"/>
        <v/>
      </c>
      <c r="M438" s="369"/>
      <c r="N438" s="370" t="str">
        <f t="shared" si="79"/>
        <v/>
      </c>
      <c r="O438" s="371" t="str">
        <f t="shared" si="80"/>
        <v/>
      </c>
      <c r="P438" s="371" t="str">
        <f t="shared" si="87"/>
        <v/>
      </c>
      <c r="Q438" s="372" t="str">
        <f t="shared" si="81"/>
        <v/>
      </c>
      <c r="R438" s="373" t="str">
        <f t="shared" si="88"/>
        <v/>
      </c>
      <c r="S438" s="372" t="str">
        <f t="shared" si="89"/>
        <v/>
      </c>
      <c r="T438" s="372" t="str">
        <f t="shared" si="82"/>
        <v/>
      </c>
      <c r="U438" s="374" t="str">
        <f t="shared" si="83"/>
        <v/>
      </c>
      <c r="V438" s="375" t="str">
        <f t="shared" si="90"/>
        <v/>
      </c>
      <c r="Y438" s="133"/>
    </row>
    <row r="439" spans="1:25" s="127" customFormat="1" ht="12" customHeight="1">
      <c r="A439" s="121">
        <v>367</v>
      </c>
      <c r="B439" s="122"/>
      <c r="C439" s="403"/>
      <c r="D439" s="123"/>
      <c r="E439" s="124"/>
      <c r="F439" s="124"/>
      <c r="G439" s="363" t="str">
        <f t="shared" si="76"/>
        <v/>
      </c>
      <c r="H439" s="376" t="str">
        <f t="shared" si="77"/>
        <v/>
      </c>
      <c r="I439" s="365" t="str">
        <f t="shared" si="78"/>
        <v/>
      </c>
      <c r="J439" s="366" t="str">
        <f t="shared" si="84"/>
        <v/>
      </c>
      <c r="K439" s="367" t="str">
        <f t="shared" si="85"/>
        <v/>
      </c>
      <c r="L439" s="368" t="str">
        <f t="shared" si="86"/>
        <v/>
      </c>
      <c r="M439" s="369"/>
      <c r="N439" s="370" t="str">
        <f t="shared" si="79"/>
        <v/>
      </c>
      <c r="O439" s="371" t="str">
        <f t="shared" si="80"/>
        <v/>
      </c>
      <c r="P439" s="371" t="str">
        <f t="shared" si="87"/>
        <v/>
      </c>
      <c r="Q439" s="372" t="str">
        <f t="shared" si="81"/>
        <v/>
      </c>
      <c r="R439" s="373" t="str">
        <f t="shared" si="88"/>
        <v/>
      </c>
      <c r="S439" s="372" t="str">
        <f t="shared" si="89"/>
        <v/>
      </c>
      <c r="T439" s="372" t="str">
        <f t="shared" si="82"/>
        <v/>
      </c>
      <c r="U439" s="374" t="str">
        <f t="shared" si="83"/>
        <v/>
      </c>
      <c r="V439" s="375" t="str">
        <f t="shared" si="90"/>
        <v/>
      </c>
      <c r="Y439" s="133"/>
    </row>
    <row r="440" spans="1:25" s="127" customFormat="1" ht="12" customHeight="1">
      <c r="A440" s="121">
        <v>368</v>
      </c>
      <c r="B440" s="122"/>
      <c r="C440" s="403"/>
      <c r="D440" s="123"/>
      <c r="E440" s="124"/>
      <c r="F440" s="124"/>
      <c r="G440" s="363" t="str">
        <f t="shared" si="76"/>
        <v/>
      </c>
      <c r="H440" s="376" t="str">
        <f t="shared" si="77"/>
        <v/>
      </c>
      <c r="I440" s="365" t="str">
        <f t="shared" si="78"/>
        <v/>
      </c>
      <c r="J440" s="366" t="str">
        <f t="shared" si="84"/>
        <v/>
      </c>
      <c r="K440" s="367" t="str">
        <f t="shared" si="85"/>
        <v/>
      </c>
      <c r="L440" s="368" t="str">
        <f t="shared" si="86"/>
        <v/>
      </c>
      <c r="M440" s="369"/>
      <c r="N440" s="370" t="str">
        <f t="shared" si="79"/>
        <v/>
      </c>
      <c r="O440" s="371" t="str">
        <f t="shared" si="80"/>
        <v/>
      </c>
      <c r="P440" s="371" t="str">
        <f t="shared" si="87"/>
        <v/>
      </c>
      <c r="Q440" s="372" t="str">
        <f t="shared" si="81"/>
        <v/>
      </c>
      <c r="R440" s="373" t="str">
        <f t="shared" si="88"/>
        <v/>
      </c>
      <c r="S440" s="372" t="str">
        <f t="shared" si="89"/>
        <v/>
      </c>
      <c r="T440" s="372" t="str">
        <f t="shared" si="82"/>
        <v/>
      </c>
      <c r="U440" s="374" t="str">
        <f t="shared" si="83"/>
        <v/>
      </c>
      <c r="V440" s="375" t="str">
        <f t="shared" si="90"/>
        <v/>
      </c>
      <c r="Y440" s="133"/>
    </row>
    <row r="441" spans="1:25" s="127" customFormat="1" ht="12" customHeight="1">
      <c r="A441" s="121">
        <v>369</v>
      </c>
      <c r="B441" s="122"/>
      <c r="C441" s="403"/>
      <c r="D441" s="123"/>
      <c r="E441" s="124"/>
      <c r="F441" s="124"/>
      <c r="G441" s="363" t="str">
        <f t="shared" si="76"/>
        <v/>
      </c>
      <c r="H441" s="376" t="str">
        <f t="shared" si="77"/>
        <v/>
      </c>
      <c r="I441" s="365" t="str">
        <f t="shared" si="78"/>
        <v/>
      </c>
      <c r="J441" s="366" t="str">
        <f t="shared" si="84"/>
        <v/>
      </c>
      <c r="K441" s="367" t="str">
        <f t="shared" si="85"/>
        <v/>
      </c>
      <c r="L441" s="368" t="str">
        <f t="shared" si="86"/>
        <v/>
      </c>
      <c r="M441" s="369"/>
      <c r="N441" s="370" t="str">
        <f t="shared" si="79"/>
        <v/>
      </c>
      <c r="O441" s="371" t="str">
        <f t="shared" si="80"/>
        <v/>
      </c>
      <c r="P441" s="371" t="str">
        <f t="shared" si="87"/>
        <v/>
      </c>
      <c r="Q441" s="372" t="str">
        <f t="shared" si="81"/>
        <v/>
      </c>
      <c r="R441" s="373" t="str">
        <f t="shared" si="88"/>
        <v/>
      </c>
      <c r="S441" s="372" t="str">
        <f t="shared" si="89"/>
        <v/>
      </c>
      <c r="T441" s="372" t="str">
        <f t="shared" si="82"/>
        <v/>
      </c>
      <c r="U441" s="374" t="str">
        <f t="shared" si="83"/>
        <v/>
      </c>
      <c r="V441" s="375" t="str">
        <f t="shared" si="90"/>
        <v/>
      </c>
      <c r="Y441" s="133"/>
    </row>
    <row r="442" spans="1:25" s="127" customFormat="1" ht="12" customHeight="1">
      <c r="A442" s="121">
        <v>370</v>
      </c>
      <c r="B442" s="122"/>
      <c r="C442" s="403"/>
      <c r="D442" s="123"/>
      <c r="E442" s="124"/>
      <c r="F442" s="124"/>
      <c r="G442" s="363" t="str">
        <f t="shared" si="76"/>
        <v/>
      </c>
      <c r="H442" s="376" t="str">
        <f t="shared" si="77"/>
        <v/>
      </c>
      <c r="I442" s="365" t="str">
        <f t="shared" si="78"/>
        <v/>
      </c>
      <c r="J442" s="366" t="str">
        <f t="shared" si="84"/>
        <v/>
      </c>
      <c r="K442" s="367" t="str">
        <f t="shared" si="85"/>
        <v/>
      </c>
      <c r="L442" s="368" t="str">
        <f t="shared" si="86"/>
        <v/>
      </c>
      <c r="M442" s="369"/>
      <c r="N442" s="370" t="str">
        <f t="shared" si="79"/>
        <v/>
      </c>
      <c r="O442" s="371" t="str">
        <f t="shared" si="80"/>
        <v/>
      </c>
      <c r="P442" s="371" t="str">
        <f t="shared" si="87"/>
        <v/>
      </c>
      <c r="Q442" s="372" t="str">
        <f t="shared" si="81"/>
        <v/>
      </c>
      <c r="R442" s="373" t="str">
        <f t="shared" si="88"/>
        <v/>
      </c>
      <c r="S442" s="372" t="str">
        <f t="shared" si="89"/>
        <v/>
      </c>
      <c r="T442" s="372" t="str">
        <f t="shared" si="82"/>
        <v/>
      </c>
      <c r="U442" s="374" t="str">
        <f t="shared" si="83"/>
        <v/>
      </c>
      <c r="V442" s="375" t="str">
        <f t="shared" si="90"/>
        <v/>
      </c>
      <c r="Y442" s="133"/>
    </row>
    <row r="443" spans="1:25" s="127" customFormat="1" ht="12" customHeight="1">
      <c r="A443" s="121">
        <v>371</v>
      </c>
      <c r="B443" s="122"/>
      <c r="C443" s="403"/>
      <c r="D443" s="123"/>
      <c r="E443" s="124"/>
      <c r="F443" s="124"/>
      <c r="G443" s="363" t="str">
        <f t="shared" si="76"/>
        <v/>
      </c>
      <c r="H443" s="376" t="str">
        <f t="shared" si="77"/>
        <v/>
      </c>
      <c r="I443" s="365" t="str">
        <f t="shared" si="78"/>
        <v/>
      </c>
      <c r="J443" s="366" t="str">
        <f t="shared" si="84"/>
        <v/>
      </c>
      <c r="K443" s="367" t="str">
        <f t="shared" si="85"/>
        <v/>
      </c>
      <c r="L443" s="368" t="str">
        <f t="shared" si="86"/>
        <v/>
      </c>
      <c r="M443" s="369"/>
      <c r="N443" s="370" t="str">
        <f t="shared" si="79"/>
        <v/>
      </c>
      <c r="O443" s="371" t="str">
        <f t="shared" si="80"/>
        <v/>
      </c>
      <c r="P443" s="371" t="str">
        <f t="shared" si="87"/>
        <v/>
      </c>
      <c r="Q443" s="372" t="str">
        <f t="shared" si="81"/>
        <v/>
      </c>
      <c r="R443" s="373" t="str">
        <f t="shared" si="88"/>
        <v/>
      </c>
      <c r="S443" s="372" t="str">
        <f t="shared" si="89"/>
        <v/>
      </c>
      <c r="T443" s="372" t="str">
        <f t="shared" si="82"/>
        <v/>
      </c>
      <c r="U443" s="374" t="str">
        <f t="shared" si="83"/>
        <v/>
      </c>
      <c r="V443" s="375" t="str">
        <f t="shared" si="90"/>
        <v/>
      </c>
      <c r="Y443" s="133"/>
    </row>
    <row r="444" spans="1:25" s="127" customFormat="1" ht="12" customHeight="1">
      <c r="A444" s="121">
        <v>372</v>
      </c>
      <c r="B444" s="122"/>
      <c r="C444" s="403"/>
      <c r="D444" s="123"/>
      <c r="E444" s="124"/>
      <c r="F444" s="124"/>
      <c r="G444" s="363" t="str">
        <f t="shared" si="76"/>
        <v/>
      </c>
      <c r="H444" s="376" t="str">
        <f t="shared" si="77"/>
        <v/>
      </c>
      <c r="I444" s="365" t="str">
        <f t="shared" si="78"/>
        <v/>
      </c>
      <c r="J444" s="366" t="str">
        <f t="shared" si="84"/>
        <v/>
      </c>
      <c r="K444" s="367" t="str">
        <f t="shared" si="85"/>
        <v/>
      </c>
      <c r="L444" s="368" t="str">
        <f t="shared" si="86"/>
        <v/>
      </c>
      <c r="M444" s="369"/>
      <c r="N444" s="370" t="str">
        <f t="shared" si="79"/>
        <v/>
      </c>
      <c r="O444" s="371" t="str">
        <f t="shared" si="80"/>
        <v/>
      </c>
      <c r="P444" s="371" t="str">
        <f t="shared" si="87"/>
        <v/>
      </c>
      <c r="Q444" s="372" t="str">
        <f t="shared" si="81"/>
        <v/>
      </c>
      <c r="R444" s="373" t="str">
        <f t="shared" si="88"/>
        <v/>
      </c>
      <c r="S444" s="372" t="str">
        <f t="shared" si="89"/>
        <v/>
      </c>
      <c r="T444" s="372" t="str">
        <f t="shared" si="82"/>
        <v/>
      </c>
      <c r="U444" s="374" t="str">
        <f t="shared" si="83"/>
        <v/>
      </c>
      <c r="V444" s="375" t="str">
        <f t="shared" si="90"/>
        <v/>
      </c>
      <c r="Y444" s="133"/>
    </row>
    <row r="445" spans="1:25" s="127" customFormat="1" ht="12" customHeight="1">
      <c r="A445" s="121">
        <v>373</v>
      </c>
      <c r="B445" s="122"/>
      <c r="C445" s="403"/>
      <c r="D445" s="123"/>
      <c r="E445" s="124"/>
      <c r="F445" s="124"/>
      <c r="G445" s="363" t="str">
        <f t="shared" si="76"/>
        <v/>
      </c>
      <c r="H445" s="376" t="str">
        <f t="shared" si="77"/>
        <v/>
      </c>
      <c r="I445" s="365" t="str">
        <f t="shared" si="78"/>
        <v/>
      </c>
      <c r="J445" s="366" t="str">
        <f t="shared" si="84"/>
        <v/>
      </c>
      <c r="K445" s="367" t="str">
        <f t="shared" si="85"/>
        <v/>
      </c>
      <c r="L445" s="368" t="str">
        <f t="shared" si="86"/>
        <v/>
      </c>
      <c r="M445" s="369"/>
      <c r="N445" s="370" t="str">
        <f t="shared" si="79"/>
        <v/>
      </c>
      <c r="O445" s="371" t="str">
        <f t="shared" si="80"/>
        <v/>
      </c>
      <c r="P445" s="371" t="str">
        <f t="shared" si="87"/>
        <v/>
      </c>
      <c r="Q445" s="372" t="str">
        <f t="shared" si="81"/>
        <v/>
      </c>
      <c r="R445" s="373" t="str">
        <f t="shared" si="88"/>
        <v/>
      </c>
      <c r="S445" s="372" t="str">
        <f t="shared" si="89"/>
        <v/>
      </c>
      <c r="T445" s="372" t="str">
        <f t="shared" si="82"/>
        <v/>
      </c>
      <c r="U445" s="374" t="str">
        <f t="shared" si="83"/>
        <v/>
      </c>
      <c r="V445" s="375" t="str">
        <f t="shared" si="90"/>
        <v/>
      </c>
      <c r="Y445" s="133"/>
    </row>
    <row r="446" spans="1:25" s="127" customFormat="1" ht="12" customHeight="1">
      <c r="A446" s="121">
        <v>374</v>
      </c>
      <c r="B446" s="122"/>
      <c r="C446" s="403"/>
      <c r="D446" s="123"/>
      <c r="E446" s="124"/>
      <c r="F446" s="124"/>
      <c r="G446" s="363" t="str">
        <f t="shared" si="76"/>
        <v/>
      </c>
      <c r="H446" s="376" t="str">
        <f t="shared" si="77"/>
        <v/>
      </c>
      <c r="I446" s="365" t="str">
        <f t="shared" si="78"/>
        <v/>
      </c>
      <c r="J446" s="366" t="str">
        <f t="shared" si="84"/>
        <v/>
      </c>
      <c r="K446" s="367" t="str">
        <f t="shared" si="85"/>
        <v/>
      </c>
      <c r="L446" s="368" t="str">
        <f t="shared" si="86"/>
        <v/>
      </c>
      <c r="M446" s="369"/>
      <c r="N446" s="370" t="str">
        <f t="shared" si="79"/>
        <v/>
      </c>
      <c r="O446" s="371" t="str">
        <f t="shared" si="80"/>
        <v/>
      </c>
      <c r="P446" s="371" t="str">
        <f t="shared" si="87"/>
        <v/>
      </c>
      <c r="Q446" s="372" t="str">
        <f t="shared" si="81"/>
        <v/>
      </c>
      <c r="R446" s="373" t="str">
        <f t="shared" si="88"/>
        <v/>
      </c>
      <c r="S446" s="372" t="str">
        <f t="shared" si="89"/>
        <v/>
      </c>
      <c r="T446" s="372" t="str">
        <f t="shared" si="82"/>
        <v/>
      </c>
      <c r="U446" s="374" t="str">
        <f t="shared" si="83"/>
        <v/>
      </c>
      <c r="V446" s="375" t="str">
        <f t="shared" si="90"/>
        <v/>
      </c>
      <c r="Y446" s="133"/>
    </row>
    <row r="447" spans="1:25" s="127" customFormat="1" ht="12" customHeight="1">
      <c r="A447" s="121">
        <v>375</v>
      </c>
      <c r="B447" s="122"/>
      <c r="C447" s="403"/>
      <c r="D447" s="123"/>
      <c r="E447" s="124"/>
      <c r="F447" s="124"/>
      <c r="G447" s="363" t="str">
        <f t="shared" si="76"/>
        <v/>
      </c>
      <c r="H447" s="376" t="str">
        <f t="shared" si="77"/>
        <v/>
      </c>
      <c r="I447" s="365" t="str">
        <f t="shared" si="78"/>
        <v/>
      </c>
      <c r="J447" s="366" t="str">
        <f t="shared" si="84"/>
        <v/>
      </c>
      <c r="K447" s="367" t="str">
        <f t="shared" si="85"/>
        <v/>
      </c>
      <c r="L447" s="368" t="str">
        <f t="shared" si="86"/>
        <v/>
      </c>
      <c r="M447" s="369"/>
      <c r="N447" s="370" t="str">
        <f t="shared" si="79"/>
        <v/>
      </c>
      <c r="O447" s="371" t="str">
        <f t="shared" si="80"/>
        <v/>
      </c>
      <c r="P447" s="371" t="str">
        <f t="shared" si="87"/>
        <v/>
      </c>
      <c r="Q447" s="372" t="str">
        <f t="shared" si="81"/>
        <v/>
      </c>
      <c r="R447" s="373" t="str">
        <f t="shared" si="88"/>
        <v/>
      </c>
      <c r="S447" s="372" t="str">
        <f t="shared" si="89"/>
        <v/>
      </c>
      <c r="T447" s="372" t="str">
        <f t="shared" si="82"/>
        <v/>
      </c>
      <c r="U447" s="374" t="str">
        <f t="shared" si="83"/>
        <v/>
      </c>
      <c r="V447" s="375" t="str">
        <f t="shared" si="90"/>
        <v/>
      </c>
      <c r="Y447" s="133"/>
    </row>
    <row r="448" spans="1:25" s="127" customFormat="1" ht="12" customHeight="1">
      <c r="A448" s="121">
        <v>376</v>
      </c>
      <c r="B448" s="122"/>
      <c r="C448" s="403"/>
      <c r="D448" s="123"/>
      <c r="E448" s="124"/>
      <c r="F448" s="124"/>
      <c r="G448" s="363" t="str">
        <f t="shared" si="76"/>
        <v/>
      </c>
      <c r="H448" s="376" t="str">
        <f t="shared" si="77"/>
        <v/>
      </c>
      <c r="I448" s="365" t="str">
        <f t="shared" si="78"/>
        <v/>
      </c>
      <c r="J448" s="366" t="str">
        <f t="shared" si="84"/>
        <v/>
      </c>
      <c r="K448" s="367" t="str">
        <f t="shared" si="85"/>
        <v/>
      </c>
      <c r="L448" s="368" t="str">
        <f t="shared" si="86"/>
        <v/>
      </c>
      <c r="M448" s="369"/>
      <c r="N448" s="370" t="str">
        <f t="shared" si="79"/>
        <v/>
      </c>
      <c r="O448" s="371" t="str">
        <f t="shared" si="80"/>
        <v/>
      </c>
      <c r="P448" s="371" t="str">
        <f t="shared" si="87"/>
        <v/>
      </c>
      <c r="Q448" s="372" t="str">
        <f t="shared" si="81"/>
        <v/>
      </c>
      <c r="R448" s="373" t="str">
        <f t="shared" si="88"/>
        <v/>
      </c>
      <c r="S448" s="372" t="str">
        <f t="shared" si="89"/>
        <v/>
      </c>
      <c r="T448" s="372" t="str">
        <f t="shared" si="82"/>
        <v/>
      </c>
      <c r="U448" s="374" t="str">
        <f t="shared" si="83"/>
        <v/>
      </c>
      <c r="V448" s="375" t="str">
        <f t="shared" si="90"/>
        <v/>
      </c>
      <c r="Y448" s="133"/>
    </row>
    <row r="449" spans="1:25" s="127" customFormat="1" ht="12" customHeight="1">
      <c r="A449" s="121">
        <v>377</v>
      </c>
      <c r="B449" s="122"/>
      <c r="C449" s="403"/>
      <c r="D449" s="123"/>
      <c r="E449" s="124"/>
      <c r="F449" s="124"/>
      <c r="G449" s="363" t="str">
        <f t="shared" si="76"/>
        <v/>
      </c>
      <c r="H449" s="376" t="str">
        <f t="shared" si="77"/>
        <v/>
      </c>
      <c r="I449" s="365" t="str">
        <f t="shared" si="78"/>
        <v/>
      </c>
      <c r="J449" s="366" t="str">
        <f t="shared" si="84"/>
        <v/>
      </c>
      <c r="K449" s="367" t="str">
        <f t="shared" si="85"/>
        <v/>
      </c>
      <c r="L449" s="368" t="str">
        <f t="shared" si="86"/>
        <v/>
      </c>
      <c r="M449" s="369"/>
      <c r="N449" s="370" t="str">
        <f t="shared" si="79"/>
        <v/>
      </c>
      <c r="O449" s="371" t="str">
        <f t="shared" si="80"/>
        <v/>
      </c>
      <c r="P449" s="371" t="str">
        <f t="shared" si="87"/>
        <v/>
      </c>
      <c r="Q449" s="372" t="str">
        <f t="shared" si="81"/>
        <v/>
      </c>
      <c r="R449" s="373" t="str">
        <f t="shared" si="88"/>
        <v/>
      </c>
      <c r="S449" s="372" t="str">
        <f t="shared" si="89"/>
        <v/>
      </c>
      <c r="T449" s="372" t="str">
        <f t="shared" si="82"/>
        <v/>
      </c>
      <c r="U449" s="374" t="str">
        <f t="shared" si="83"/>
        <v/>
      </c>
      <c r="V449" s="375" t="str">
        <f t="shared" si="90"/>
        <v/>
      </c>
      <c r="Y449" s="133"/>
    </row>
    <row r="450" spans="1:25" s="127" customFormat="1" ht="12" customHeight="1">
      <c r="A450" s="121">
        <v>378</v>
      </c>
      <c r="B450" s="122"/>
      <c r="C450" s="403"/>
      <c r="D450" s="123"/>
      <c r="E450" s="124"/>
      <c r="F450" s="124"/>
      <c r="G450" s="363" t="str">
        <f t="shared" si="76"/>
        <v/>
      </c>
      <c r="H450" s="376" t="str">
        <f t="shared" si="77"/>
        <v/>
      </c>
      <c r="I450" s="365" t="str">
        <f t="shared" si="78"/>
        <v/>
      </c>
      <c r="J450" s="366" t="str">
        <f t="shared" si="84"/>
        <v/>
      </c>
      <c r="K450" s="367" t="str">
        <f t="shared" si="85"/>
        <v/>
      </c>
      <c r="L450" s="368" t="str">
        <f t="shared" si="86"/>
        <v/>
      </c>
      <c r="M450" s="369"/>
      <c r="N450" s="370" t="str">
        <f t="shared" si="79"/>
        <v/>
      </c>
      <c r="O450" s="371" t="str">
        <f t="shared" si="80"/>
        <v/>
      </c>
      <c r="P450" s="371" t="str">
        <f t="shared" si="87"/>
        <v/>
      </c>
      <c r="Q450" s="372" t="str">
        <f t="shared" si="81"/>
        <v/>
      </c>
      <c r="R450" s="373" t="str">
        <f t="shared" si="88"/>
        <v/>
      </c>
      <c r="S450" s="372" t="str">
        <f t="shared" si="89"/>
        <v/>
      </c>
      <c r="T450" s="372" t="str">
        <f t="shared" si="82"/>
        <v/>
      </c>
      <c r="U450" s="374" t="str">
        <f t="shared" si="83"/>
        <v/>
      </c>
      <c r="V450" s="375" t="str">
        <f t="shared" si="90"/>
        <v/>
      </c>
      <c r="Y450" s="133"/>
    </row>
    <row r="451" spans="1:25" s="127" customFormat="1" ht="12" customHeight="1">
      <c r="A451" s="121">
        <v>379</v>
      </c>
      <c r="B451" s="122"/>
      <c r="C451" s="403"/>
      <c r="D451" s="123"/>
      <c r="E451" s="124"/>
      <c r="F451" s="124"/>
      <c r="G451" s="363" t="str">
        <f t="shared" si="76"/>
        <v/>
      </c>
      <c r="H451" s="376" t="str">
        <f t="shared" si="77"/>
        <v/>
      </c>
      <c r="I451" s="365" t="str">
        <f t="shared" si="78"/>
        <v/>
      </c>
      <c r="J451" s="366" t="str">
        <f t="shared" si="84"/>
        <v/>
      </c>
      <c r="K451" s="367" t="str">
        <f t="shared" si="85"/>
        <v/>
      </c>
      <c r="L451" s="368" t="str">
        <f t="shared" si="86"/>
        <v/>
      </c>
      <c r="M451" s="369"/>
      <c r="N451" s="370" t="str">
        <f t="shared" si="79"/>
        <v/>
      </c>
      <c r="O451" s="371" t="str">
        <f t="shared" si="80"/>
        <v/>
      </c>
      <c r="P451" s="371" t="str">
        <f t="shared" si="87"/>
        <v/>
      </c>
      <c r="Q451" s="372" t="str">
        <f t="shared" si="81"/>
        <v/>
      </c>
      <c r="R451" s="373" t="str">
        <f t="shared" si="88"/>
        <v/>
      </c>
      <c r="S451" s="372" t="str">
        <f t="shared" si="89"/>
        <v/>
      </c>
      <c r="T451" s="372" t="str">
        <f t="shared" si="82"/>
        <v/>
      </c>
      <c r="U451" s="374" t="str">
        <f t="shared" si="83"/>
        <v/>
      </c>
      <c r="V451" s="375" t="str">
        <f t="shared" si="90"/>
        <v/>
      </c>
      <c r="Y451" s="133"/>
    </row>
    <row r="452" spans="1:25" s="127" customFormat="1" ht="12" customHeight="1">
      <c r="A452" s="121">
        <v>380</v>
      </c>
      <c r="B452" s="122"/>
      <c r="C452" s="403"/>
      <c r="D452" s="123"/>
      <c r="E452" s="124"/>
      <c r="F452" s="124"/>
      <c r="G452" s="363" t="str">
        <f t="shared" si="76"/>
        <v/>
      </c>
      <c r="H452" s="376" t="str">
        <f t="shared" si="77"/>
        <v/>
      </c>
      <c r="I452" s="365" t="str">
        <f t="shared" si="78"/>
        <v/>
      </c>
      <c r="J452" s="366" t="str">
        <f t="shared" si="84"/>
        <v/>
      </c>
      <c r="K452" s="367" t="str">
        <f t="shared" si="85"/>
        <v/>
      </c>
      <c r="L452" s="368" t="str">
        <f t="shared" si="86"/>
        <v/>
      </c>
      <c r="M452" s="369"/>
      <c r="N452" s="370" t="str">
        <f t="shared" si="79"/>
        <v/>
      </c>
      <c r="O452" s="371" t="str">
        <f t="shared" si="80"/>
        <v/>
      </c>
      <c r="P452" s="371" t="str">
        <f t="shared" si="87"/>
        <v/>
      </c>
      <c r="Q452" s="372" t="str">
        <f t="shared" si="81"/>
        <v/>
      </c>
      <c r="R452" s="373" t="str">
        <f t="shared" si="88"/>
        <v/>
      </c>
      <c r="S452" s="372" t="str">
        <f t="shared" si="89"/>
        <v/>
      </c>
      <c r="T452" s="372" t="str">
        <f t="shared" si="82"/>
        <v/>
      </c>
      <c r="U452" s="374" t="str">
        <f t="shared" si="83"/>
        <v/>
      </c>
      <c r="V452" s="375" t="str">
        <f t="shared" si="90"/>
        <v/>
      </c>
      <c r="Y452" s="133"/>
    </row>
    <row r="453" spans="1:25" s="127" customFormat="1" ht="12" customHeight="1">
      <c r="A453" s="121">
        <v>381</v>
      </c>
      <c r="B453" s="122"/>
      <c r="C453" s="403"/>
      <c r="D453" s="123"/>
      <c r="E453" s="124"/>
      <c r="F453" s="124"/>
      <c r="G453" s="363" t="str">
        <f t="shared" si="76"/>
        <v/>
      </c>
      <c r="H453" s="376" t="str">
        <f t="shared" si="77"/>
        <v/>
      </c>
      <c r="I453" s="365" t="str">
        <f t="shared" si="78"/>
        <v/>
      </c>
      <c r="J453" s="366" t="str">
        <f t="shared" si="84"/>
        <v/>
      </c>
      <c r="K453" s="367" t="str">
        <f t="shared" si="85"/>
        <v/>
      </c>
      <c r="L453" s="368" t="str">
        <f t="shared" si="86"/>
        <v/>
      </c>
      <c r="M453" s="369"/>
      <c r="N453" s="370" t="str">
        <f t="shared" si="79"/>
        <v/>
      </c>
      <c r="O453" s="371" t="str">
        <f t="shared" si="80"/>
        <v/>
      </c>
      <c r="P453" s="371" t="str">
        <f t="shared" si="87"/>
        <v/>
      </c>
      <c r="Q453" s="372" t="str">
        <f t="shared" si="81"/>
        <v/>
      </c>
      <c r="R453" s="373" t="str">
        <f t="shared" si="88"/>
        <v/>
      </c>
      <c r="S453" s="372" t="str">
        <f t="shared" si="89"/>
        <v/>
      </c>
      <c r="T453" s="372" t="str">
        <f t="shared" si="82"/>
        <v/>
      </c>
      <c r="U453" s="374" t="str">
        <f t="shared" si="83"/>
        <v/>
      </c>
      <c r="V453" s="375" t="str">
        <f t="shared" si="90"/>
        <v/>
      </c>
      <c r="Y453" s="133"/>
    </row>
    <row r="454" spans="1:25" s="127" customFormat="1" ht="12" customHeight="1">
      <c r="A454" s="121">
        <v>382</v>
      </c>
      <c r="B454" s="122"/>
      <c r="C454" s="403"/>
      <c r="D454" s="123"/>
      <c r="E454" s="124"/>
      <c r="F454" s="124"/>
      <c r="G454" s="363" t="str">
        <f t="shared" si="76"/>
        <v/>
      </c>
      <c r="H454" s="376" t="str">
        <f t="shared" si="77"/>
        <v/>
      </c>
      <c r="I454" s="365" t="str">
        <f t="shared" si="78"/>
        <v/>
      </c>
      <c r="J454" s="366" t="str">
        <f t="shared" si="84"/>
        <v/>
      </c>
      <c r="K454" s="367" t="str">
        <f t="shared" si="85"/>
        <v/>
      </c>
      <c r="L454" s="368" t="str">
        <f t="shared" si="86"/>
        <v/>
      </c>
      <c r="M454" s="369"/>
      <c r="N454" s="370" t="str">
        <f t="shared" si="79"/>
        <v/>
      </c>
      <c r="O454" s="371" t="str">
        <f t="shared" si="80"/>
        <v/>
      </c>
      <c r="P454" s="371" t="str">
        <f t="shared" si="87"/>
        <v/>
      </c>
      <c r="Q454" s="372" t="str">
        <f t="shared" si="81"/>
        <v/>
      </c>
      <c r="R454" s="373" t="str">
        <f t="shared" si="88"/>
        <v/>
      </c>
      <c r="S454" s="372" t="str">
        <f t="shared" si="89"/>
        <v/>
      </c>
      <c r="T454" s="372" t="str">
        <f t="shared" si="82"/>
        <v/>
      </c>
      <c r="U454" s="374" t="str">
        <f t="shared" si="83"/>
        <v/>
      </c>
      <c r="V454" s="375" t="str">
        <f t="shared" si="90"/>
        <v/>
      </c>
      <c r="Y454" s="133"/>
    </row>
    <row r="455" spans="1:25" s="127" customFormat="1" ht="12" customHeight="1">
      <c r="A455" s="121">
        <v>383</v>
      </c>
      <c r="B455" s="122"/>
      <c r="C455" s="403"/>
      <c r="D455" s="123"/>
      <c r="E455" s="124"/>
      <c r="F455" s="124"/>
      <c r="G455" s="363" t="str">
        <f t="shared" si="76"/>
        <v/>
      </c>
      <c r="H455" s="376" t="str">
        <f t="shared" si="77"/>
        <v/>
      </c>
      <c r="I455" s="365" t="str">
        <f t="shared" si="78"/>
        <v/>
      </c>
      <c r="J455" s="366" t="str">
        <f t="shared" si="84"/>
        <v/>
      </c>
      <c r="K455" s="367" t="str">
        <f t="shared" si="85"/>
        <v/>
      </c>
      <c r="L455" s="368" t="str">
        <f t="shared" si="86"/>
        <v/>
      </c>
      <c r="M455" s="369"/>
      <c r="N455" s="370" t="str">
        <f t="shared" si="79"/>
        <v/>
      </c>
      <c r="O455" s="371" t="str">
        <f t="shared" si="80"/>
        <v/>
      </c>
      <c r="P455" s="371" t="str">
        <f t="shared" si="87"/>
        <v/>
      </c>
      <c r="Q455" s="372" t="str">
        <f t="shared" si="81"/>
        <v/>
      </c>
      <c r="R455" s="373" t="str">
        <f t="shared" si="88"/>
        <v/>
      </c>
      <c r="S455" s="372" t="str">
        <f t="shared" si="89"/>
        <v/>
      </c>
      <c r="T455" s="372" t="str">
        <f t="shared" si="82"/>
        <v/>
      </c>
      <c r="U455" s="374" t="str">
        <f t="shared" si="83"/>
        <v/>
      </c>
      <c r="V455" s="375" t="str">
        <f t="shared" si="90"/>
        <v/>
      </c>
      <c r="Y455" s="133"/>
    </row>
    <row r="456" spans="1:25" s="127" customFormat="1" ht="12" customHeight="1">
      <c r="A456" s="121">
        <v>384</v>
      </c>
      <c r="B456" s="122"/>
      <c r="C456" s="403"/>
      <c r="D456" s="123"/>
      <c r="E456" s="124"/>
      <c r="F456" s="124"/>
      <c r="G456" s="363" t="str">
        <f t="shared" si="76"/>
        <v/>
      </c>
      <c r="H456" s="376" t="str">
        <f t="shared" si="77"/>
        <v/>
      </c>
      <c r="I456" s="365" t="str">
        <f t="shared" si="78"/>
        <v/>
      </c>
      <c r="J456" s="366" t="str">
        <f t="shared" si="84"/>
        <v/>
      </c>
      <c r="K456" s="367" t="str">
        <f t="shared" si="85"/>
        <v/>
      </c>
      <c r="L456" s="368" t="str">
        <f t="shared" si="86"/>
        <v/>
      </c>
      <c r="M456" s="369"/>
      <c r="N456" s="370" t="str">
        <f t="shared" si="79"/>
        <v/>
      </c>
      <c r="O456" s="371" t="str">
        <f t="shared" si="80"/>
        <v/>
      </c>
      <c r="P456" s="371" t="str">
        <f t="shared" si="87"/>
        <v/>
      </c>
      <c r="Q456" s="372" t="str">
        <f t="shared" si="81"/>
        <v/>
      </c>
      <c r="R456" s="373" t="str">
        <f t="shared" si="88"/>
        <v/>
      </c>
      <c r="S456" s="372" t="str">
        <f t="shared" si="89"/>
        <v/>
      </c>
      <c r="T456" s="372" t="str">
        <f t="shared" si="82"/>
        <v/>
      </c>
      <c r="U456" s="374" t="str">
        <f t="shared" si="83"/>
        <v/>
      </c>
      <c r="V456" s="375" t="str">
        <f t="shared" si="90"/>
        <v/>
      </c>
      <c r="Y456" s="133"/>
    </row>
    <row r="457" spans="1:25" s="127" customFormat="1" ht="12" customHeight="1">
      <c r="A457" s="121">
        <v>385</v>
      </c>
      <c r="B457" s="122"/>
      <c r="C457" s="403"/>
      <c r="D457" s="123"/>
      <c r="E457" s="124"/>
      <c r="F457" s="124"/>
      <c r="G457" s="363" t="str">
        <f t="shared" ref="G457:G520" si="91">IF(OR(ISBLANK($C457),ISBLANK($C$68)),"",IF($C457&gt;$C$68,"",DATEDIF($C457,$C$68,"Y")))</f>
        <v/>
      </c>
      <c r="H457" s="376" t="str">
        <f t="shared" ref="H457:H520" si="92">IF(D457=1,"男",IF(D457=2,"女",""))</f>
        <v/>
      </c>
      <c r="I457" s="365" t="str">
        <f t="shared" ref="I457:I520" si="93">G457&amp;H457</f>
        <v/>
      </c>
      <c r="J457" s="366" t="str">
        <f t="shared" si="84"/>
        <v/>
      </c>
      <c r="K457" s="367" t="str">
        <f t="shared" si="85"/>
        <v/>
      </c>
      <c r="L457" s="368" t="str">
        <f t="shared" si="86"/>
        <v/>
      </c>
      <c r="M457" s="369"/>
      <c r="N457" s="370" t="str">
        <f t="shared" ref="N457:N520" si="94">IF(F457="","",(F457-O457)/O457*100)</f>
        <v/>
      </c>
      <c r="O457" s="371" t="str">
        <f t="shared" ref="O457:O520" si="95">IF(E457="","",(J457*E457-K457))</f>
        <v/>
      </c>
      <c r="P457" s="371" t="str">
        <f t="shared" si="87"/>
        <v/>
      </c>
      <c r="Q457" s="372" t="str">
        <f t="shared" ref="Q457:Q520" si="96">IF($E457="","",P457*O457)</f>
        <v/>
      </c>
      <c r="R457" s="373" t="str">
        <f t="shared" si="88"/>
        <v/>
      </c>
      <c r="S457" s="372" t="str">
        <f t="shared" si="89"/>
        <v/>
      </c>
      <c r="T457" s="372" t="str">
        <f t="shared" ref="T457:T520" si="97">IF(E457="","",(Q457*R457+S457))</f>
        <v/>
      </c>
      <c r="U457" s="374" t="str">
        <f t="shared" ref="U457:U520" si="98">IF(E457="","",(T457*33%))</f>
        <v/>
      </c>
      <c r="V457" s="375" t="str">
        <f t="shared" si="90"/>
        <v/>
      </c>
      <c r="Y457" s="133"/>
    </row>
    <row r="458" spans="1:25" s="127" customFormat="1" ht="12" customHeight="1">
      <c r="A458" s="121">
        <v>386</v>
      </c>
      <c r="B458" s="122"/>
      <c r="C458" s="403"/>
      <c r="D458" s="123"/>
      <c r="E458" s="124"/>
      <c r="F458" s="124"/>
      <c r="G458" s="363" t="str">
        <f t="shared" si="91"/>
        <v/>
      </c>
      <c r="H458" s="376" t="str">
        <f t="shared" si="92"/>
        <v/>
      </c>
      <c r="I458" s="365" t="str">
        <f t="shared" si="93"/>
        <v/>
      </c>
      <c r="J458" s="366" t="str">
        <f t="shared" ref="J458:J521" si="99">IF(E458="","",VLOOKUP(I458,$W$28:$Y$53,2,FALSE))</f>
        <v/>
      </c>
      <c r="K458" s="367" t="str">
        <f t="shared" ref="K458:K521" si="100">IF(E458="","",VLOOKUP(I458,$W$28:$Y$53,3,FALSE))</f>
        <v/>
      </c>
      <c r="L458" s="368" t="str">
        <f t="shared" ref="L458:L521" si="101">IF(ISNUMBER(N458),VLOOKUP(N458,$M$57:$R$62,4,TRUE),"")</f>
        <v/>
      </c>
      <c r="M458" s="369"/>
      <c r="N458" s="370" t="str">
        <f t="shared" si="94"/>
        <v/>
      </c>
      <c r="O458" s="371" t="str">
        <f t="shared" si="95"/>
        <v/>
      </c>
      <c r="P458" s="371" t="str">
        <f t="shared" ref="P458:P521" si="102">IF($E458="","",VLOOKUP($I458,$N$27:$Q$53,2,FALSE))</f>
        <v/>
      </c>
      <c r="Q458" s="372" t="str">
        <f t="shared" si="96"/>
        <v/>
      </c>
      <c r="R458" s="373" t="str">
        <f t="shared" ref="R458:R521" si="103">IF(E458="","",VLOOKUP(I458,$N$27:$V$53,9,FALSE))</f>
        <v/>
      </c>
      <c r="S458" s="372" t="str">
        <f t="shared" ref="S458:S521" si="104">IF($E458="","",VLOOKUP($I458,$N$27:$R$53,5,FALSE))</f>
        <v/>
      </c>
      <c r="T458" s="372" t="str">
        <f t="shared" si="97"/>
        <v/>
      </c>
      <c r="U458" s="374" t="str">
        <f t="shared" si="98"/>
        <v/>
      </c>
      <c r="V458" s="375" t="str">
        <f t="shared" ref="V458:V521" si="105">IF(E458="","",(IF(AND(U458&lt;=$R$7,U458&gt;=$T$7),U458,IF(U458="","　","個別対応"))))</f>
        <v/>
      </c>
      <c r="Y458" s="133"/>
    </row>
    <row r="459" spans="1:25" s="127" customFormat="1" ht="12" customHeight="1">
      <c r="A459" s="121">
        <v>387</v>
      </c>
      <c r="B459" s="122"/>
      <c r="C459" s="403"/>
      <c r="D459" s="123"/>
      <c r="E459" s="124"/>
      <c r="F459" s="124"/>
      <c r="G459" s="363" t="str">
        <f t="shared" si="91"/>
        <v/>
      </c>
      <c r="H459" s="376" t="str">
        <f t="shared" si="92"/>
        <v/>
      </c>
      <c r="I459" s="365" t="str">
        <f t="shared" si="93"/>
        <v/>
      </c>
      <c r="J459" s="366" t="str">
        <f t="shared" si="99"/>
        <v/>
      </c>
      <c r="K459" s="367" t="str">
        <f t="shared" si="100"/>
        <v/>
      </c>
      <c r="L459" s="368" t="str">
        <f t="shared" si="101"/>
        <v/>
      </c>
      <c r="M459" s="369"/>
      <c r="N459" s="370" t="str">
        <f t="shared" si="94"/>
        <v/>
      </c>
      <c r="O459" s="371" t="str">
        <f t="shared" si="95"/>
        <v/>
      </c>
      <c r="P459" s="371" t="str">
        <f t="shared" si="102"/>
        <v/>
      </c>
      <c r="Q459" s="372" t="str">
        <f t="shared" si="96"/>
        <v/>
      </c>
      <c r="R459" s="373" t="str">
        <f t="shared" si="103"/>
        <v/>
      </c>
      <c r="S459" s="372" t="str">
        <f t="shared" si="104"/>
        <v/>
      </c>
      <c r="T459" s="372" t="str">
        <f t="shared" si="97"/>
        <v/>
      </c>
      <c r="U459" s="374" t="str">
        <f t="shared" si="98"/>
        <v/>
      </c>
      <c r="V459" s="375" t="str">
        <f t="shared" si="105"/>
        <v/>
      </c>
      <c r="Y459" s="133"/>
    </row>
    <row r="460" spans="1:25" s="127" customFormat="1" ht="12" customHeight="1">
      <c r="A460" s="121">
        <v>388</v>
      </c>
      <c r="B460" s="122"/>
      <c r="C460" s="403"/>
      <c r="D460" s="123"/>
      <c r="E460" s="124"/>
      <c r="F460" s="124"/>
      <c r="G460" s="363" t="str">
        <f t="shared" si="91"/>
        <v/>
      </c>
      <c r="H460" s="376" t="str">
        <f t="shared" si="92"/>
        <v/>
      </c>
      <c r="I460" s="365" t="str">
        <f t="shared" si="93"/>
        <v/>
      </c>
      <c r="J460" s="366" t="str">
        <f t="shared" si="99"/>
        <v/>
      </c>
      <c r="K460" s="367" t="str">
        <f t="shared" si="100"/>
        <v/>
      </c>
      <c r="L460" s="368" t="str">
        <f t="shared" si="101"/>
        <v/>
      </c>
      <c r="M460" s="369"/>
      <c r="N460" s="370" t="str">
        <f t="shared" si="94"/>
        <v/>
      </c>
      <c r="O460" s="371" t="str">
        <f t="shared" si="95"/>
        <v/>
      </c>
      <c r="P460" s="371" t="str">
        <f t="shared" si="102"/>
        <v/>
      </c>
      <c r="Q460" s="372" t="str">
        <f t="shared" si="96"/>
        <v/>
      </c>
      <c r="R460" s="373" t="str">
        <f t="shared" si="103"/>
        <v/>
      </c>
      <c r="S460" s="372" t="str">
        <f t="shared" si="104"/>
        <v/>
      </c>
      <c r="T460" s="372" t="str">
        <f t="shared" si="97"/>
        <v/>
      </c>
      <c r="U460" s="374" t="str">
        <f t="shared" si="98"/>
        <v/>
      </c>
      <c r="V460" s="375" t="str">
        <f t="shared" si="105"/>
        <v/>
      </c>
      <c r="Y460" s="133"/>
    </row>
    <row r="461" spans="1:25" s="127" customFormat="1" ht="12" customHeight="1">
      <c r="A461" s="121">
        <v>389</v>
      </c>
      <c r="B461" s="122"/>
      <c r="C461" s="403"/>
      <c r="D461" s="123"/>
      <c r="E461" s="124"/>
      <c r="F461" s="124"/>
      <c r="G461" s="363" t="str">
        <f t="shared" si="91"/>
        <v/>
      </c>
      <c r="H461" s="376" t="str">
        <f t="shared" si="92"/>
        <v/>
      </c>
      <c r="I461" s="365" t="str">
        <f t="shared" si="93"/>
        <v/>
      </c>
      <c r="J461" s="366" t="str">
        <f t="shared" si="99"/>
        <v/>
      </c>
      <c r="K461" s="367" t="str">
        <f t="shared" si="100"/>
        <v/>
      </c>
      <c r="L461" s="368" t="str">
        <f t="shared" si="101"/>
        <v/>
      </c>
      <c r="M461" s="369"/>
      <c r="N461" s="370" t="str">
        <f t="shared" si="94"/>
        <v/>
      </c>
      <c r="O461" s="371" t="str">
        <f t="shared" si="95"/>
        <v/>
      </c>
      <c r="P461" s="371" t="str">
        <f t="shared" si="102"/>
        <v/>
      </c>
      <c r="Q461" s="372" t="str">
        <f t="shared" si="96"/>
        <v/>
      </c>
      <c r="R461" s="373" t="str">
        <f t="shared" si="103"/>
        <v/>
      </c>
      <c r="S461" s="372" t="str">
        <f t="shared" si="104"/>
        <v/>
      </c>
      <c r="T461" s="372" t="str">
        <f t="shared" si="97"/>
        <v/>
      </c>
      <c r="U461" s="374" t="str">
        <f t="shared" si="98"/>
        <v/>
      </c>
      <c r="V461" s="375" t="str">
        <f t="shared" si="105"/>
        <v/>
      </c>
      <c r="Y461" s="133"/>
    </row>
    <row r="462" spans="1:25" s="127" customFormat="1" ht="12" customHeight="1">
      <c r="A462" s="121">
        <v>390</v>
      </c>
      <c r="B462" s="122"/>
      <c r="C462" s="403"/>
      <c r="D462" s="123"/>
      <c r="E462" s="124"/>
      <c r="F462" s="124"/>
      <c r="G462" s="363" t="str">
        <f t="shared" si="91"/>
        <v/>
      </c>
      <c r="H462" s="376" t="str">
        <f t="shared" si="92"/>
        <v/>
      </c>
      <c r="I462" s="365" t="str">
        <f t="shared" si="93"/>
        <v/>
      </c>
      <c r="J462" s="366" t="str">
        <f t="shared" si="99"/>
        <v/>
      </c>
      <c r="K462" s="367" t="str">
        <f t="shared" si="100"/>
        <v/>
      </c>
      <c r="L462" s="368" t="str">
        <f t="shared" si="101"/>
        <v/>
      </c>
      <c r="M462" s="369"/>
      <c r="N462" s="370" t="str">
        <f t="shared" si="94"/>
        <v/>
      </c>
      <c r="O462" s="371" t="str">
        <f t="shared" si="95"/>
        <v/>
      </c>
      <c r="P462" s="371" t="str">
        <f t="shared" si="102"/>
        <v/>
      </c>
      <c r="Q462" s="372" t="str">
        <f t="shared" si="96"/>
        <v/>
      </c>
      <c r="R462" s="373" t="str">
        <f t="shared" si="103"/>
        <v/>
      </c>
      <c r="S462" s="372" t="str">
        <f t="shared" si="104"/>
        <v/>
      </c>
      <c r="T462" s="372" t="str">
        <f t="shared" si="97"/>
        <v/>
      </c>
      <c r="U462" s="374" t="str">
        <f t="shared" si="98"/>
        <v/>
      </c>
      <c r="V462" s="375" t="str">
        <f t="shared" si="105"/>
        <v/>
      </c>
      <c r="Y462" s="133"/>
    </row>
    <row r="463" spans="1:25" s="127" customFormat="1" ht="12" customHeight="1">
      <c r="A463" s="121">
        <v>391</v>
      </c>
      <c r="B463" s="122"/>
      <c r="C463" s="403"/>
      <c r="D463" s="123"/>
      <c r="E463" s="124"/>
      <c r="F463" s="124"/>
      <c r="G463" s="363" t="str">
        <f t="shared" si="91"/>
        <v/>
      </c>
      <c r="H463" s="376" t="str">
        <f t="shared" si="92"/>
        <v/>
      </c>
      <c r="I463" s="365" t="str">
        <f t="shared" si="93"/>
        <v/>
      </c>
      <c r="J463" s="366" t="str">
        <f t="shared" si="99"/>
        <v/>
      </c>
      <c r="K463" s="367" t="str">
        <f t="shared" si="100"/>
        <v/>
      </c>
      <c r="L463" s="368" t="str">
        <f t="shared" si="101"/>
        <v/>
      </c>
      <c r="M463" s="369"/>
      <c r="N463" s="370" t="str">
        <f t="shared" si="94"/>
        <v/>
      </c>
      <c r="O463" s="371" t="str">
        <f t="shared" si="95"/>
        <v/>
      </c>
      <c r="P463" s="371" t="str">
        <f t="shared" si="102"/>
        <v/>
      </c>
      <c r="Q463" s="372" t="str">
        <f t="shared" si="96"/>
        <v/>
      </c>
      <c r="R463" s="373" t="str">
        <f t="shared" si="103"/>
        <v/>
      </c>
      <c r="S463" s="372" t="str">
        <f t="shared" si="104"/>
        <v/>
      </c>
      <c r="T463" s="372" t="str">
        <f t="shared" si="97"/>
        <v/>
      </c>
      <c r="U463" s="374" t="str">
        <f t="shared" si="98"/>
        <v/>
      </c>
      <c r="V463" s="375" t="str">
        <f t="shared" si="105"/>
        <v/>
      </c>
      <c r="Y463" s="133"/>
    </row>
    <row r="464" spans="1:25" s="127" customFormat="1" ht="12" customHeight="1">
      <c r="A464" s="121">
        <v>392</v>
      </c>
      <c r="B464" s="122"/>
      <c r="C464" s="403"/>
      <c r="D464" s="123"/>
      <c r="E464" s="124"/>
      <c r="F464" s="124"/>
      <c r="G464" s="363" t="str">
        <f t="shared" si="91"/>
        <v/>
      </c>
      <c r="H464" s="376" t="str">
        <f t="shared" si="92"/>
        <v/>
      </c>
      <c r="I464" s="365" t="str">
        <f t="shared" si="93"/>
        <v/>
      </c>
      <c r="J464" s="366" t="str">
        <f t="shared" si="99"/>
        <v/>
      </c>
      <c r="K464" s="367" t="str">
        <f t="shared" si="100"/>
        <v/>
      </c>
      <c r="L464" s="368" t="str">
        <f t="shared" si="101"/>
        <v/>
      </c>
      <c r="M464" s="369"/>
      <c r="N464" s="370" t="str">
        <f t="shared" si="94"/>
        <v/>
      </c>
      <c r="O464" s="371" t="str">
        <f t="shared" si="95"/>
        <v/>
      </c>
      <c r="P464" s="371" t="str">
        <f t="shared" si="102"/>
        <v/>
      </c>
      <c r="Q464" s="372" t="str">
        <f t="shared" si="96"/>
        <v/>
      </c>
      <c r="R464" s="373" t="str">
        <f t="shared" si="103"/>
        <v/>
      </c>
      <c r="S464" s="372" t="str">
        <f t="shared" si="104"/>
        <v/>
      </c>
      <c r="T464" s="372" t="str">
        <f t="shared" si="97"/>
        <v/>
      </c>
      <c r="U464" s="374" t="str">
        <f t="shared" si="98"/>
        <v/>
      </c>
      <c r="V464" s="375" t="str">
        <f t="shared" si="105"/>
        <v/>
      </c>
      <c r="Y464" s="133"/>
    </row>
    <row r="465" spans="1:25" s="127" customFormat="1" ht="12" customHeight="1">
      <c r="A465" s="121">
        <v>393</v>
      </c>
      <c r="B465" s="122"/>
      <c r="C465" s="403"/>
      <c r="D465" s="123"/>
      <c r="E465" s="124"/>
      <c r="F465" s="124"/>
      <c r="G465" s="363" t="str">
        <f t="shared" si="91"/>
        <v/>
      </c>
      <c r="H465" s="376" t="str">
        <f t="shared" si="92"/>
        <v/>
      </c>
      <c r="I465" s="365" t="str">
        <f t="shared" si="93"/>
        <v/>
      </c>
      <c r="J465" s="366" t="str">
        <f t="shared" si="99"/>
        <v/>
      </c>
      <c r="K465" s="367" t="str">
        <f t="shared" si="100"/>
        <v/>
      </c>
      <c r="L465" s="368" t="str">
        <f t="shared" si="101"/>
        <v/>
      </c>
      <c r="M465" s="369"/>
      <c r="N465" s="370" t="str">
        <f t="shared" si="94"/>
        <v/>
      </c>
      <c r="O465" s="371" t="str">
        <f t="shared" si="95"/>
        <v/>
      </c>
      <c r="P465" s="371" t="str">
        <f t="shared" si="102"/>
        <v/>
      </c>
      <c r="Q465" s="372" t="str">
        <f t="shared" si="96"/>
        <v/>
      </c>
      <c r="R465" s="373" t="str">
        <f t="shared" si="103"/>
        <v/>
      </c>
      <c r="S465" s="372" t="str">
        <f t="shared" si="104"/>
        <v/>
      </c>
      <c r="T465" s="372" t="str">
        <f t="shared" si="97"/>
        <v/>
      </c>
      <c r="U465" s="374" t="str">
        <f t="shared" si="98"/>
        <v/>
      </c>
      <c r="V465" s="375" t="str">
        <f t="shared" si="105"/>
        <v/>
      </c>
      <c r="Y465" s="133"/>
    </row>
    <row r="466" spans="1:25" s="127" customFormat="1" ht="12" customHeight="1">
      <c r="A466" s="121">
        <v>394</v>
      </c>
      <c r="B466" s="122"/>
      <c r="C466" s="403"/>
      <c r="D466" s="123"/>
      <c r="E466" s="124"/>
      <c r="F466" s="124"/>
      <c r="G466" s="363" t="str">
        <f t="shared" si="91"/>
        <v/>
      </c>
      <c r="H466" s="376" t="str">
        <f t="shared" si="92"/>
        <v/>
      </c>
      <c r="I466" s="365" t="str">
        <f t="shared" si="93"/>
        <v/>
      </c>
      <c r="J466" s="366" t="str">
        <f t="shared" si="99"/>
        <v/>
      </c>
      <c r="K466" s="367" t="str">
        <f t="shared" si="100"/>
        <v/>
      </c>
      <c r="L466" s="368" t="str">
        <f t="shared" si="101"/>
        <v/>
      </c>
      <c r="M466" s="369"/>
      <c r="N466" s="370" t="str">
        <f t="shared" si="94"/>
        <v/>
      </c>
      <c r="O466" s="371" t="str">
        <f t="shared" si="95"/>
        <v/>
      </c>
      <c r="P466" s="371" t="str">
        <f t="shared" si="102"/>
        <v/>
      </c>
      <c r="Q466" s="372" t="str">
        <f t="shared" si="96"/>
        <v/>
      </c>
      <c r="R466" s="373" t="str">
        <f t="shared" si="103"/>
        <v/>
      </c>
      <c r="S466" s="372" t="str">
        <f t="shared" si="104"/>
        <v/>
      </c>
      <c r="T466" s="372" t="str">
        <f t="shared" si="97"/>
        <v/>
      </c>
      <c r="U466" s="374" t="str">
        <f t="shared" si="98"/>
        <v/>
      </c>
      <c r="V466" s="375" t="str">
        <f t="shared" si="105"/>
        <v/>
      </c>
      <c r="Y466" s="133"/>
    </row>
    <row r="467" spans="1:25" s="127" customFormat="1" ht="12" customHeight="1">
      <c r="A467" s="121">
        <v>395</v>
      </c>
      <c r="B467" s="122"/>
      <c r="C467" s="403"/>
      <c r="D467" s="123"/>
      <c r="E467" s="124"/>
      <c r="F467" s="124"/>
      <c r="G467" s="363" t="str">
        <f t="shared" si="91"/>
        <v/>
      </c>
      <c r="H467" s="376" t="str">
        <f t="shared" si="92"/>
        <v/>
      </c>
      <c r="I467" s="365" t="str">
        <f t="shared" si="93"/>
        <v/>
      </c>
      <c r="J467" s="366" t="str">
        <f t="shared" si="99"/>
        <v/>
      </c>
      <c r="K467" s="367" t="str">
        <f t="shared" si="100"/>
        <v/>
      </c>
      <c r="L467" s="368" t="str">
        <f t="shared" si="101"/>
        <v/>
      </c>
      <c r="M467" s="369"/>
      <c r="N467" s="370" t="str">
        <f t="shared" si="94"/>
        <v/>
      </c>
      <c r="O467" s="371" t="str">
        <f t="shared" si="95"/>
        <v/>
      </c>
      <c r="P467" s="371" t="str">
        <f t="shared" si="102"/>
        <v/>
      </c>
      <c r="Q467" s="372" t="str">
        <f t="shared" si="96"/>
        <v/>
      </c>
      <c r="R467" s="373" t="str">
        <f t="shared" si="103"/>
        <v/>
      </c>
      <c r="S467" s="372" t="str">
        <f t="shared" si="104"/>
        <v/>
      </c>
      <c r="T467" s="372" t="str">
        <f t="shared" si="97"/>
        <v/>
      </c>
      <c r="U467" s="374" t="str">
        <f t="shared" si="98"/>
        <v/>
      </c>
      <c r="V467" s="375" t="str">
        <f t="shared" si="105"/>
        <v/>
      </c>
      <c r="Y467" s="133"/>
    </row>
    <row r="468" spans="1:25" s="127" customFormat="1" ht="12" customHeight="1">
      <c r="A468" s="121">
        <v>396</v>
      </c>
      <c r="B468" s="122"/>
      <c r="C468" s="403"/>
      <c r="D468" s="123"/>
      <c r="E468" s="124"/>
      <c r="F468" s="124"/>
      <c r="G468" s="363" t="str">
        <f t="shared" si="91"/>
        <v/>
      </c>
      <c r="H468" s="376" t="str">
        <f t="shared" si="92"/>
        <v/>
      </c>
      <c r="I468" s="365" t="str">
        <f t="shared" si="93"/>
        <v/>
      </c>
      <c r="J468" s="366" t="str">
        <f t="shared" si="99"/>
        <v/>
      </c>
      <c r="K468" s="367" t="str">
        <f t="shared" si="100"/>
        <v/>
      </c>
      <c r="L468" s="368" t="str">
        <f t="shared" si="101"/>
        <v/>
      </c>
      <c r="M468" s="369"/>
      <c r="N468" s="370" t="str">
        <f t="shared" si="94"/>
        <v/>
      </c>
      <c r="O468" s="371" t="str">
        <f t="shared" si="95"/>
        <v/>
      </c>
      <c r="P468" s="371" t="str">
        <f t="shared" si="102"/>
        <v/>
      </c>
      <c r="Q468" s="372" t="str">
        <f t="shared" si="96"/>
        <v/>
      </c>
      <c r="R468" s="373" t="str">
        <f t="shared" si="103"/>
        <v/>
      </c>
      <c r="S468" s="372" t="str">
        <f t="shared" si="104"/>
        <v/>
      </c>
      <c r="T468" s="372" t="str">
        <f t="shared" si="97"/>
        <v/>
      </c>
      <c r="U468" s="374" t="str">
        <f t="shared" si="98"/>
        <v/>
      </c>
      <c r="V468" s="375" t="str">
        <f t="shared" si="105"/>
        <v/>
      </c>
      <c r="Y468" s="133"/>
    </row>
    <row r="469" spans="1:25" s="127" customFormat="1" ht="12" customHeight="1">
      <c r="A469" s="121">
        <v>397</v>
      </c>
      <c r="B469" s="122"/>
      <c r="C469" s="403"/>
      <c r="D469" s="123"/>
      <c r="E469" s="124"/>
      <c r="F469" s="124"/>
      <c r="G469" s="363" t="str">
        <f t="shared" si="91"/>
        <v/>
      </c>
      <c r="H469" s="376" t="str">
        <f t="shared" si="92"/>
        <v/>
      </c>
      <c r="I469" s="365" t="str">
        <f t="shared" si="93"/>
        <v/>
      </c>
      <c r="J469" s="366" t="str">
        <f t="shared" si="99"/>
        <v/>
      </c>
      <c r="K469" s="367" t="str">
        <f t="shared" si="100"/>
        <v/>
      </c>
      <c r="L469" s="368" t="str">
        <f t="shared" si="101"/>
        <v/>
      </c>
      <c r="M469" s="369"/>
      <c r="N469" s="370" t="str">
        <f t="shared" si="94"/>
        <v/>
      </c>
      <c r="O469" s="371" t="str">
        <f t="shared" si="95"/>
        <v/>
      </c>
      <c r="P469" s="371" t="str">
        <f t="shared" si="102"/>
        <v/>
      </c>
      <c r="Q469" s="372" t="str">
        <f t="shared" si="96"/>
        <v/>
      </c>
      <c r="R469" s="373" t="str">
        <f t="shared" si="103"/>
        <v/>
      </c>
      <c r="S469" s="372" t="str">
        <f t="shared" si="104"/>
        <v/>
      </c>
      <c r="T469" s="372" t="str">
        <f t="shared" si="97"/>
        <v/>
      </c>
      <c r="U469" s="374" t="str">
        <f t="shared" si="98"/>
        <v/>
      </c>
      <c r="V469" s="375" t="str">
        <f t="shared" si="105"/>
        <v/>
      </c>
      <c r="Y469" s="133"/>
    </row>
    <row r="470" spans="1:25" s="127" customFormat="1" ht="12" customHeight="1">
      <c r="A470" s="121">
        <v>398</v>
      </c>
      <c r="B470" s="122"/>
      <c r="C470" s="403"/>
      <c r="D470" s="123"/>
      <c r="E470" s="124"/>
      <c r="F470" s="124"/>
      <c r="G470" s="363" t="str">
        <f t="shared" si="91"/>
        <v/>
      </c>
      <c r="H470" s="376" t="str">
        <f t="shared" si="92"/>
        <v/>
      </c>
      <c r="I470" s="365" t="str">
        <f t="shared" si="93"/>
        <v/>
      </c>
      <c r="J470" s="366" t="str">
        <f t="shared" si="99"/>
        <v/>
      </c>
      <c r="K470" s="367" t="str">
        <f t="shared" si="100"/>
        <v/>
      </c>
      <c r="L470" s="368" t="str">
        <f t="shared" si="101"/>
        <v/>
      </c>
      <c r="M470" s="369"/>
      <c r="N470" s="370" t="str">
        <f t="shared" si="94"/>
        <v/>
      </c>
      <c r="O470" s="371" t="str">
        <f t="shared" si="95"/>
        <v/>
      </c>
      <c r="P470" s="371" t="str">
        <f t="shared" si="102"/>
        <v/>
      </c>
      <c r="Q470" s="372" t="str">
        <f t="shared" si="96"/>
        <v/>
      </c>
      <c r="R470" s="373" t="str">
        <f t="shared" si="103"/>
        <v/>
      </c>
      <c r="S470" s="372" t="str">
        <f t="shared" si="104"/>
        <v/>
      </c>
      <c r="T470" s="372" t="str">
        <f t="shared" si="97"/>
        <v/>
      </c>
      <c r="U470" s="374" t="str">
        <f t="shared" si="98"/>
        <v/>
      </c>
      <c r="V470" s="375" t="str">
        <f t="shared" si="105"/>
        <v/>
      </c>
      <c r="Y470" s="133"/>
    </row>
    <row r="471" spans="1:25" s="127" customFormat="1" ht="12" customHeight="1">
      <c r="A471" s="121">
        <v>399</v>
      </c>
      <c r="B471" s="122"/>
      <c r="C471" s="403"/>
      <c r="D471" s="123"/>
      <c r="E471" s="124"/>
      <c r="F471" s="124"/>
      <c r="G471" s="363" t="str">
        <f t="shared" si="91"/>
        <v/>
      </c>
      <c r="H471" s="376" t="str">
        <f t="shared" si="92"/>
        <v/>
      </c>
      <c r="I471" s="365" t="str">
        <f t="shared" si="93"/>
        <v/>
      </c>
      <c r="J471" s="366" t="str">
        <f t="shared" si="99"/>
        <v/>
      </c>
      <c r="K471" s="367" t="str">
        <f t="shared" si="100"/>
        <v/>
      </c>
      <c r="L471" s="368" t="str">
        <f t="shared" si="101"/>
        <v/>
      </c>
      <c r="M471" s="369"/>
      <c r="N471" s="370" t="str">
        <f t="shared" si="94"/>
        <v/>
      </c>
      <c r="O471" s="371" t="str">
        <f t="shared" si="95"/>
        <v/>
      </c>
      <c r="P471" s="371" t="str">
        <f t="shared" si="102"/>
        <v/>
      </c>
      <c r="Q471" s="372" t="str">
        <f t="shared" si="96"/>
        <v/>
      </c>
      <c r="R471" s="373" t="str">
        <f t="shared" si="103"/>
        <v/>
      </c>
      <c r="S471" s="372" t="str">
        <f t="shared" si="104"/>
        <v/>
      </c>
      <c r="T471" s="372" t="str">
        <f t="shared" si="97"/>
        <v/>
      </c>
      <c r="U471" s="374" t="str">
        <f t="shared" si="98"/>
        <v/>
      </c>
      <c r="V471" s="375" t="str">
        <f t="shared" si="105"/>
        <v/>
      </c>
      <c r="Y471" s="133"/>
    </row>
    <row r="472" spans="1:25" s="127" customFormat="1" ht="12" customHeight="1">
      <c r="A472" s="121">
        <v>400</v>
      </c>
      <c r="B472" s="122"/>
      <c r="C472" s="403"/>
      <c r="D472" s="123"/>
      <c r="E472" s="124"/>
      <c r="F472" s="124"/>
      <c r="G472" s="363" t="str">
        <f t="shared" si="91"/>
        <v/>
      </c>
      <c r="H472" s="376" t="str">
        <f t="shared" si="92"/>
        <v/>
      </c>
      <c r="I472" s="365" t="str">
        <f t="shared" si="93"/>
        <v/>
      </c>
      <c r="J472" s="366" t="str">
        <f t="shared" si="99"/>
        <v/>
      </c>
      <c r="K472" s="367" t="str">
        <f t="shared" si="100"/>
        <v/>
      </c>
      <c r="L472" s="368" t="str">
        <f t="shared" si="101"/>
        <v/>
      </c>
      <c r="M472" s="369"/>
      <c r="N472" s="370" t="str">
        <f t="shared" si="94"/>
        <v/>
      </c>
      <c r="O472" s="371" t="str">
        <f t="shared" si="95"/>
        <v/>
      </c>
      <c r="P472" s="371" t="str">
        <f t="shared" si="102"/>
        <v/>
      </c>
      <c r="Q472" s="372" t="str">
        <f t="shared" si="96"/>
        <v/>
      </c>
      <c r="R472" s="373" t="str">
        <f t="shared" si="103"/>
        <v/>
      </c>
      <c r="S472" s="372" t="str">
        <f t="shared" si="104"/>
        <v/>
      </c>
      <c r="T472" s="372" t="str">
        <f t="shared" si="97"/>
        <v/>
      </c>
      <c r="U472" s="374" t="str">
        <f t="shared" si="98"/>
        <v/>
      </c>
      <c r="V472" s="375" t="str">
        <f t="shared" si="105"/>
        <v/>
      </c>
      <c r="Y472" s="133"/>
    </row>
    <row r="473" spans="1:25" s="127" customFormat="1" ht="12" customHeight="1">
      <c r="A473" s="121">
        <v>401</v>
      </c>
      <c r="B473" s="122"/>
      <c r="C473" s="403"/>
      <c r="D473" s="123"/>
      <c r="E473" s="124"/>
      <c r="F473" s="124"/>
      <c r="G473" s="363" t="str">
        <f t="shared" si="91"/>
        <v/>
      </c>
      <c r="H473" s="376" t="str">
        <f t="shared" si="92"/>
        <v/>
      </c>
      <c r="I473" s="365" t="str">
        <f t="shared" si="93"/>
        <v/>
      </c>
      <c r="J473" s="366" t="str">
        <f t="shared" si="99"/>
        <v/>
      </c>
      <c r="K473" s="367" t="str">
        <f t="shared" si="100"/>
        <v/>
      </c>
      <c r="L473" s="368" t="str">
        <f t="shared" si="101"/>
        <v/>
      </c>
      <c r="M473" s="369"/>
      <c r="N473" s="370" t="str">
        <f t="shared" si="94"/>
        <v/>
      </c>
      <c r="O473" s="371" t="str">
        <f t="shared" si="95"/>
        <v/>
      </c>
      <c r="P473" s="371" t="str">
        <f t="shared" si="102"/>
        <v/>
      </c>
      <c r="Q473" s="372" t="str">
        <f t="shared" si="96"/>
        <v/>
      </c>
      <c r="R473" s="373" t="str">
        <f t="shared" si="103"/>
        <v/>
      </c>
      <c r="S473" s="372" t="str">
        <f t="shared" si="104"/>
        <v/>
      </c>
      <c r="T473" s="372" t="str">
        <f t="shared" si="97"/>
        <v/>
      </c>
      <c r="U473" s="374" t="str">
        <f t="shared" si="98"/>
        <v/>
      </c>
      <c r="V473" s="375" t="str">
        <f t="shared" si="105"/>
        <v/>
      </c>
      <c r="Y473" s="133"/>
    </row>
    <row r="474" spans="1:25" s="127" customFormat="1" ht="12" customHeight="1">
      <c r="A474" s="121">
        <v>402</v>
      </c>
      <c r="B474" s="122"/>
      <c r="C474" s="403"/>
      <c r="D474" s="123"/>
      <c r="E474" s="124"/>
      <c r="F474" s="124"/>
      <c r="G474" s="363" t="str">
        <f t="shared" si="91"/>
        <v/>
      </c>
      <c r="H474" s="376" t="str">
        <f t="shared" si="92"/>
        <v/>
      </c>
      <c r="I474" s="365" t="str">
        <f t="shared" si="93"/>
        <v/>
      </c>
      <c r="J474" s="366" t="str">
        <f t="shared" si="99"/>
        <v/>
      </c>
      <c r="K474" s="367" t="str">
        <f t="shared" si="100"/>
        <v/>
      </c>
      <c r="L474" s="368" t="str">
        <f t="shared" si="101"/>
        <v/>
      </c>
      <c r="M474" s="369"/>
      <c r="N474" s="370" t="str">
        <f t="shared" si="94"/>
        <v/>
      </c>
      <c r="O474" s="371" t="str">
        <f t="shared" si="95"/>
        <v/>
      </c>
      <c r="P474" s="371" t="str">
        <f t="shared" si="102"/>
        <v/>
      </c>
      <c r="Q474" s="372" t="str">
        <f t="shared" si="96"/>
        <v/>
      </c>
      <c r="R474" s="373" t="str">
        <f t="shared" si="103"/>
        <v/>
      </c>
      <c r="S474" s="372" t="str">
        <f t="shared" si="104"/>
        <v/>
      </c>
      <c r="T474" s="372" t="str">
        <f t="shared" si="97"/>
        <v/>
      </c>
      <c r="U474" s="374" t="str">
        <f t="shared" si="98"/>
        <v/>
      </c>
      <c r="V474" s="375" t="str">
        <f t="shared" si="105"/>
        <v/>
      </c>
      <c r="Y474" s="133"/>
    </row>
    <row r="475" spans="1:25" s="127" customFormat="1" ht="12" customHeight="1">
      <c r="A475" s="121">
        <v>403</v>
      </c>
      <c r="B475" s="122"/>
      <c r="C475" s="403"/>
      <c r="D475" s="123"/>
      <c r="E475" s="124"/>
      <c r="F475" s="124"/>
      <c r="G475" s="363" t="str">
        <f t="shared" si="91"/>
        <v/>
      </c>
      <c r="H475" s="376" t="str">
        <f t="shared" si="92"/>
        <v/>
      </c>
      <c r="I475" s="365" t="str">
        <f t="shared" si="93"/>
        <v/>
      </c>
      <c r="J475" s="366" t="str">
        <f t="shared" si="99"/>
        <v/>
      </c>
      <c r="K475" s="367" t="str">
        <f t="shared" si="100"/>
        <v/>
      </c>
      <c r="L475" s="368" t="str">
        <f t="shared" si="101"/>
        <v/>
      </c>
      <c r="M475" s="369"/>
      <c r="N475" s="370" t="str">
        <f t="shared" si="94"/>
        <v/>
      </c>
      <c r="O475" s="371" t="str">
        <f t="shared" si="95"/>
        <v/>
      </c>
      <c r="P475" s="371" t="str">
        <f t="shared" si="102"/>
        <v/>
      </c>
      <c r="Q475" s="372" t="str">
        <f t="shared" si="96"/>
        <v/>
      </c>
      <c r="R475" s="373" t="str">
        <f t="shared" si="103"/>
        <v/>
      </c>
      <c r="S475" s="372" t="str">
        <f t="shared" si="104"/>
        <v/>
      </c>
      <c r="T475" s="372" t="str">
        <f t="shared" si="97"/>
        <v/>
      </c>
      <c r="U475" s="374" t="str">
        <f t="shared" si="98"/>
        <v/>
      </c>
      <c r="V475" s="375" t="str">
        <f t="shared" si="105"/>
        <v/>
      </c>
      <c r="Y475" s="133"/>
    </row>
    <row r="476" spans="1:25" s="127" customFormat="1" ht="12" customHeight="1">
      <c r="A476" s="121">
        <v>404</v>
      </c>
      <c r="B476" s="122"/>
      <c r="C476" s="403"/>
      <c r="D476" s="123"/>
      <c r="E476" s="124"/>
      <c r="F476" s="124"/>
      <c r="G476" s="363" t="str">
        <f t="shared" si="91"/>
        <v/>
      </c>
      <c r="H476" s="376" t="str">
        <f t="shared" si="92"/>
        <v/>
      </c>
      <c r="I476" s="365" t="str">
        <f t="shared" si="93"/>
        <v/>
      </c>
      <c r="J476" s="366" t="str">
        <f t="shared" si="99"/>
        <v/>
      </c>
      <c r="K476" s="367" t="str">
        <f t="shared" si="100"/>
        <v/>
      </c>
      <c r="L476" s="368" t="str">
        <f t="shared" si="101"/>
        <v/>
      </c>
      <c r="M476" s="369"/>
      <c r="N476" s="370" t="str">
        <f t="shared" si="94"/>
        <v/>
      </c>
      <c r="O476" s="371" t="str">
        <f t="shared" si="95"/>
        <v/>
      </c>
      <c r="P476" s="371" t="str">
        <f t="shared" si="102"/>
        <v/>
      </c>
      <c r="Q476" s="372" t="str">
        <f t="shared" si="96"/>
        <v/>
      </c>
      <c r="R476" s="373" t="str">
        <f t="shared" si="103"/>
        <v/>
      </c>
      <c r="S476" s="372" t="str">
        <f t="shared" si="104"/>
        <v/>
      </c>
      <c r="T476" s="372" t="str">
        <f t="shared" si="97"/>
        <v/>
      </c>
      <c r="U476" s="374" t="str">
        <f t="shared" si="98"/>
        <v/>
      </c>
      <c r="V476" s="375" t="str">
        <f t="shared" si="105"/>
        <v/>
      </c>
      <c r="Y476" s="133"/>
    </row>
    <row r="477" spans="1:25" s="127" customFormat="1" ht="12" customHeight="1">
      <c r="A477" s="121">
        <v>405</v>
      </c>
      <c r="B477" s="122"/>
      <c r="C477" s="403"/>
      <c r="D477" s="123"/>
      <c r="E477" s="124"/>
      <c r="F477" s="124"/>
      <c r="G477" s="363" t="str">
        <f t="shared" si="91"/>
        <v/>
      </c>
      <c r="H477" s="376" t="str">
        <f t="shared" si="92"/>
        <v/>
      </c>
      <c r="I477" s="365" t="str">
        <f t="shared" si="93"/>
        <v/>
      </c>
      <c r="J477" s="366" t="str">
        <f t="shared" si="99"/>
        <v/>
      </c>
      <c r="K477" s="367" t="str">
        <f t="shared" si="100"/>
        <v/>
      </c>
      <c r="L477" s="368" t="str">
        <f t="shared" si="101"/>
        <v/>
      </c>
      <c r="M477" s="369"/>
      <c r="N477" s="370" t="str">
        <f t="shared" si="94"/>
        <v/>
      </c>
      <c r="O477" s="371" t="str">
        <f t="shared" si="95"/>
        <v/>
      </c>
      <c r="P477" s="371" t="str">
        <f t="shared" si="102"/>
        <v/>
      </c>
      <c r="Q477" s="372" t="str">
        <f t="shared" si="96"/>
        <v/>
      </c>
      <c r="R477" s="373" t="str">
        <f t="shared" si="103"/>
        <v/>
      </c>
      <c r="S477" s="372" t="str">
        <f t="shared" si="104"/>
        <v/>
      </c>
      <c r="T477" s="372" t="str">
        <f t="shared" si="97"/>
        <v/>
      </c>
      <c r="U477" s="374" t="str">
        <f t="shared" si="98"/>
        <v/>
      </c>
      <c r="V477" s="375" t="str">
        <f t="shared" si="105"/>
        <v/>
      </c>
      <c r="Y477" s="133"/>
    </row>
    <row r="478" spans="1:25" s="127" customFormat="1" ht="12" customHeight="1">
      <c r="A478" s="121">
        <v>406</v>
      </c>
      <c r="B478" s="122"/>
      <c r="C478" s="403"/>
      <c r="D478" s="123"/>
      <c r="E478" s="124"/>
      <c r="F478" s="124"/>
      <c r="G478" s="363" t="str">
        <f t="shared" si="91"/>
        <v/>
      </c>
      <c r="H478" s="376" t="str">
        <f t="shared" si="92"/>
        <v/>
      </c>
      <c r="I478" s="365" t="str">
        <f t="shared" si="93"/>
        <v/>
      </c>
      <c r="J478" s="366" t="str">
        <f t="shared" si="99"/>
        <v/>
      </c>
      <c r="K478" s="367" t="str">
        <f t="shared" si="100"/>
        <v/>
      </c>
      <c r="L478" s="368" t="str">
        <f t="shared" si="101"/>
        <v/>
      </c>
      <c r="M478" s="369"/>
      <c r="N478" s="370" t="str">
        <f t="shared" si="94"/>
        <v/>
      </c>
      <c r="O478" s="371" t="str">
        <f t="shared" si="95"/>
        <v/>
      </c>
      <c r="P478" s="371" t="str">
        <f t="shared" si="102"/>
        <v/>
      </c>
      <c r="Q478" s="372" t="str">
        <f t="shared" si="96"/>
        <v/>
      </c>
      <c r="R478" s="373" t="str">
        <f t="shared" si="103"/>
        <v/>
      </c>
      <c r="S478" s="372" t="str">
        <f t="shared" si="104"/>
        <v/>
      </c>
      <c r="T478" s="372" t="str">
        <f t="shared" si="97"/>
        <v/>
      </c>
      <c r="U478" s="374" t="str">
        <f t="shared" si="98"/>
        <v/>
      </c>
      <c r="V478" s="375" t="str">
        <f t="shared" si="105"/>
        <v/>
      </c>
      <c r="Y478" s="133"/>
    </row>
    <row r="479" spans="1:25" s="127" customFormat="1" ht="12" customHeight="1">
      <c r="A479" s="121">
        <v>407</v>
      </c>
      <c r="B479" s="122"/>
      <c r="C479" s="403"/>
      <c r="D479" s="123"/>
      <c r="E479" s="124"/>
      <c r="F479" s="124"/>
      <c r="G479" s="363" t="str">
        <f t="shared" si="91"/>
        <v/>
      </c>
      <c r="H479" s="376" t="str">
        <f t="shared" si="92"/>
        <v/>
      </c>
      <c r="I479" s="365" t="str">
        <f t="shared" si="93"/>
        <v/>
      </c>
      <c r="J479" s="366" t="str">
        <f t="shared" si="99"/>
        <v/>
      </c>
      <c r="K479" s="367" t="str">
        <f t="shared" si="100"/>
        <v/>
      </c>
      <c r="L479" s="368" t="str">
        <f t="shared" si="101"/>
        <v/>
      </c>
      <c r="M479" s="369"/>
      <c r="N479" s="370" t="str">
        <f t="shared" si="94"/>
        <v/>
      </c>
      <c r="O479" s="371" t="str">
        <f t="shared" si="95"/>
        <v/>
      </c>
      <c r="P479" s="371" t="str">
        <f t="shared" si="102"/>
        <v/>
      </c>
      <c r="Q479" s="372" t="str">
        <f t="shared" si="96"/>
        <v/>
      </c>
      <c r="R479" s="373" t="str">
        <f t="shared" si="103"/>
        <v/>
      </c>
      <c r="S479" s="372" t="str">
        <f t="shared" si="104"/>
        <v/>
      </c>
      <c r="T479" s="372" t="str">
        <f t="shared" si="97"/>
        <v/>
      </c>
      <c r="U479" s="374" t="str">
        <f t="shared" si="98"/>
        <v/>
      </c>
      <c r="V479" s="375" t="str">
        <f t="shared" si="105"/>
        <v/>
      </c>
      <c r="Y479" s="133"/>
    </row>
    <row r="480" spans="1:25" s="127" customFormat="1" ht="12" customHeight="1">
      <c r="A480" s="121">
        <v>408</v>
      </c>
      <c r="B480" s="122"/>
      <c r="C480" s="403"/>
      <c r="D480" s="123"/>
      <c r="E480" s="124"/>
      <c r="F480" s="124"/>
      <c r="G480" s="363" t="str">
        <f t="shared" si="91"/>
        <v/>
      </c>
      <c r="H480" s="376" t="str">
        <f t="shared" si="92"/>
        <v/>
      </c>
      <c r="I480" s="365" t="str">
        <f t="shared" si="93"/>
        <v/>
      </c>
      <c r="J480" s="366" t="str">
        <f t="shared" si="99"/>
        <v/>
      </c>
      <c r="K480" s="367" t="str">
        <f t="shared" si="100"/>
        <v/>
      </c>
      <c r="L480" s="368" t="str">
        <f t="shared" si="101"/>
        <v/>
      </c>
      <c r="M480" s="369"/>
      <c r="N480" s="370" t="str">
        <f t="shared" si="94"/>
        <v/>
      </c>
      <c r="O480" s="371" t="str">
        <f t="shared" si="95"/>
        <v/>
      </c>
      <c r="P480" s="371" t="str">
        <f t="shared" si="102"/>
        <v/>
      </c>
      <c r="Q480" s="372" t="str">
        <f t="shared" si="96"/>
        <v/>
      </c>
      <c r="R480" s="373" t="str">
        <f t="shared" si="103"/>
        <v/>
      </c>
      <c r="S480" s="372" t="str">
        <f t="shared" si="104"/>
        <v/>
      </c>
      <c r="T480" s="372" t="str">
        <f t="shared" si="97"/>
        <v/>
      </c>
      <c r="U480" s="374" t="str">
        <f t="shared" si="98"/>
        <v/>
      </c>
      <c r="V480" s="375" t="str">
        <f t="shared" si="105"/>
        <v/>
      </c>
      <c r="Y480" s="133"/>
    </row>
    <row r="481" spans="1:25" s="127" customFormat="1" ht="12" customHeight="1">
      <c r="A481" s="121">
        <v>409</v>
      </c>
      <c r="B481" s="122"/>
      <c r="C481" s="403"/>
      <c r="D481" s="123"/>
      <c r="E481" s="124"/>
      <c r="F481" s="124"/>
      <c r="G481" s="363" t="str">
        <f t="shared" si="91"/>
        <v/>
      </c>
      <c r="H481" s="376" t="str">
        <f t="shared" si="92"/>
        <v/>
      </c>
      <c r="I481" s="365" t="str">
        <f t="shared" si="93"/>
        <v/>
      </c>
      <c r="J481" s="366" t="str">
        <f t="shared" si="99"/>
        <v/>
      </c>
      <c r="K481" s="367" t="str">
        <f t="shared" si="100"/>
        <v/>
      </c>
      <c r="L481" s="368" t="str">
        <f t="shared" si="101"/>
        <v/>
      </c>
      <c r="M481" s="369"/>
      <c r="N481" s="370" t="str">
        <f t="shared" si="94"/>
        <v/>
      </c>
      <c r="O481" s="371" t="str">
        <f t="shared" si="95"/>
        <v/>
      </c>
      <c r="P481" s="371" t="str">
        <f t="shared" si="102"/>
        <v/>
      </c>
      <c r="Q481" s="372" t="str">
        <f t="shared" si="96"/>
        <v/>
      </c>
      <c r="R481" s="373" t="str">
        <f t="shared" si="103"/>
        <v/>
      </c>
      <c r="S481" s="372" t="str">
        <f t="shared" si="104"/>
        <v/>
      </c>
      <c r="T481" s="372" t="str">
        <f t="shared" si="97"/>
        <v/>
      </c>
      <c r="U481" s="374" t="str">
        <f t="shared" si="98"/>
        <v/>
      </c>
      <c r="V481" s="375" t="str">
        <f t="shared" si="105"/>
        <v/>
      </c>
      <c r="Y481" s="133"/>
    </row>
    <row r="482" spans="1:25" s="127" customFormat="1" ht="12" customHeight="1">
      <c r="A482" s="121">
        <v>410</v>
      </c>
      <c r="B482" s="122"/>
      <c r="C482" s="403"/>
      <c r="D482" s="123"/>
      <c r="E482" s="124"/>
      <c r="F482" s="124"/>
      <c r="G482" s="363" t="str">
        <f t="shared" si="91"/>
        <v/>
      </c>
      <c r="H482" s="376" t="str">
        <f t="shared" si="92"/>
        <v/>
      </c>
      <c r="I482" s="365" t="str">
        <f t="shared" si="93"/>
        <v/>
      </c>
      <c r="J482" s="366" t="str">
        <f t="shared" si="99"/>
        <v/>
      </c>
      <c r="K482" s="367" t="str">
        <f t="shared" si="100"/>
        <v/>
      </c>
      <c r="L482" s="368" t="str">
        <f t="shared" si="101"/>
        <v/>
      </c>
      <c r="M482" s="369"/>
      <c r="N482" s="370" t="str">
        <f t="shared" si="94"/>
        <v/>
      </c>
      <c r="O482" s="371" t="str">
        <f t="shared" si="95"/>
        <v/>
      </c>
      <c r="P482" s="371" t="str">
        <f t="shared" si="102"/>
        <v/>
      </c>
      <c r="Q482" s="372" t="str">
        <f t="shared" si="96"/>
        <v/>
      </c>
      <c r="R482" s="373" t="str">
        <f t="shared" si="103"/>
        <v/>
      </c>
      <c r="S482" s="372" t="str">
        <f t="shared" si="104"/>
        <v/>
      </c>
      <c r="T482" s="372" t="str">
        <f t="shared" si="97"/>
        <v/>
      </c>
      <c r="U482" s="374" t="str">
        <f t="shared" si="98"/>
        <v/>
      </c>
      <c r="V482" s="375" t="str">
        <f t="shared" si="105"/>
        <v/>
      </c>
      <c r="Y482" s="133"/>
    </row>
    <row r="483" spans="1:25" s="127" customFormat="1" ht="12" customHeight="1">
      <c r="A483" s="121">
        <v>411</v>
      </c>
      <c r="B483" s="122"/>
      <c r="C483" s="403"/>
      <c r="D483" s="123"/>
      <c r="E483" s="124"/>
      <c r="F483" s="124"/>
      <c r="G483" s="363" t="str">
        <f t="shared" si="91"/>
        <v/>
      </c>
      <c r="H483" s="376" t="str">
        <f t="shared" si="92"/>
        <v/>
      </c>
      <c r="I483" s="365" t="str">
        <f t="shared" si="93"/>
        <v/>
      </c>
      <c r="J483" s="366" t="str">
        <f t="shared" si="99"/>
        <v/>
      </c>
      <c r="K483" s="367" t="str">
        <f t="shared" si="100"/>
        <v/>
      </c>
      <c r="L483" s="368" t="str">
        <f t="shared" si="101"/>
        <v/>
      </c>
      <c r="M483" s="369"/>
      <c r="N483" s="370" t="str">
        <f t="shared" si="94"/>
        <v/>
      </c>
      <c r="O483" s="371" t="str">
        <f t="shared" si="95"/>
        <v/>
      </c>
      <c r="P483" s="371" t="str">
        <f t="shared" si="102"/>
        <v/>
      </c>
      <c r="Q483" s="372" t="str">
        <f t="shared" si="96"/>
        <v/>
      </c>
      <c r="R483" s="373" t="str">
        <f t="shared" si="103"/>
        <v/>
      </c>
      <c r="S483" s="372" t="str">
        <f t="shared" si="104"/>
        <v/>
      </c>
      <c r="T483" s="372" t="str">
        <f t="shared" si="97"/>
        <v/>
      </c>
      <c r="U483" s="374" t="str">
        <f t="shared" si="98"/>
        <v/>
      </c>
      <c r="V483" s="375" t="str">
        <f t="shared" si="105"/>
        <v/>
      </c>
      <c r="Y483" s="133"/>
    </row>
    <row r="484" spans="1:25" s="127" customFormat="1" ht="12" customHeight="1">
      <c r="A484" s="121">
        <v>412</v>
      </c>
      <c r="B484" s="122"/>
      <c r="C484" s="403"/>
      <c r="D484" s="123"/>
      <c r="E484" s="124"/>
      <c r="F484" s="124"/>
      <c r="G484" s="363" t="str">
        <f t="shared" si="91"/>
        <v/>
      </c>
      <c r="H484" s="376" t="str">
        <f t="shared" si="92"/>
        <v/>
      </c>
      <c r="I484" s="365" t="str">
        <f t="shared" si="93"/>
        <v/>
      </c>
      <c r="J484" s="366" t="str">
        <f t="shared" si="99"/>
        <v/>
      </c>
      <c r="K484" s="367" t="str">
        <f t="shared" si="100"/>
        <v/>
      </c>
      <c r="L484" s="368" t="str">
        <f t="shared" si="101"/>
        <v/>
      </c>
      <c r="M484" s="369"/>
      <c r="N484" s="370" t="str">
        <f t="shared" si="94"/>
        <v/>
      </c>
      <c r="O484" s="371" t="str">
        <f t="shared" si="95"/>
        <v/>
      </c>
      <c r="P484" s="371" t="str">
        <f t="shared" si="102"/>
        <v/>
      </c>
      <c r="Q484" s="372" t="str">
        <f t="shared" si="96"/>
        <v/>
      </c>
      <c r="R484" s="373" t="str">
        <f t="shared" si="103"/>
        <v/>
      </c>
      <c r="S484" s="372" t="str">
        <f t="shared" si="104"/>
        <v/>
      </c>
      <c r="T484" s="372" t="str">
        <f t="shared" si="97"/>
        <v/>
      </c>
      <c r="U484" s="374" t="str">
        <f t="shared" si="98"/>
        <v/>
      </c>
      <c r="V484" s="375" t="str">
        <f t="shared" si="105"/>
        <v/>
      </c>
      <c r="Y484" s="133"/>
    </row>
    <row r="485" spans="1:25" s="127" customFormat="1" ht="12" customHeight="1">
      <c r="A485" s="121">
        <v>413</v>
      </c>
      <c r="B485" s="122"/>
      <c r="C485" s="403"/>
      <c r="D485" s="123"/>
      <c r="E485" s="124"/>
      <c r="F485" s="124"/>
      <c r="G485" s="363" t="str">
        <f t="shared" si="91"/>
        <v/>
      </c>
      <c r="H485" s="376" t="str">
        <f t="shared" si="92"/>
        <v/>
      </c>
      <c r="I485" s="365" t="str">
        <f t="shared" si="93"/>
        <v/>
      </c>
      <c r="J485" s="366" t="str">
        <f t="shared" si="99"/>
        <v/>
      </c>
      <c r="K485" s="367" t="str">
        <f t="shared" si="100"/>
        <v/>
      </c>
      <c r="L485" s="368" t="str">
        <f t="shared" si="101"/>
        <v/>
      </c>
      <c r="M485" s="369"/>
      <c r="N485" s="370" t="str">
        <f t="shared" si="94"/>
        <v/>
      </c>
      <c r="O485" s="371" t="str">
        <f t="shared" si="95"/>
        <v/>
      </c>
      <c r="P485" s="371" t="str">
        <f t="shared" si="102"/>
        <v/>
      </c>
      <c r="Q485" s="372" t="str">
        <f t="shared" si="96"/>
        <v/>
      </c>
      <c r="R485" s="373" t="str">
        <f t="shared" si="103"/>
        <v/>
      </c>
      <c r="S485" s="372" t="str">
        <f t="shared" si="104"/>
        <v/>
      </c>
      <c r="T485" s="372" t="str">
        <f t="shared" si="97"/>
        <v/>
      </c>
      <c r="U485" s="374" t="str">
        <f t="shared" si="98"/>
        <v/>
      </c>
      <c r="V485" s="375" t="str">
        <f t="shared" si="105"/>
        <v/>
      </c>
      <c r="Y485" s="133"/>
    </row>
    <row r="486" spans="1:25" s="127" customFormat="1" ht="12" customHeight="1">
      <c r="A486" s="121">
        <v>414</v>
      </c>
      <c r="B486" s="122"/>
      <c r="C486" s="403"/>
      <c r="D486" s="123"/>
      <c r="E486" s="124"/>
      <c r="F486" s="124"/>
      <c r="G486" s="363" t="str">
        <f t="shared" si="91"/>
        <v/>
      </c>
      <c r="H486" s="376" t="str">
        <f t="shared" si="92"/>
        <v/>
      </c>
      <c r="I486" s="365" t="str">
        <f t="shared" si="93"/>
        <v/>
      </c>
      <c r="J486" s="366" t="str">
        <f t="shared" si="99"/>
        <v/>
      </c>
      <c r="K486" s="367" t="str">
        <f t="shared" si="100"/>
        <v/>
      </c>
      <c r="L486" s="368" t="str">
        <f t="shared" si="101"/>
        <v/>
      </c>
      <c r="M486" s="369"/>
      <c r="N486" s="370" t="str">
        <f t="shared" si="94"/>
        <v/>
      </c>
      <c r="O486" s="371" t="str">
        <f t="shared" si="95"/>
        <v/>
      </c>
      <c r="P486" s="371" t="str">
        <f t="shared" si="102"/>
        <v/>
      </c>
      <c r="Q486" s="372" t="str">
        <f t="shared" si="96"/>
        <v/>
      </c>
      <c r="R486" s="373" t="str">
        <f t="shared" si="103"/>
        <v/>
      </c>
      <c r="S486" s="372" t="str">
        <f t="shared" si="104"/>
        <v/>
      </c>
      <c r="T486" s="372" t="str">
        <f t="shared" si="97"/>
        <v/>
      </c>
      <c r="U486" s="374" t="str">
        <f t="shared" si="98"/>
        <v/>
      </c>
      <c r="V486" s="375" t="str">
        <f t="shared" si="105"/>
        <v/>
      </c>
      <c r="Y486" s="133"/>
    </row>
    <row r="487" spans="1:25" s="127" customFormat="1" ht="12" customHeight="1">
      <c r="A487" s="121">
        <v>415</v>
      </c>
      <c r="B487" s="122"/>
      <c r="C487" s="403"/>
      <c r="D487" s="123"/>
      <c r="E487" s="124"/>
      <c r="F487" s="124"/>
      <c r="G487" s="363" t="str">
        <f t="shared" si="91"/>
        <v/>
      </c>
      <c r="H487" s="376" t="str">
        <f t="shared" si="92"/>
        <v/>
      </c>
      <c r="I487" s="365" t="str">
        <f t="shared" si="93"/>
        <v/>
      </c>
      <c r="J487" s="366" t="str">
        <f t="shared" si="99"/>
        <v/>
      </c>
      <c r="K487" s="367" t="str">
        <f t="shared" si="100"/>
        <v/>
      </c>
      <c r="L487" s="368" t="str">
        <f t="shared" si="101"/>
        <v/>
      </c>
      <c r="M487" s="369"/>
      <c r="N487" s="370" t="str">
        <f t="shared" si="94"/>
        <v/>
      </c>
      <c r="O487" s="371" t="str">
        <f t="shared" si="95"/>
        <v/>
      </c>
      <c r="P487" s="371" t="str">
        <f t="shared" si="102"/>
        <v/>
      </c>
      <c r="Q487" s="372" t="str">
        <f t="shared" si="96"/>
        <v/>
      </c>
      <c r="R487" s="373" t="str">
        <f t="shared" si="103"/>
        <v/>
      </c>
      <c r="S487" s="372" t="str">
        <f t="shared" si="104"/>
        <v/>
      </c>
      <c r="T487" s="372" t="str">
        <f t="shared" si="97"/>
        <v/>
      </c>
      <c r="U487" s="374" t="str">
        <f t="shared" si="98"/>
        <v/>
      </c>
      <c r="V487" s="375" t="str">
        <f t="shared" si="105"/>
        <v/>
      </c>
      <c r="Y487" s="133"/>
    </row>
    <row r="488" spans="1:25" s="127" customFormat="1" ht="12" customHeight="1">
      <c r="A488" s="121">
        <v>416</v>
      </c>
      <c r="B488" s="122"/>
      <c r="C488" s="403"/>
      <c r="D488" s="123"/>
      <c r="E488" s="124"/>
      <c r="F488" s="124"/>
      <c r="G488" s="363" t="str">
        <f t="shared" si="91"/>
        <v/>
      </c>
      <c r="H488" s="376" t="str">
        <f t="shared" si="92"/>
        <v/>
      </c>
      <c r="I488" s="365" t="str">
        <f t="shared" si="93"/>
        <v/>
      </c>
      <c r="J488" s="366" t="str">
        <f t="shared" si="99"/>
        <v/>
      </c>
      <c r="K488" s="367" t="str">
        <f t="shared" si="100"/>
        <v/>
      </c>
      <c r="L488" s="368" t="str">
        <f t="shared" si="101"/>
        <v/>
      </c>
      <c r="M488" s="369"/>
      <c r="N488" s="370" t="str">
        <f t="shared" si="94"/>
        <v/>
      </c>
      <c r="O488" s="371" t="str">
        <f t="shared" si="95"/>
        <v/>
      </c>
      <c r="P488" s="371" t="str">
        <f t="shared" si="102"/>
        <v/>
      </c>
      <c r="Q488" s="372" t="str">
        <f t="shared" si="96"/>
        <v/>
      </c>
      <c r="R488" s="373" t="str">
        <f t="shared" si="103"/>
        <v/>
      </c>
      <c r="S488" s="372" t="str">
        <f t="shared" si="104"/>
        <v/>
      </c>
      <c r="T488" s="372" t="str">
        <f t="shared" si="97"/>
        <v/>
      </c>
      <c r="U488" s="374" t="str">
        <f t="shared" si="98"/>
        <v/>
      </c>
      <c r="V488" s="375" t="str">
        <f t="shared" si="105"/>
        <v/>
      </c>
      <c r="Y488" s="133"/>
    </row>
    <row r="489" spans="1:25" s="127" customFormat="1" ht="12" customHeight="1">
      <c r="A489" s="121">
        <v>417</v>
      </c>
      <c r="B489" s="122"/>
      <c r="C489" s="403"/>
      <c r="D489" s="123"/>
      <c r="E489" s="124"/>
      <c r="F489" s="124"/>
      <c r="G489" s="363" t="str">
        <f t="shared" si="91"/>
        <v/>
      </c>
      <c r="H489" s="376" t="str">
        <f t="shared" si="92"/>
        <v/>
      </c>
      <c r="I489" s="365" t="str">
        <f t="shared" si="93"/>
        <v/>
      </c>
      <c r="J489" s="366" t="str">
        <f t="shared" si="99"/>
        <v/>
      </c>
      <c r="K489" s="367" t="str">
        <f t="shared" si="100"/>
        <v/>
      </c>
      <c r="L489" s="368" t="str">
        <f t="shared" si="101"/>
        <v/>
      </c>
      <c r="M489" s="369"/>
      <c r="N489" s="370" t="str">
        <f t="shared" si="94"/>
        <v/>
      </c>
      <c r="O489" s="371" t="str">
        <f t="shared" si="95"/>
        <v/>
      </c>
      <c r="P489" s="371" t="str">
        <f t="shared" si="102"/>
        <v/>
      </c>
      <c r="Q489" s="372" t="str">
        <f t="shared" si="96"/>
        <v/>
      </c>
      <c r="R489" s="373" t="str">
        <f t="shared" si="103"/>
        <v/>
      </c>
      <c r="S489" s="372" t="str">
        <f t="shared" si="104"/>
        <v/>
      </c>
      <c r="T489" s="372" t="str">
        <f t="shared" si="97"/>
        <v/>
      </c>
      <c r="U489" s="374" t="str">
        <f t="shared" si="98"/>
        <v/>
      </c>
      <c r="V489" s="375" t="str">
        <f t="shared" si="105"/>
        <v/>
      </c>
      <c r="Y489" s="133"/>
    </row>
    <row r="490" spans="1:25" s="127" customFormat="1" ht="12" customHeight="1">
      <c r="A490" s="121">
        <v>418</v>
      </c>
      <c r="B490" s="122"/>
      <c r="C490" s="403"/>
      <c r="D490" s="123"/>
      <c r="E490" s="124"/>
      <c r="F490" s="124"/>
      <c r="G490" s="363" t="str">
        <f t="shared" si="91"/>
        <v/>
      </c>
      <c r="H490" s="376" t="str">
        <f t="shared" si="92"/>
        <v/>
      </c>
      <c r="I490" s="365" t="str">
        <f t="shared" si="93"/>
        <v/>
      </c>
      <c r="J490" s="366" t="str">
        <f t="shared" si="99"/>
        <v/>
      </c>
      <c r="K490" s="367" t="str">
        <f t="shared" si="100"/>
        <v/>
      </c>
      <c r="L490" s="368" t="str">
        <f t="shared" si="101"/>
        <v/>
      </c>
      <c r="M490" s="369"/>
      <c r="N490" s="370" t="str">
        <f t="shared" si="94"/>
        <v/>
      </c>
      <c r="O490" s="371" t="str">
        <f t="shared" si="95"/>
        <v/>
      </c>
      <c r="P490" s="371" t="str">
        <f t="shared" si="102"/>
        <v/>
      </c>
      <c r="Q490" s="372" t="str">
        <f t="shared" si="96"/>
        <v/>
      </c>
      <c r="R490" s="373" t="str">
        <f t="shared" si="103"/>
        <v/>
      </c>
      <c r="S490" s="372" t="str">
        <f t="shared" si="104"/>
        <v/>
      </c>
      <c r="T490" s="372" t="str">
        <f t="shared" si="97"/>
        <v/>
      </c>
      <c r="U490" s="374" t="str">
        <f t="shared" si="98"/>
        <v/>
      </c>
      <c r="V490" s="375" t="str">
        <f t="shared" si="105"/>
        <v/>
      </c>
      <c r="Y490" s="133"/>
    </row>
    <row r="491" spans="1:25" s="127" customFormat="1" ht="12" customHeight="1">
      <c r="A491" s="121">
        <v>419</v>
      </c>
      <c r="B491" s="122"/>
      <c r="C491" s="403"/>
      <c r="D491" s="123"/>
      <c r="E491" s="124"/>
      <c r="F491" s="124"/>
      <c r="G491" s="363" t="str">
        <f t="shared" si="91"/>
        <v/>
      </c>
      <c r="H491" s="376" t="str">
        <f t="shared" si="92"/>
        <v/>
      </c>
      <c r="I491" s="365" t="str">
        <f t="shared" si="93"/>
        <v/>
      </c>
      <c r="J491" s="366" t="str">
        <f t="shared" si="99"/>
        <v/>
      </c>
      <c r="K491" s="367" t="str">
        <f t="shared" si="100"/>
        <v/>
      </c>
      <c r="L491" s="368" t="str">
        <f t="shared" si="101"/>
        <v/>
      </c>
      <c r="M491" s="369"/>
      <c r="N491" s="370" t="str">
        <f t="shared" si="94"/>
        <v/>
      </c>
      <c r="O491" s="371" t="str">
        <f t="shared" si="95"/>
        <v/>
      </c>
      <c r="P491" s="371" t="str">
        <f t="shared" si="102"/>
        <v/>
      </c>
      <c r="Q491" s="372" t="str">
        <f t="shared" si="96"/>
        <v/>
      </c>
      <c r="R491" s="373" t="str">
        <f t="shared" si="103"/>
        <v/>
      </c>
      <c r="S491" s="372" t="str">
        <f t="shared" si="104"/>
        <v/>
      </c>
      <c r="T491" s="372" t="str">
        <f t="shared" si="97"/>
        <v/>
      </c>
      <c r="U491" s="374" t="str">
        <f t="shared" si="98"/>
        <v/>
      </c>
      <c r="V491" s="375" t="str">
        <f t="shared" si="105"/>
        <v/>
      </c>
      <c r="Y491" s="133"/>
    </row>
    <row r="492" spans="1:25" s="127" customFormat="1" ht="12" customHeight="1">
      <c r="A492" s="121">
        <v>420</v>
      </c>
      <c r="B492" s="122"/>
      <c r="C492" s="403"/>
      <c r="D492" s="123"/>
      <c r="E492" s="124"/>
      <c r="F492" s="124"/>
      <c r="G492" s="363" t="str">
        <f t="shared" si="91"/>
        <v/>
      </c>
      <c r="H492" s="376" t="str">
        <f t="shared" si="92"/>
        <v/>
      </c>
      <c r="I492" s="365" t="str">
        <f t="shared" si="93"/>
        <v/>
      </c>
      <c r="J492" s="366" t="str">
        <f t="shared" si="99"/>
        <v/>
      </c>
      <c r="K492" s="367" t="str">
        <f t="shared" si="100"/>
        <v/>
      </c>
      <c r="L492" s="368" t="str">
        <f t="shared" si="101"/>
        <v/>
      </c>
      <c r="M492" s="369"/>
      <c r="N492" s="370" t="str">
        <f t="shared" si="94"/>
        <v/>
      </c>
      <c r="O492" s="371" t="str">
        <f t="shared" si="95"/>
        <v/>
      </c>
      <c r="P492" s="371" t="str">
        <f t="shared" si="102"/>
        <v/>
      </c>
      <c r="Q492" s="372" t="str">
        <f t="shared" si="96"/>
        <v/>
      </c>
      <c r="R492" s="373" t="str">
        <f t="shared" si="103"/>
        <v/>
      </c>
      <c r="S492" s="372" t="str">
        <f t="shared" si="104"/>
        <v/>
      </c>
      <c r="T492" s="372" t="str">
        <f t="shared" si="97"/>
        <v/>
      </c>
      <c r="U492" s="374" t="str">
        <f t="shared" si="98"/>
        <v/>
      </c>
      <c r="V492" s="375" t="str">
        <f t="shared" si="105"/>
        <v/>
      </c>
      <c r="Y492" s="133"/>
    </row>
    <row r="493" spans="1:25" s="127" customFormat="1" ht="12" customHeight="1">
      <c r="A493" s="121">
        <v>421</v>
      </c>
      <c r="B493" s="122"/>
      <c r="C493" s="403"/>
      <c r="D493" s="123"/>
      <c r="E493" s="124"/>
      <c r="F493" s="124"/>
      <c r="G493" s="363" t="str">
        <f t="shared" si="91"/>
        <v/>
      </c>
      <c r="H493" s="376" t="str">
        <f t="shared" si="92"/>
        <v/>
      </c>
      <c r="I493" s="365" t="str">
        <f t="shared" si="93"/>
        <v/>
      </c>
      <c r="J493" s="366" t="str">
        <f t="shared" si="99"/>
        <v/>
      </c>
      <c r="K493" s="367" t="str">
        <f t="shared" si="100"/>
        <v/>
      </c>
      <c r="L493" s="368" t="str">
        <f t="shared" si="101"/>
        <v/>
      </c>
      <c r="M493" s="369"/>
      <c r="N493" s="370" t="str">
        <f t="shared" si="94"/>
        <v/>
      </c>
      <c r="O493" s="371" t="str">
        <f t="shared" si="95"/>
        <v/>
      </c>
      <c r="P493" s="371" t="str">
        <f t="shared" si="102"/>
        <v/>
      </c>
      <c r="Q493" s="372" t="str">
        <f t="shared" si="96"/>
        <v/>
      </c>
      <c r="R493" s="373" t="str">
        <f t="shared" si="103"/>
        <v/>
      </c>
      <c r="S493" s="372" t="str">
        <f t="shared" si="104"/>
        <v/>
      </c>
      <c r="T493" s="372" t="str">
        <f t="shared" si="97"/>
        <v/>
      </c>
      <c r="U493" s="374" t="str">
        <f t="shared" si="98"/>
        <v/>
      </c>
      <c r="V493" s="375" t="str">
        <f t="shared" si="105"/>
        <v/>
      </c>
      <c r="Y493" s="133"/>
    </row>
    <row r="494" spans="1:25" s="127" customFormat="1" ht="12" customHeight="1">
      <c r="A494" s="121">
        <v>422</v>
      </c>
      <c r="B494" s="122"/>
      <c r="C494" s="403"/>
      <c r="D494" s="123"/>
      <c r="E494" s="124"/>
      <c r="F494" s="124"/>
      <c r="G494" s="363" t="str">
        <f t="shared" si="91"/>
        <v/>
      </c>
      <c r="H494" s="376" t="str">
        <f t="shared" si="92"/>
        <v/>
      </c>
      <c r="I494" s="365" t="str">
        <f t="shared" si="93"/>
        <v/>
      </c>
      <c r="J494" s="366" t="str">
        <f t="shared" si="99"/>
        <v/>
      </c>
      <c r="K494" s="367" t="str">
        <f t="shared" si="100"/>
        <v/>
      </c>
      <c r="L494" s="368" t="str">
        <f t="shared" si="101"/>
        <v/>
      </c>
      <c r="M494" s="369"/>
      <c r="N494" s="370" t="str">
        <f t="shared" si="94"/>
        <v/>
      </c>
      <c r="O494" s="371" t="str">
        <f t="shared" si="95"/>
        <v/>
      </c>
      <c r="P494" s="371" t="str">
        <f t="shared" si="102"/>
        <v/>
      </c>
      <c r="Q494" s="372" t="str">
        <f t="shared" si="96"/>
        <v/>
      </c>
      <c r="R494" s="373" t="str">
        <f t="shared" si="103"/>
        <v/>
      </c>
      <c r="S494" s="372" t="str">
        <f t="shared" si="104"/>
        <v/>
      </c>
      <c r="T494" s="372" t="str">
        <f t="shared" si="97"/>
        <v/>
      </c>
      <c r="U494" s="374" t="str">
        <f t="shared" si="98"/>
        <v/>
      </c>
      <c r="V494" s="375" t="str">
        <f t="shared" si="105"/>
        <v/>
      </c>
      <c r="Y494" s="133"/>
    </row>
    <row r="495" spans="1:25" s="127" customFormat="1" ht="12" customHeight="1">
      <c r="A495" s="121">
        <v>423</v>
      </c>
      <c r="B495" s="122"/>
      <c r="C495" s="403"/>
      <c r="D495" s="123"/>
      <c r="E495" s="124"/>
      <c r="F495" s="124"/>
      <c r="G495" s="363" t="str">
        <f t="shared" si="91"/>
        <v/>
      </c>
      <c r="H495" s="376" t="str">
        <f t="shared" si="92"/>
        <v/>
      </c>
      <c r="I495" s="365" t="str">
        <f t="shared" si="93"/>
        <v/>
      </c>
      <c r="J495" s="366" t="str">
        <f t="shared" si="99"/>
        <v/>
      </c>
      <c r="K495" s="367" t="str">
        <f t="shared" si="100"/>
        <v/>
      </c>
      <c r="L495" s="368" t="str">
        <f t="shared" si="101"/>
        <v/>
      </c>
      <c r="M495" s="369"/>
      <c r="N495" s="370" t="str">
        <f t="shared" si="94"/>
        <v/>
      </c>
      <c r="O495" s="371" t="str">
        <f t="shared" si="95"/>
        <v/>
      </c>
      <c r="P495" s="371" t="str">
        <f t="shared" si="102"/>
        <v/>
      </c>
      <c r="Q495" s="372" t="str">
        <f t="shared" si="96"/>
        <v/>
      </c>
      <c r="R495" s="373" t="str">
        <f t="shared" si="103"/>
        <v/>
      </c>
      <c r="S495" s="372" t="str">
        <f t="shared" si="104"/>
        <v/>
      </c>
      <c r="T495" s="372" t="str">
        <f t="shared" si="97"/>
        <v/>
      </c>
      <c r="U495" s="374" t="str">
        <f t="shared" si="98"/>
        <v/>
      </c>
      <c r="V495" s="375" t="str">
        <f t="shared" si="105"/>
        <v/>
      </c>
      <c r="Y495" s="133"/>
    </row>
    <row r="496" spans="1:25" s="127" customFormat="1" ht="12" customHeight="1">
      <c r="A496" s="121">
        <v>424</v>
      </c>
      <c r="B496" s="122"/>
      <c r="C496" s="403"/>
      <c r="D496" s="123"/>
      <c r="E496" s="124"/>
      <c r="F496" s="124"/>
      <c r="G496" s="363" t="str">
        <f t="shared" si="91"/>
        <v/>
      </c>
      <c r="H496" s="376" t="str">
        <f t="shared" si="92"/>
        <v/>
      </c>
      <c r="I496" s="365" t="str">
        <f t="shared" si="93"/>
        <v/>
      </c>
      <c r="J496" s="366" t="str">
        <f t="shared" si="99"/>
        <v/>
      </c>
      <c r="K496" s="367" t="str">
        <f t="shared" si="100"/>
        <v/>
      </c>
      <c r="L496" s="368" t="str">
        <f t="shared" si="101"/>
        <v/>
      </c>
      <c r="M496" s="369"/>
      <c r="N496" s="370" t="str">
        <f t="shared" si="94"/>
        <v/>
      </c>
      <c r="O496" s="371" t="str">
        <f t="shared" si="95"/>
        <v/>
      </c>
      <c r="P496" s="371" t="str">
        <f t="shared" si="102"/>
        <v/>
      </c>
      <c r="Q496" s="372" t="str">
        <f t="shared" si="96"/>
        <v/>
      </c>
      <c r="R496" s="373" t="str">
        <f t="shared" si="103"/>
        <v/>
      </c>
      <c r="S496" s="372" t="str">
        <f t="shared" si="104"/>
        <v/>
      </c>
      <c r="T496" s="372" t="str">
        <f t="shared" si="97"/>
        <v/>
      </c>
      <c r="U496" s="374" t="str">
        <f t="shared" si="98"/>
        <v/>
      </c>
      <c r="V496" s="375" t="str">
        <f t="shared" si="105"/>
        <v/>
      </c>
      <c r="Y496" s="133"/>
    </row>
    <row r="497" spans="1:25" s="127" customFormat="1" ht="12" customHeight="1">
      <c r="A497" s="121">
        <v>425</v>
      </c>
      <c r="B497" s="122"/>
      <c r="C497" s="403"/>
      <c r="D497" s="123"/>
      <c r="E497" s="124"/>
      <c r="F497" s="124"/>
      <c r="G497" s="363" t="str">
        <f t="shared" si="91"/>
        <v/>
      </c>
      <c r="H497" s="376" t="str">
        <f t="shared" si="92"/>
        <v/>
      </c>
      <c r="I497" s="365" t="str">
        <f t="shared" si="93"/>
        <v/>
      </c>
      <c r="J497" s="366" t="str">
        <f t="shared" si="99"/>
        <v/>
      </c>
      <c r="K497" s="367" t="str">
        <f t="shared" si="100"/>
        <v/>
      </c>
      <c r="L497" s="368" t="str">
        <f t="shared" si="101"/>
        <v/>
      </c>
      <c r="M497" s="369"/>
      <c r="N497" s="370" t="str">
        <f t="shared" si="94"/>
        <v/>
      </c>
      <c r="O497" s="371" t="str">
        <f t="shared" si="95"/>
        <v/>
      </c>
      <c r="P497" s="371" t="str">
        <f t="shared" si="102"/>
        <v/>
      </c>
      <c r="Q497" s="372" t="str">
        <f t="shared" si="96"/>
        <v/>
      </c>
      <c r="R497" s="373" t="str">
        <f t="shared" si="103"/>
        <v/>
      </c>
      <c r="S497" s="372" t="str">
        <f t="shared" si="104"/>
        <v/>
      </c>
      <c r="T497" s="372" t="str">
        <f t="shared" si="97"/>
        <v/>
      </c>
      <c r="U497" s="374" t="str">
        <f t="shared" si="98"/>
        <v/>
      </c>
      <c r="V497" s="375" t="str">
        <f t="shared" si="105"/>
        <v/>
      </c>
      <c r="Y497" s="133"/>
    </row>
    <row r="498" spans="1:25" s="127" customFormat="1" ht="12" customHeight="1">
      <c r="A498" s="121">
        <v>426</v>
      </c>
      <c r="B498" s="122"/>
      <c r="C498" s="403"/>
      <c r="D498" s="123"/>
      <c r="E498" s="124"/>
      <c r="F498" s="124"/>
      <c r="G498" s="363" t="str">
        <f t="shared" si="91"/>
        <v/>
      </c>
      <c r="H498" s="376" t="str">
        <f t="shared" si="92"/>
        <v/>
      </c>
      <c r="I498" s="365" t="str">
        <f t="shared" si="93"/>
        <v/>
      </c>
      <c r="J498" s="366" t="str">
        <f t="shared" si="99"/>
        <v/>
      </c>
      <c r="K498" s="367" t="str">
        <f t="shared" si="100"/>
        <v/>
      </c>
      <c r="L498" s="368" t="str">
        <f t="shared" si="101"/>
        <v/>
      </c>
      <c r="M498" s="369"/>
      <c r="N498" s="370" t="str">
        <f t="shared" si="94"/>
        <v/>
      </c>
      <c r="O498" s="371" t="str">
        <f t="shared" si="95"/>
        <v/>
      </c>
      <c r="P498" s="371" t="str">
        <f t="shared" si="102"/>
        <v/>
      </c>
      <c r="Q498" s="372" t="str">
        <f t="shared" si="96"/>
        <v/>
      </c>
      <c r="R498" s="373" t="str">
        <f t="shared" si="103"/>
        <v/>
      </c>
      <c r="S498" s="372" t="str">
        <f t="shared" si="104"/>
        <v/>
      </c>
      <c r="T498" s="372" t="str">
        <f t="shared" si="97"/>
        <v/>
      </c>
      <c r="U498" s="374" t="str">
        <f t="shared" si="98"/>
        <v/>
      </c>
      <c r="V498" s="375" t="str">
        <f t="shared" si="105"/>
        <v/>
      </c>
      <c r="Y498" s="133"/>
    </row>
    <row r="499" spans="1:25" s="127" customFormat="1" ht="12" customHeight="1">
      <c r="A499" s="121">
        <v>427</v>
      </c>
      <c r="B499" s="122"/>
      <c r="C499" s="403"/>
      <c r="D499" s="123"/>
      <c r="E499" s="124"/>
      <c r="F499" s="124"/>
      <c r="G499" s="363" t="str">
        <f t="shared" si="91"/>
        <v/>
      </c>
      <c r="H499" s="376" t="str">
        <f t="shared" si="92"/>
        <v/>
      </c>
      <c r="I499" s="365" t="str">
        <f t="shared" si="93"/>
        <v/>
      </c>
      <c r="J499" s="366" t="str">
        <f t="shared" si="99"/>
        <v/>
      </c>
      <c r="K499" s="367" t="str">
        <f t="shared" si="100"/>
        <v/>
      </c>
      <c r="L499" s="368" t="str">
        <f t="shared" si="101"/>
        <v/>
      </c>
      <c r="M499" s="369"/>
      <c r="N499" s="370" t="str">
        <f t="shared" si="94"/>
        <v/>
      </c>
      <c r="O499" s="371" t="str">
        <f t="shared" si="95"/>
        <v/>
      </c>
      <c r="P499" s="371" t="str">
        <f t="shared" si="102"/>
        <v/>
      </c>
      <c r="Q499" s="372" t="str">
        <f t="shared" si="96"/>
        <v/>
      </c>
      <c r="R499" s="373" t="str">
        <f t="shared" si="103"/>
        <v/>
      </c>
      <c r="S499" s="372" t="str">
        <f t="shared" si="104"/>
        <v/>
      </c>
      <c r="T499" s="372" t="str">
        <f t="shared" si="97"/>
        <v/>
      </c>
      <c r="U499" s="374" t="str">
        <f t="shared" si="98"/>
        <v/>
      </c>
      <c r="V499" s="375" t="str">
        <f t="shared" si="105"/>
        <v/>
      </c>
      <c r="Y499" s="133"/>
    </row>
    <row r="500" spans="1:25" s="127" customFormat="1" ht="12" customHeight="1">
      <c r="A500" s="121">
        <v>428</v>
      </c>
      <c r="B500" s="122"/>
      <c r="C500" s="403"/>
      <c r="D500" s="123"/>
      <c r="E500" s="124"/>
      <c r="F500" s="124"/>
      <c r="G500" s="363" t="str">
        <f t="shared" si="91"/>
        <v/>
      </c>
      <c r="H500" s="376" t="str">
        <f t="shared" si="92"/>
        <v/>
      </c>
      <c r="I500" s="365" t="str">
        <f t="shared" si="93"/>
        <v/>
      </c>
      <c r="J500" s="366" t="str">
        <f t="shared" si="99"/>
        <v/>
      </c>
      <c r="K500" s="367" t="str">
        <f t="shared" si="100"/>
        <v/>
      </c>
      <c r="L500" s="368" t="str">
        <f t="shared" si="101"/>
        <v/>
      </c>
      <c r="M500" s="369"/>
      <c r="N500" s="370" t="str">
        <f t="shared" si="94"/>
        <v/>
      </c>
      <c r="O500" s="371" t="str">
        <f t="shared" si="95"/>
        <v/>
      </c>
      <c r="P500" s="371" t="str">
        <f t="shared" si="102"/>
        <v/>
      </c>
      <c r="Q500" s="372" t="str">
        <f t="shared" si="96"/>
        <v/>
      </c>
      <c r="R500" s="373" t="str">
        <f t="shared" si="103"/>
        <v/>
      </c>
      <c r="S500" s="372" t="str">
        <f t="shared" si="104"/>
        <v/>
      </c>
      <c r="T500" s="372" t="str">
        <f t="shared" si="97"/>
        <v/>
      </c>
      <c r="U500" s="374" t="str">
        <f t="shared" si="98"/>
        <v/>
      </c>
      <c r="V500" s="375" t="str">
        <f t="shared" si="105"/>
        <v/>
      </c>
      <c r="Y500" s="133"/>
    </row>
    <row r="501" spans="1:25" s="127" customFormat="1" ht="12" customHeight="1">
      <c r="A501" s="121">
        <v>429</v>
      </c>
      <c r="B501" s="122"/>
      <c r="C501" s="403"/>
      <c r="D501" s="123"/>
      <c r="E501" s="124"/>
      <c r="F501" s="124"/>
      <c r="G501" s="363" t="str">
        <f t="shared" si="91"/>
        <v/>
      </c>
      <c r="H501" s="376" t="str">
        <f t="shared" si="92"/>
        <v/>
      </c>
      <c r="I501" s="365" t="str">
        <f t="shared" si="93"/>
        <v/>
      </c>
      <c r="J501" s="366" t="str">
        <f t="shared" si="99"/>
        <v/>
      </c>
      <c r="K501" s="367" t="str">
        <f t="shared" si="100"/>
        <v/>
      </c>
      <c r="L501" s="368" t="str">
        <f t="shared" si="101"/>
        <v/>
      </c>
      <c r="M501" s="369"/>
      <c r="N501" s="370" t="str">
        <f t="shared" si="94"/>
        <v/>
      </c>
      <c r="O501" s="371" t="str">
        <f t="shared" si="95"/>
        <v/>
      </c>
      <c r="P501" s="371" t="str">
        <f t="shared" si="102"/>
        <v/>
      </c>
      <c r="Q501" s="372" t="str">
        <f t="shared" si="96"/>
        <v/>
      </c>
      <c r="R501" s="373" t="str">
        <f t="shared" si="103"/>
        <v/>
      </c>
      <c r="S501" s="372" t="str">
        <f t="shared" si="104"/>
        <v/>
      </c>
      <c r="T501" s="372" t="str">
        <f t="shared" si="97"/>
        <v/>
      </c>
      <c r="U501" s="374" t="str">
        <f t="shared" si="98"/>
        <v/>
      </c>
      <c r="V501" s="375" t="str">
        <f t="shared" si="105"/>
        <v/>
      </c>
      <c r="Y501" s="133"/>
    </row>
    <row r="502" spans="1:25" s="127" customFormat="1" ht="12" customHeight="1">
      <c r="A502" s="121">
        <v>430</v>
      </c>
      <c r="B502" s="122"/>
      <c r="C502" s="403"/>
      <c r="D502" s="123"/>
      <c r="E502" s="124"/>
      <c r="F502" s="124"/>
      <c r="G502" s="363" t="str">
        <f t="shared" si="91"/>
        <v/>
      </c>
      <c r="H502" s="376" t="str">
        <f t="shared" si="92"/>
        <v/>
      </c>
      <c r="I502" s="365" t="str">
        <f t="shared" si="93"/>
        <v/>
      </c>
      <c r="J502" s="366" t="str">
        <f t="shared" si="99"/>
        <v/>
      </c>
      <c r="K502" s="367" t="str">
        <f t="shared" si="100"/>
        <v/>
      </c>
      <c r="L502" s="368" t="str">
        <f t="shared" si="101"/>
        <v/>
      </c>
      <c r="M502" s="369"/>
      <c r="N502" s="370" t="str">
        <f t="shared" si="94"/>
        <v/>
      </c>
      <c r="O502" s="371" t="str">
        <f t="shared" si="95"/>
        <v/>
      </c>
      <c r="P502" s="371" t="str">
        <f t="shared" si="102"/>
        <v/>
      </c>
      <c r="Q502" s="372" t="str">
        <f t="shared" si="96"/>
        <v/>
      </c>
      <c r="R502" s="373" t="str">
        <f t="shared" si="103"/>
        <v/>
      </c>
      <c r="S502" s="372" t="str">
        <f t="shared" si="104"/>
        <v/>
      </c>
      <c r="T502" s="372" t="str">
        <f t="shared" si="97"/>
        <v/>
      </c>
      <c r="U502" s="374" t="str">
        <f t="shared" si="98"/>
        <v/>
      </c>
      <c r="V502" s="375" t="str">
        <f t="shared" si="105"/>
        <v/>
      </c>
      <c r="Y502" s="133"/>
    </row>
    <row r="503" spans="1:25" s="127" customFormat="1" ht="12" customHeight="1">
      <c r="A503" s="121">
        <v>431</v>
      </c>
      <c r="B503" s="122"/>
      <c r="C503" s="403"/>
      <c r="D503" s="123"/>
      <c r="E503" s="124"/>
      <c r="F503" s="124"/>
      <c r="G503" s="363" t="str">
        <f t="shared" si="91"/>
        <v/>
      </c>
      <c r="H503" s="376" t="str">
        <f t="shared" si="92"/>
        <v/>
      </c>
      <c r="I503" s="365" t="str">
        <f t="shared" si="93"/>
        <v/>
      </c>
      <c r="J503" s="366" t="str">
        <f t="shared" si="99"/>
        <v/>
      </c>
      <c r="K503" s="367" t="str">
        <f t="shared" si="100"/>
        <v/>
      </c>
      <c r="L503" s="368" t="str">
        <f t="shared" si="101"/>
        <v/>
      </c>
      <c r="M503" s="369"/>
      <c r="N503" s="370" t="str">
        <f t="shared" si="94"/>
        <v/>
      </c>
      <c r="O503" s="371" t="str">
        <f t="shared" si="95"/>
        <v/>
      </c>
      <c r="P503" s="371" t="str">
        <f t="shared" si="102"/>
        <v/>
      </c>
      <c r="Q503" s="372" t="str">
        <f t="shared" si="96"/>
        <v/>
      </c>
      <c r="R503" s="373" t="str">
        <f t="shared" si="103"/>
        <v/>
      </c>
      <c r="S503" s="372" t="str">
        <f t="shared" si="104"/>
        <v/>
      </c>
      <c r="T503" s="372" t="str">
        <f t="shared" si="97"/>
        <v/>
      </c>
      <c r="U503" s="374" t="str">
        <f t="shared" si="98"/>
        <v/>
      </c>
      <c r="V503" s="375" t="str">
        <f t="shared" si="105"/>
        <v/>
      </c>
      <c r="Y503" s="133"/>
    </row>
    <row r="504" spans="1:25" s="127" customFormat="1" ht="12" customHeight="1">
      <c r="A504" s="121">
        <v>432</v>
      </c>
      <c r="B504" s="122"/>
      <c r="C504" s="403"/>
      <c r="D504" s="123"/>
      <c r="E504" s="124"/>
      <c r="F504" s="124"/>
      <c r="G504" s="363" t="str">
        <f t="shared" si="91"/>
        <v/>
      </c>
      <c r="H504" s="376" t="str">
        <f t="shared" si="92"/>
        <v/>
      </c>
      <c r="I504" s="365" t="str">
        <f t="shared" si="93"/>
        <v/>
      </c>
      <c r="J504" s="366" t="str">
        <f t="shared" si="99"/>
        <v/>
      </c>
      <c r="K504" s="367" t="str">
        <f t="shared" si="100"/>
        <v/>
      </c>
      <c r="L504" s="368" t="str">
        <f t="shared" si="101"/>
        <v/>
      </c>
      <c r="M504" s="369"/>
      <c r="N504" s="370" t="str">
        <f t="shared" si="94"/>
        <v/>
      </c>
      <c r="O504" s="371" t="str">
        <f t="shared" si="95"/>
        <v/>
      </c>
      <c r="P504" s="371" t="str">
        <f t="shared" si="102"/>
        <v/>
      </c>
      <c r="Q504" s="372" t="str">
        <f t="shared" si="96"/>
        <v/>
      </c>
      <c r="R504" s="373" t="str">
        <f t="shared" si="103"/>
        <v/>
      </c>
      <c r="S504" s="372" t="str">
        <f t="shared" si="104"/>
        <v/>
      </c>
      <c r="T504" s="372" t="str">
        <f t="shared" si="97"/>
        <v/>
      </c>
      <c r="U504" s="374" t="str">
        <f t="shared" si="98"/>
        <v/>
      </c>
      <c r="V504" s="375" t="str">
        <f t="shared" si="105"/>
        <v/>
      </c>
      <c r="Y504" s="133"/>
    </row>
    <row r="505" spans="1:25" s="127" customFormat="1" ht="12" customHeight="1">
      <c r="A505" s="121">
        <v>433</v>
      </c>
      <c r="B505" s="122"/>
      <c r="C505" s="403"/>
      <c r="D505" s="123"/>
      <c r="E505" s="124"/>
      <c r="F505" s="124"/>
      <c r="G505" s="363" t="str">
        <f t="shared" si="91"/>
        <v/>
      </c>
      <c r="H505" s="376" t="str">
        <f t="shared" si="92"/>
        <v/>
      </c>
      <c r="I505" s="365" t="str">
        <f t="shared" si="93"/>
        <v/>
      </c>
      <c r="J505" s="366" t="str">
        <f t="shared" si="99"/>
        <v/>
      </c>
      <c r="K505" s="367" t="str">
        <f t="shared" si="100"/>
        <v/>
      </c>
      <c r="L505" s="368" t="str">
        <f t="shared" si="101"/>
        <v/>
      </c>
      <c r="M505" s="369"/>
      <c r="N505" s="370" t="str">
        <f t="shared" si="94"/>
        <v/>
      </c>
      <c r="O505" s="371" t="str">
        <f t="shared" si="95"/>
        <v/>
      </c>
      <c r="P505" s="371" t="str">
        <f t="shared" si="102"/>
        <v/>
      </c>
      <c r="Q505" s="372" t="str">
        <f t="shared" si="96"/>
        <v/>
      </c>
      <c r="R505" s="373" t="str">
        <f t="shared" si="103"/>
        <v/>
      </c>
      <c r="S505" s="372" t="str">
        <f t="shared" si="104"/>
        <v/>
      </c>
      <c r="T505" s="372" t="str">
        <f t="shared" si="97"/>
        <v/>
      </c>
      <c r="U505" s="374" t="str">
        <f t="shared" si="98"/>
        <v/>
      </c>
      <c r="V505" s="375" t="str">
        <f t="shared" si="105"/>
        <v/>
      </c>
      <c r="Y505" s="133"/>
    </row>
    <row r="506" spans="1:25" s="127" customFormat="1" ht="12" customHeight="1">
      <c r="A506" s="121">
        <v>434</v>
      </c>
      <c r="B506" s="122"/>
      <c r="C506" s="403"/>
      <c r="D506" s="123"/>
      <c r="E506" s="124"/>
      <c r="F506" s="124"/>
      <c r="G506" s="363" t="str">
        <f t="shared" si="91"/>
        <v/>
      </c>
      <c r="H506" s="376" t="str">
        <f t="shared" si="92"/>
        <v/>
      </c>
      <c r="I506" s="365" t="str">
        <f t="shared" si="93"/>
        <v/>
      </c>
      <c r="J506" s="366" t="str">
        <f t="shared" si="99"/>
        <v/>
      </c>
      <c r="K506" s="367" t="str">
        <f t="shared" si="100"/>
        <v/>
      </c>
      <c r="L506" s="368" t="str">
        <f t="shared" si="101"/>
        <v/>
      </c>
      <c r="M506" s="369"/>
      <c r="N506" s="370" t="str">
        <f t="shared" si="94"/>
        <v/>
      </c>
      <c r="O506" s="371" t="str">
        <f t="shared" si="95"/>
        <v/>
      </c>
      <c r="P506" s="371" t="str">
        <f t="shared" si="102"/>
        <v/>
      </c>
      <c r="Q506" s="372" t="str">
        <f t="shared" si="96"/>
        <v/>
      </c>
      <c r="R506" s="373" t="str">
        <f t="shared" si="103"/>
        <v/>
      </c>
      <c r="S506" s="372" t="str">
        <f t="shared" si="104"/>
        <v/>
      </c>
      <c r="T506" s="372" t="str">
        <f t="shared" si="97"/>
        <v/>
      </c>
      <c r="U506" s="374" t="str">
        <f t="shared" si="98"/>
        <v/>
      </c>
      <c r="V506" s="375" t="str">
        <f t="shared" si="105"/>
        <v/>
      </c>
      <c r="Y506" s="133"/>
    </row>
    <row r="507" spans="1:25" s="127" customFormat="1" ht="12" customHeight="1">
      <c r="A507" s="121">
        <v>435</v>
      </c>
      <c r="B507" s="122"/>
      <c r="C507" s="403"/>
      <c r="D507" s="123"/>
      <c r="E507" s="124"/>
      <c r="F507" s="124"/>
      <c r="G507" s="363" t="str">
        <f t="shared" si="91"/>
        <v/>
      </c>
      <c r="H507" s="376" t="str">
        <f t="shared" si="92"/>
        <v/>
      </c>
      <c r="I507" s="365" t="str">
        <f t="shared" si="93"/>
        <v/>
      </c>
      <c r="J507" s="366" t="str">
        <f t="shared" si="99"/>
        <v/>
      </c>
      <c r="K507" s="367" t="str">
        <f t="shared" si="100"/>
        <v/>
      </c>
      <c r="L507" s="368" t="str">
        <f t="shared" si="101"/>
        <v/>
      </c>
      <c r="M507" s="369"/>
      <c r="N507" s="370" t="str">
        <f t="shared" si="94"/>
        <v/>
      </c>
      <c r="O507" s="371" t="str">
        <f t="shared" si="95"/>
        <v/>
      </c>
      <c r="P507" s="371" t="str">
        <f t="shared" si="102"/>
        <v/>
      </c>
      <c r="Q507" s="372" t="str">
        <f t="shared" si="96"/>
        <v/>
      </c>
      <c r="R507" s="373" t="str">
        <f t="shared" si="103"/>
        <v/>
      </c>
      <c r="S507" s="372" t="str">
        <f t="shared" si="104"/>
        <v/>
      </c>
      <c r="T507" s="372" t="str">
        <f t="shared" si="97"/>
        <v/>
      </c>
      <c r="U507" s="374" t="str">
        <f t="shared" si="98"/>
        <v/>
      </c>
      <c r="V507" s="375" t="str">
        <f t="shared" si="105"/>
        <v/>
      </c>
      <c r="Y507" s="133"/>
    </row>
    <row r="508" spans="1:25" s="127" customFormat="1" ht="12" customHeight="1">
      <c r="A508" s="121">
        <v>436</v>
      </c>
      <c r="B508" s="122"/>
      <c r="C508" s="403"/>
      <c r="D508" s="123"/>
      <c r="E508" s="124"/>
      <c r="F508" s="124"/>
      <c r="G508" s="363" t="str">
        <f t="shared" si="91"/>
        <v/>
      </c>
      <c r="H508" s="376" t="str">
        <f t="shared" si="92"/>
        <v/>
      </c>
      <c r="I508" s="365" t="str">
        <f t="shared" si="93"/>
        <v/>
      </c>
      <c r="J508" s="366" t="str">
        <f t="shared" si="99"/>
        <v/>
      </c>
      <c r="K508" s="367" t="str">
        <f t="shared" si="100"/>
        <v/>
      </c>
      <c r="L508" s="368" t="str">
        <f t="shared" si="101"/>
        <v/>
      </c>
      <c r="M508" s="369"/>
      <c r="N508" s="370" t="str">
        <f t="shared" si="94"/>
        <v/>
      </c>
      <c r="O508" s="371" t="str">
        <f t="shared" si="95"/>
        <v/>
      </c>
      <c r="P508" s="371" t="str">
        <f t="shared" si="102"/>
        <v/>
      </c>
      <c r="Q508" s="372" t="str">
        <f t="shared" si="96"/>
        <v/>
      </c>
      <c r="R508" s="373" t="str">
        <f t="shared" si="103"/>
        <v/>
      </c>
      <c r="S508" s="372" t="str">
        <f t="shared" si="104"/>
        <v/>
      </c>
      <c r="T508" s="372" t="str">
        <f t="shared" si="97"/>
        <v/>
      </c>
      <c r="U508" s="374" t="str">
        <f t="shared" si="98"/>
        <v/>
      </c>
      <c r="V508" s="375" t="str">
        <f t="shared" si="105"/>
        <v/>
      </c>
      <c r="Y508" s="133"/>
    </row>
    <row r="509" spans="1:25" s="127" customFormat="1" ht="12" customHeight="1">
      <c r="A509" s="121">
        <v>437</v>
      </c>
      <c r="B509" s="122"/>
      <c r="C509" s="403"/>
      <c r="D509" s="123"/>
      <c r="E509" s="124"/>
      <c r="F509" s="124"/>
      <c r="G509" s="363" t="str">
        <f t="shared" si="91"/>
        <v/>
      </c>
      <c r="H509" s="376" t="str">
        <f t="shared" si="92"/>
        <v/>
      </c>
      <c r="I509" s="365" t="str">
        <f t="shared" si="93"/>
        <v/>
      </c>
      <c r="J509" s="366" t="str">
        <f t="shared" si="99"/>
        <v/>
      </c>
      <c r="K509" s="367" t="str">
        <f t="shared" si="100"/>
        <v/>
      </c>
      <c r="L509" s="368" t="str">
        <f t="shared" si="101"/>
        <v/>
      </c>
      <c r="M509" s="369"/>
      <c r="N509" s="370" t="str">
        <f t="shared" si="94"/>
        <v/>
      </c>
      <c r="O509" s="371" t="str">
        <f t="shared" si="95"/>
        <v/>
      </c>
      <c r="P509" s="371" t="str">
        <f t="shared" si="102"/>
        <v/>
      </c>
      <c r="Q509" s="372" t="str">
        <f t="shared" si="96"/>
        <v/>
      </c>
      <c r="R509" s="373" t="str">
        <f t="shared" si="103"/>
        <v/>
      </c>
      <c r="S509" s="372" t="str">
        <f t="shared" si="104"/>
        <v/>
      </c>
      <c r="T509" s="372" t="str">
        <f t="shared" si="97"/>
        <v/>
      </c>
      <c r="U509" s="374" t="str">
        <f t="shared" si="98"/>
        <v/>
      </c>
      <c r="V509" s="375" t="str">
        <f t="shared" si="105"/>
        <v/>
      </c>
      <c r="Y509" s="133"/>
    </row>
    <row r="510" spans="1:25" s="127" customFormat="1" ht="12" customHeight="1">
      <c r="A510" s="121">
        <v>438</v>
      </c>
      <c r="B510" s="122"/>
      <c r="C510" s="403"/>
      <c r="D510" s="123"/>
      <c r="E510" s="124"/>
      <c r="F510" s="124"/>
      <c r="G510" s="363" t="str">
        <f t="shared" si="91"/>
        <v/>
      </c>
      <c r="H510" s="376" t="str">
        <f t="shared" si="92"/>
        <v/>
      </c>
      <c r="I510" s="365" t="str">
        <f t="shared" si="93"/>
        <v/>
      </c>
      <c r="J510" s="366" t="str">
        <f t="shared" si="99"/>
        <v/>
      </c>
      <c r="K510" s="367" t="str">
        <f t="shared" si="100"/>
        <v/>
      </c>
      <c r="L510" s="368" t="str">
        <f t="shared" si="101"/>
        <v/>
      </c>
      <c r="M510" s="369"/>
      <c r="N510" s="370" t="str">
        <f t="shared" si="94"/>
        <v/>
      </c>
      <c r="O510" s="371" t="str">
        <f t="shared" si="95"/>
        <v/>
      </c>
      <c r="P510" s="371" t="str">
        <f t="shared" si="102"/>
        <v/>
      </c>
      <c r="Q510" s="372" t="str">
        <f t="shared" si="96"/>
        <v/>
      </c>
      <c r="R510" s="373" t="str">
        <f t="shared" si="103"/>
        <v/>
      </c>
      <c r="S510" s="372" t="str">
        <f t="shared" si="104"/>
        <v/>
      </c>
      <c r="T510" s="372" t="str">
        <f t="shared" si="97"/>
        <v/>
      </c>
      <c r="U510" s="374" t="str">
        <f t="shared" si="98"/>
        <v/>
      </c>
      <c r="V510" s="375" t="str">
        <f t="shared" si="105"/>
        <v/>
      </c>
      <c r="Y510" s="133"/>
    </row>
    <row r="511" spans="1:25" s="127" customFormat="1" ht="12" customHeight="1">
      <c r="A511" s="121">
        <v>439</v>
      </c>
      <c r="B511" s="122"/>
      <c r="C511" s="403"/>
      <c r="D511" s="123"/>
      <c r="E511" s="124"/>
      <c r="F511" s="124"/>
      <c r="G511" s="363" t="str">
        <f t="shared" si="91"/>
        <v/>
      </c>
      <c r="H511" s="376" t="str">
        <f t="shared" si="92"/>
        <v/>
      </c>
      <c r="I511" s="365" t="str">
        <f t="shared" si="93"/>
        <v/>
      </c>
      <c r="J511" s="366" t="str">
        <f t="shared" si="99"/>
        <v/>
      </c>
      <c r="K511" s="367" t="str">
        <f t="shared" si="100"/>
        <v/>
      </c>
      <c r="L511" s="368" t="str">
        <f t="shared" si="101"/>
        <v/>
      </c>
      <c r="M511" s="369"/>
      <c r="N511" s="370" t="str">
        <f t="shared" si="94"/>
        <v/>
      </c>
      <c r="O511" s="371" t="str">
        <f t="shared" si="95"/>
        <v/>
      </c>
      <c r="P511" s="371" t="str">
        <f t="shared" si="102"/>
        <v/>
      </c>
      <c r="Q511" s="372" t="str">
        <f t="shared" si="96"/>
        <v/>
      </c>
      <c r="R511" s="373" t="str">
        <f t="shared" si="103"/>
        <v/>
      </c>
      <c r="S511" s="372" t="str">
        <f t="shared" si="104"/>
        <v/>
      </c>
      <c r="T511" s="372" t="str">
        <f t="shared" si="97"/>
        <v/>
      </c>
      <c r="U511" s="374" t="str">
        <f t="shared" si="98"/>
        <v/>
      </c>
      <c r="V511" s="375" t="str">
        <f t="shared" si="105"/>
        <v/>
      </c>
      <c r="Y511" s="133"/>
    </row>
    <row r="512" spans="1:25" s="127" customFormat="1" ht="12" customHeight="1">
      <c r="A512" s="121">
        <v>440</v>
      </c>
      <c r="B512" s="122"/>
      <c r="C512" s="403"/>
      <c r="D512" s="123"/>
      <c r="E512" s="124"/>
      <c r="F512" s="124"/>
      <c r="G512" s="363" t="str">
        <f t="shared" si="91"/>
        <v/>
      </c>
      <c r="H512" s="376" t="str">
        <f t="shared" si="92"/>
        <v/>
      </c>
      <c r="I512" s="365" t="str">
        <f t="shared" si="93"/>
        <v/>
      </c>
      <c r="J512" s="366" t="str">
        <f t="shared" si="99"/>
        <v/>
      </c>
      <c r="K512" s="367" t="str">
        <f t="shared" si="100"/>
        <v/>
      </c>
      <c r="L512" s="368" t="str">
        <f t="shared" si="101"/>
        <v/>
      </c>
      <c r="M512" s="369"/>
      <c r="N512" s="370" t="str">
        <f t="shared" si="94"/>
        <v/>
      </c>
      <c r="O512" s="371" t="str">
        <f t="shared" si="95"/>
        <v/>
      </c>
      <c r="P512" s="371" t="str">
        <f t="shared" si="102"/>
        <v/>
      </c>
      <c r="Q512" s="372" t="str">
        <f t="shared" si="96"/>
        <v/>
      </c>
      <c r="R512" s="373" t="str">
        <f t="shared" si="103"/>
        <v/>
      </c>
      <c r="S512" s="372" t="str">
        <f t="shared" si="104"/>
        <v/>
      </c>
      <c r="T512" s="372" t="str">
        <f t="shared" si="97"/>
        <v/>
      </c>
      <c r="U512" s="374" t="str">
        <f t="shared" si="98"/>
        <v/>
      </c>
      <c r="V512" s="375" t="str">
        <f t="shared" si="105"/>
        <v/>
      </c>
      <c r="Y512" s="133"/>
    </row>
    <row r="513" spans="1:25" s="127" customFormat="1" ht="12" customHeight="1">
      <c r="A513" s="121">
        <v>441</v>
      </c>
      <c r="B513" s="122"/>
      <c r="C513" s="403"/>
      <c r="D513" s="123"/>
      <c r="E513" s="124"/>
      <c r="F513" s="124"/>
      <c r="G513" s="363" t="str">
        <f t="shared" si="91"/>
        <v/>
      </c>
      <c r="H513" s="376" t="str">
        <f t="shared" si="92"/>
        <v/>
      </c>
      <c r="I513" s="365" t="str">
        <f t="shared" si="93"/>
        <v/>
      </c>
      <c r="J513" s="366" t="str">
        <f t="shared" si="99"/>
        <v/>
      </c>
      <c r="K513" s="367" t="str">
        <f t="shared" si="100"/>
        <v/>
      </c>
      <c r="L513" s="368" t="str">
        <f t="shared" si="101"/>
        <v/>
      </c>
      <c r="M513" s="369"/>
      <c r="N513" s="370" t="str">
        <f t="shared" si="94"/>
        <v/>
      </c>
      <c r="O513" s="371" t="str">
        <f t="shared" si="95"/>
        <v/>
      </c>
      <c r="P513" s="371" t="str">
        <f t="shared" si="102"/>
        <v/>
      </c>
      <c r="Q513" s="372" t="str">
        <f t="shared" si="96"/>
        <v/>
      </c>
      <c r="R513" s="373" t="str">
        <f t="shared" si="103"/>
        <v/>
      </c>
      <c r="S513" s="372" t="str">
        <f t="shared" si="104"/>
        <v/>
      </c>
      <c r="T513" s="372" t="str">
        <f t="shared" si="97"/>
        <v/>
      </c>
      <c r="U513" s="374" t="str">
        <f t="shared" si="98"/>
        <v/>
      </c>
      <c r="V513" s="375" t="str">
        <f t="shared" si="105"/>
        <v/>
      </c>
      <c r="Y513" s="133"/>
    </row>
    <row r="514" spans="1:25" s="127" customFormat="1" ht="12" customHeight="1">
      <c r="A514" s="121">
        <v>442</v>
      </c>
      <c r="B514" s="122"/>
      <c r="C514" s="403"/>
      <c r="D514" s="123"/>
      <c r="E514" s="124"/>
      <c r="F514" s="124"/>
      <c r="G514" s="363" t="str">
        <f t="shared" si="91"/>
        <v/>
      </c>
      <c r="H514" s="376" t="str">
        <f t="shared" si="92"/>
        <v/>
      </c>
      <c r="I514" s="365" t="str">
        <f t="shared" si="93"/>
        <v/>
      </c>
      <c r="J514" s="366" t="str">
        <f t="shared" si="99"/>
        <v/>
      </c>
      <c r="K514" s="367" t="str">
        <f t="shared" si="100"/>
        <v/>
      </c>
      <c r="L514" s="368" t="str">
        <f t="shared" si="101"/>
        <v/>
      </c>
      <c r="M514" s="369"/>
      <c r="N514" s="370" t="str">
        <f t="shared" si="94"/>
        <v/>
      </c>
      <c r="O514" s="371" t="str">
        <f t="shared" si="95"/>
        <v/>
      </c>
      <c r="P514" s="371" t="str">
        <f t="shared" si="102"/>
        <v/>
      </c>
      <c r="Q514" s="372" t="str">
        <f t="shared" si="96"/>
        <v/>
      </c>
      <c r="R514" s="373" t="str">
        <f t="shared" si="103"/>
        <v/>
      </c>
      <c r="S514" s="372" t="str">
        <f t="shared" si="104"/>
        <v/>
      </c>
      <c r="T514" s="372" t="str">
        <f t="shared" si="97"/>
        <v/>
      </c>
      <c r="U514" s="374" t="str">
        <f t="shared" si="98"/>
        <v/>
      </c>
      <c r="V514" s="375" t="str">
        <f t="shared" si="105"/>
        <v/>
      </c>
      <c r="Y514" s="133"/>
    </row>
    <row r="515" spans="1:25" s="127" customFormat="1" ht="12" customHeight="1">
      <c r="A515" s="121">
        <v>443</v>
      </c>
      <c r="B515" s="122"/>
      <c r="C515" s="403"/>
      <c r="D515" s="123"/>
      <c r="E515" s="124"/>
      <c r="F515" s="124"/>
      <c r="G515" s="363" t="str">
        <f t="shared" si="91"/>
        <v/>
      </c>
      <c r="H515" s="376" t="str">
        <f t="shared" si="92"/>
        <v/>
      </c>
      <c r="I515" s="365" t="str">
        <f t="shared" si="93"/>
        <v/>
      </c>
      <c r="J515" s="366" t="str">
        <f t="shared" si="99"/>
        <v/>
      </c>
      <c r="K515" s="367" t="str">
        <f t="shared" si="100"/>
        <v/>
      </c>
      <c r="L515" s="368" t="str">
        <f t="shared" si="101"/>
        <v/>
      </c>
      <c r="M515" s="369"/>
      <c r="N515" s="370" t="str">
        <f t="shared" si="94"/>
        <v/>
      </c>
      <c r="O515" s="371" t="str">
        <f t="shared" si="95"/>
        <v/>
      </c>
      <c r="P515" s="371" t="str">
        <f t="shared" si="102"/>
        <v/>
      </c>
      <c r="Q515" s="372" t="str">
        <f t="shared" si="96"/>
        <v/>
      </c>
      <c r="R515" s="373" t="str">
        <f t="shared" si="103"/>
        <v/>
      </c>
      <c r="S515" s="372" t="str">
        <f t="shared" si="104"/>
        <v/>
      </c>
      <c r="T515" s="372" t="str">
        <f t="shared" si="97"/>
        <v/>
      </c>
      <c r="U515" s="374" t="str">
        <f t="shared" si="98"/>
        <v/>
      </c>
      <c r="V515" s="375" t="str">
        <f t="shared" si="105"/>
        <v/>
      </c>
      <c r="Y515" s="133"/>
    </row>
    <row r="516" spans="1:25" s="127" customFormat="1" ht="12" customHeight="1">
      <c r="A516" s="121">
        <v>444</v>
      </c>
      <c r="B516" s="122"/>
      <c r="C516" s="403"/>
      <c r="D516" s="123"/>
      <c r="E516" s="124"/>
      <c r="F516" s="124"/>
      <c r="G516" s="363" t="str">
        <f t="shared" si="91"/>
        <v/>
      </c>
      <c r="H516" s="376" t="str">
        <f t="shared" si="92"/>
        <v/>
      </c>
      <c r="I516" s="365" t="str">
        <f t="shared" si="93"/>
        <v/>
      </c>
      <c r="J516" s="366" t="str">
        <f t="shared" si="99"/>
        <v/>
      </c>
      <c r="K516" s="367" t="str">
        <f t="shared" si="100"/>
        <v/>
      </c>
      <c r="L516" s="368" t="str">
        <f t="shared" si="101"/>
        <v/>
      </c>
      <c r="M516" s="369"/>
      <c r="N516" s="370" t="str">
        <f t="shared" si="94"/>
        <v/>
      </c>
      <c r="O516" s="371" t="str">
        <f t="shared" si="95"/>
        <v/>
      </c>
      <c r="P516" s="371" t="str">
        <f t="shared" si="102"/>
        <v/>
      </c>
      <c r="Q516" s="372" t="str">
        <f t="shared" si="96"/>
        <v/>
      </c>
      <c r="R516" s="373" t="str">
        <f t="shared" si="103"/>
        <v/>
      </c>
      <c r="S516" s="372" t="str">
        <f t="shared" si="104"/>
        <v/>
      </c>
      <c r="T516" s="372" t="str">
        <f t="shared" si="97"/>
        <v/>
      </c>
      <c r="U516" s="374" t="str">
        <f t="shared" si="98"/>
        <v/>
      </c>
      <c r="V516" s="375" t="str">
        <f t="shared" si="105"/>
        <v/>
      </c>
      <c r="Y516" s="133"/>
    </row>
    <row r="517" spans="1:25" s="127" customFormat="1" ht="12" customHeight="1">
      <c r="A517" s="121">
        <v>445</v>
      </c>
      <c r="B517" s="122"/>
      <c r="C517" s="403"/>
      <c r="D517" s="123"/>
      <c r="E517" s="124"/>
      <c r="F517" s="124"/>
      <c r="G517" s="363" t="str">
        <f t="shared" si="91"/>
        <v/>
      </c>
      <c r="H517" s="376" t="str">
        <f t="shared" si="92"/>
        <v/>
      </c>
      <c r="I517" s="365" t="str">
        <f t="shared" si="93"/>
        <v/>
      </c>
      <c r="J517" s="366" t="str">
        <f t="shared" si="99"/>
        <v/>
      </c>
      <c r="K517" s="367" t="str">
        <f t="shared" si="100"/>
        <v/>
      </c>
      <c r="L517" s="368" t="str">
        <f t="shared" si="101"/>
        <v/>
      </c>
      <c r="M517" s="369"/>
      <c r="N517" s="370" t="str">
        <f t="shared" si="94"/>
        <v/>
      </c>
      <c r="O517" s="371" t="str">
        <f t="shared" si="95"/>
        <v/>
      </c>
      <c r="P517" s="371" t="str">
        <f t="shared" si="102"/>
        <v/>
      </c>
      <c r="Q517" s="372" t="str">
        <f t="shared" si="96"/>
        <v/>
      </c>
      <c r="R517" s="373" t="str">
        <f t="shared" si="103"/>
        <v/>
      </c>
      <c r="S517" s="372" t="str">
        <f t="shared" si="104"/>
        <v/>
      </c>
      <c r="T517" s="372" t="str">
        <f t="shared" si="97"/>
        <v/>
      </c>
      <c r="U517" s="374" t="str">
        <f t="shared" si="98"/>
        <v/>
      </c>
      <c r="V517" s="375" t="str">
        <f t="shared" si="105"/>
        <v/>
      </c>
      <c r="Y517" s="133"/>
    </row>
    <row r="518" spans="1:25" s="127" customFormat="1" ht="12" customHeight="1">
      <c r="A518" s="121">
        <v>446</v>
      </c>
      <c r="B518" s="122"/>
      <c r="C518" s="403"/>
      <c r="D518" s="123"/>
      <c r="E518" s="124"/>
      <c r="F518" s="124"/>
      <c r="G518" s="363" t="str">
        <f t="shared" si="91"/>
        <v/>
      </c>
      <c r="H518" s="376" t="str">
        <f t="shared" si="92"/>
        <v/>
      </c>
      <c r="I518" s="365" t="str">
        <f t="shared" si="93"/>
        <v/>
      </c>
      <c r="J518" s="366" t="str">
        <f t="shared" si="99"/>
        <v/>
      </c>
      <c r="K518" s="367" t="str">
        <f t="shared" si="100"/>
        <v/>
      </c>
      <c r="L518" s="368" t="str">
        <f t="shared" si="101"/>
        <v/>
      </c>
      <c r="M518" s="369"/>
      <c r="N518" s="370" t="str">
        <f t="shared" si="94"/>
        <v/>
      </c>
      <c r="O518" s="371" t="str">
        <f t="shared" si="95"/>
        <v/>
      </c>
      <c r="P518" s="371" t="str">
        <f t="shared" si="102"/>
        <v/>
      </c>
      <c r="Q518" s="372" t="str">
        <f t="shared" si="96"/>
        <v/>
      </c>
      <c r="R518" s="373" t="str">
        <f t="shared" si="103"/>
        <v/>
      </c>
      <c r="S518" s="372" t="str">
        <f t="shared" si="104"/>
        <v/>
      </c>
      <c r="T518" s="372" t="str">
        <f t="shared" si="97"/>
        <v/>
      </c>
      <c r="U518" s="374" t="str">
        <f t="shared" si="98"/>
        <v/>
      </c>
      <c r="V518" s="375" t="str">
        <f t="shared" si="105"/>
        <v/>
      </c>
      <c r="Y518" s="133"/>
    </row>
    <row r="519" spans="1:25" s="127" customFormat="1" ht="12" customHeight="1">
      <c r="A519" s="121">
        <v>447</v>
      </c>
      <c r="B519" s="122"/>
      <c r="C519" s="403"/>
      <c r="D519" s="123"/>
      <c r="E519" s="124"/>
      <c r="F519" s="124"/>
      <c r="G519" s="363" t="str">
        <f t="shared" si="91"/>
        <v/>
      </c>
      <c r="H519" s="376" t="str">
        <f t="shared" si="92"/>
        <v/>
      </c>
      <c r="I519" s="365" t="str">
        <f t="shared" si="93"/>
        <v/>
      </c>
      <c r="J519" s="366" t="str">
        <f t="shared" si="99"/>
        <v/>
      </c>
      <c r="K519" s="367" t="str">
        <f t="shared" si="100"/>
        <v/>
      </c>
      <c r="L519" s="368" t="str">
        <f t="shared" si="101"/>
        <v/>
      </c>
      <c r="M519" s="369"/>
      <c r="N519" s="370" t="str">
        <f t="shared" si="94"/>
        <v/>
      </c>
      <c r="O519" s="371" t="str">
        <f t="shared" si="95"/>
        <v/>
      </c>
      <c r="P519" s="371" t="str">
        <f t="shared" si="102"/>
        <v/>
      </c>
      <c r="Q519" s="372" t="str">
        <f t="shared" si="96"/>
        <v/>
      </c>
      <c r="R519" s="373" t="str">
        <f t="shared" si="103"/>
        <v/>
      </c>
      <c r="S519" s="372" t="str">
        <f t="shared" si="104"/>
        <v/>
      </c>
      <c r="T519" s="372" t="str">
        <f t="shared" si="97"/>
        <v/>
      </c>
      <c r="U519" s="374" t="str">
        <f t="shared" si="98"/>
        <v/>
      </c>
      <c r="V519" s="375" t="str">
        <f t="shared" si="105"/>
        <v/>
      </c>
      <c r="Y519" s="133"/>
    </row>
    <row r="520" spans="1:25" s="127" customFormat="1" ht="12" customHeight="1">
      <c r="A520" s="121">
        <v>448</v>
      </c>
      <c r="B520" s="122"/>
      <c r="C520" s="403"/>
      <c r="D520" s="123"/>
      <c r="E520" s="124"/>
      <c r="F520" s="124"/>
      <c r="G520" s="363" t="str">
        <f t="shared" si="91"/>
        <v/>
      </c>
      <c r="H520" s="376" t="str">
        <f t="shared" si="92"/>
        <v/>
      </c>
      <c r="I520" s="365" t="str">
        <f t="shared" si="93"/>
        <v/>
      </c>
      <c r="J520" s="366" t="str">
        <f t="shared" si="99"/>
        <v/>
      </c>
      <c r="K520" s="367" t="str">
        <f t="shared" si="100"/>
        <v/>
      </c>
      <c r="L520" s="368" t="str">
        <f t="shared" si="101"/>
        <v/>
      </c>
      <c r="M520" s="369"/>
      <c r="N520" s="370" t="str">
        <f t="shared" si="94"/>
        <v/>
      </c>
      <c r="O520" s="371" t="str">
        <f t="shared" si="95"/>
        <v/>
      </c>
      <c r="P520" s="371" t="str">
        <f t="shared" si="102"/>
        <v/>
      </c>
      <c r="Q520" s="372" t="str">
        <f t="shared" si="96"/>
        <v/>
      </c>
      <c r="R520" s="373" t="str">
        <f t="shared" si="103"/>
        <v/>
      </c>
      <c r="S520" s="372" t="str">
        <f t="shared" si="104"/>
        <v/>
      </c>
      <c r="T520" s="372" t="str">
        <f t="shared" si="97"/>
        <v/>
      </c>
      <c r="U520" s="374" t="str">
        <f t="shared" si="98"/>
        <v/>
      </c>
      <c r="V520" s="375" t="str">
        <f t="shared" si="105"/>
        <v/>
      </c>
      <c r="Y520" s="133"/>
    </row>
    <row r="521" spans="1:25" s="127" customFormat="1" ht="12" customHeight="1">
      <c r="A521" s="121">
        <v>449</v>
      </c>
      <c r="B521" s="122"/>
      <c r="C521" s="403"/>
      <c r="D521" s="123"/>
      <c r="E521" s="124"/>
      <c r="F521" s="124"/>
      <c r="G521" s="363" t="str">
        <f t="shared" ref="G521:G584" si="106">IF(OR(ISBLANK($C521),ISBLANK($C$68)),"",IF($C521&gt;$C$68,"",DATEDIF($C521,$C$68,"Y")))</f>
        <v/>
      </c>
      <c r="H521" s="376" t="str">
        <f t="shared" ref="H521:H584" si="107">IF(D521=1,"男",IF(D521=2,"女",""))</f>
        <v/>
      </c>
      <c r="I521" s="365" t="str">
        <f t="shared" ref="I521:I584" si="108">G521&amp;H521</f>
        <v/>
      </c>
      <c r="J521" s="366" t="str">
        <f t="shared" si="99"/>
        <v/>
      </c>
      <c r="K521" s="367" t="str">
        <f t="shared" si="100"/>
        <v/>
      </c>
      <c r="L521" s="368" t="str">
        <f t="shared" si="101"/>
        <v/>
      </c>
      <c r="M521" s="369"/>
      <c r="N521" s="370" t="str">
        <f t="shared" ref="N521:N584" si="109">IF(F521="","",(F521-O521)/O521*100)</f>
        <v/>
      </c>
      <c r="O521" s="371" t="str">
        <f t="shared" ref="O521:O584" si="110">IF(E521="","",(J521*E521-K521))</f>
        <v/>
      </c>
      <c r="P521" s="371" t="str">
        <f t="shared" si="102"/>
        <v/>
      </c>
      <c r="Q521" s="372" t="str">
        <f t="shared" ref="Q521:Q584" si="111">IF($E521="","",P521*O521)</f>
        <v/>
      </c>
      <c r="R521" s="373" t="str">
        <f t="shared" si="103"/>
        <v/>
      </c>
      <c r="S521" s="372" t="str">
        <f t="shared" si="104"/>
        <v/>
      </c>
      <c r="T521" s="372" t="str">
        <f t="shared" ref="T521:T584" si="112">IF(E521="","",(Q521*R521+S521))</f>
        <v/>
      </c>
      <c r="U521" s="374" t="str">
        <f t="shared" ref="U521:U584" si="113">IF(E521="","",(T521*33%))</f>
        <v/>
      </c>
      <c r="V521" s="375" t="str">
        <f t="shared" si="105"/>
        <v/>
      </c>
      <c r="Y521" s="133"/>
    </row>
    <row r="522" spans="1:25" s="127" customFormat="1" ht="12" customHeight="1">
      <c r="A522" s="121">
        <v>450</v>
      </c>
      <c r="B522" s="122"/>
      <c r="C522" s="403"/>
      <c r="D522" s="123"/>
      <c r="E522" s="124"/>
      <c r="F522" s="124"/>
      <c r="G522" s="363" t="str">
        <f t="shared" si="106"/>
        <v/>
      </c>
      <c r="H522" s="376" t="str">
        <f t="shared" si="107"/>
        <v/>
      </c>
      <c r="I522" s="365" t="str">
        <f t="shared" si="108"/>
        <v/>
      </c>
      <c r="J522" s="366" t="str">
        <f t="shared" ref="J522:J585" si="114">IF(E522="","",VLOOKUP(I522,$W$28:$Y$53,2,FALSE))</f>
        <v/>
      </c>
      <c r="K522" s="367" t="str">
        <f t="shared" ref="K522:K585" si="115">IF(E522="","",VLOOKUP(I522,$W$28:$Y$53,3,FALSE))</f>
        <v/>
      </c>
      <c r="L522" s="368" t="str">
        <f t="shared" ref="L522:L585" si="116">IF(ISNUMBER(N522),VLOOKUP(N522,$M$57:$R$62,4,TRUE),"")</f>
        <v/>
      </c>
      <c r="M522" s="369"/>
      <c r="N522" s="370" t="str">
        <f t="shared" si="109"/>
        <v/>
      </c>
      <c r="O522" s="371" t="str">
        <f t="shared" si="110"/>
        <v/>
      </c>
      <c r="P522" s="371" t="str">
        <f t="shared" ref="P522:P585" si="117">IF($E522="","",VLOOKUP($I522,$N$27:$Q$53,2,FALSE))</f>
        <v/>
      </c>
      <c r="Q522" s="372" t="str">
        <f t="shared" si="111"/>
        <v/>
      </c>
      <c r="R522" s="373" t="str">
        <f t="shared" ref="R522:R585" si="118">IF(E522="","",VLOOKUP(I522,$N$27:$V$53,9,FALSE))</f>
        <v/>
      </c>
      <c r="S522" s="372" t="str">
        <f t="shared" ref="S522:S585" si="119">IF($E522="","",VLOOKUP($I522,$N$27:$R$53,5,FALSE))</f>
        <v/>
      </c>
      <c r="T522" s="372" t="str">
        <f t="shared" si="112"/>
        <v/>
      </c>
      <c r="U522" s="374" t="str">
        <f t="shared" si="113"/>
        <v/>
      </c>
      <c r="V522" s="375" t="str">
        <f t="shared" ref="V522:V585" si="120">IF(E522="","",(IF(AND(U522&lt;=$R$7,U522&gt;=$T$7),U522,IF(U522="","　","個別対応"))))</f>
        <v/>
      </c>
      <c r="Y522" s="133"/>
    </row>
    <row r="523" spans="1:25" s="127" customFormat="1" ht="12" customHeight="1">
      <c r="A523" s="121">
        <v>451</v>
      </c>
      <c r="B523" s="122"/>
      <c r="C523" s="403"/>
      <c r="D523" s="123"/>
      <c r="E523" s="124"/>
      <c r="F523" s="124"/>
      <c r="G523" s="363" t="str">
        <f t="shared" si="106"/>
        <v/>
      </c>
      <c r="H523" s="376" t="str">
        <f t="shared" si="107"/>
        <v/>
      </c>
      <c r="I523" s="365" t="str">
        <f t="shared" si="108"/>
        <v/>
      </c>
      <c r="J523" s="366" t="str">
        <f t="shared" si="114"/>
        <v/>
      </c>
      <c r="K523" s="367" t="str">
        <f t="shared" si="115"/>
        <v/>
      </c>
      <c r="L523" s="368" t="str">
        <f t="shared" si="116"/>
        <v/>
      </c>
      <c r="M523" s="369"/>
      <c r="N523" s="370" t="str">
        <f t="shared" si="109"/>
        <v/>
      </c>
      <c r="O523" s="371" t="str">
        <f t="shared" si="110"/>
        <v/>
      </c>
      <c r="P523" s="371" t="str">
        <f t="shared" si="117"/>
        <v/>
      </c>
      <c r="Q523" s="372" t="str">
        <f t="shared" si="111"/>
        <v/>
      </c>
      <c r="R523" s="373" t="str">
        <f t="shared" si="118"/>
        <v/>
      </c>
      <c r="S523" s="372" t="str">
        <f t="shared" si="119"/>
        <v/>
      </c>
      <c r="T523" s="372" t="str">
        <f t="shared" si="112"/>
        <v/>
      </c>
      <c r="U523" s="374" t="str">
        <f t="shared" si="113"/>
        <v/>
      </c>
      <c r="V523" s="375" t="str">
        <f t="shared" si="120"/>
        <v/>
      </c>
      <c r="Y523" s="133"/>
    </row>
    <row r="524" spans="1:25" s="127" customFormat="1" ht="12" customHeight="1">
      <c r="A524" s="121">
        <v>452</v>
      </c>
      <c r="B524" s="122"/>
      <c r="C524" s="403"/>
      <c r="D524" s="123"/>
      <c r="E524" s="124"/>
      <c r="F524" s="124"/>
      <c r="G524" s="363" t="str">
        <f t="shared" si="106"/>
        <v/>
      </c>
      <c r="H524" s="376" t="str">
        <f t="shared" si="107"/>
        <v/>
      </c>
      <c r="I524" s="365" t="str">
        <f t="shared" si="108"/>
        <v/>
      </c>
      <c r="J524" s="366" t="str">
        <f t="shared" si="114"/>
        <v/>
      </c>
      <c r="K524" s="367" t="str">
        <f t="shared" si="115"/>
        <v/>
      </c>
      <c r="L524" s="368" t="str">
        <f t="shared" si="116"/>
        <v/>
      </c>
      <c r="M524" s="369"/>
      <c r="N524" s="370" t="str">
        <f t="shared" si="109"/>
        <v/>
      </c>
      <c r="O524" s="371" t="str">
        <f t="shared" si="110"/>
        <v/>
      </c>
      <c r="P524" s="371" t="str">
        <f t="shared" si="117"/>
        <v/>
      </c>
      <c r="Q524" s="372" t="str">
        <f t="shared" si="111"/>
        <v/>
      </c>
      <c r="R524" s="373" t="str">
        <f t="shared" si="118"/>
        <v/>
      </c>
      <c r="S524" s="372" t="str">
        <f t="shared" si="119"/>
        <v/>
      </c>
      <c r="T524" s="372" t="str">
        <f t="shared" si="112"/>
        <v/>
      </c>
      <c r="U524" s="374" t="str">
        <f t="shared" si="113"/>
        <v/>
      </c>
      <c r="V524" s="375" t="str">
        <f t="shared" si="120"/>
        <v/>
      </c>
      <c r="Y524" s="133"/>
    </row>
    <row r="525" spans="1:25" s="127" customFormat="1" ht="12" customHeight="1">
      <c r="A525" s="121">
        <v>453</v>
      </c>
      <c r="B525" s="122"/>
      <c r="C525" s="403"/>
      <c r="D525" s="123"/>
      <c r="E525" s="124"/>
      <c r="F525" s="124"/>
      <c r="G525" s="363" t="str">
        <f t="shared" si="106"/>
        <v/>
      </c>
      <c r="H525" s="376" t="str">
        <f t="shared" si="107"/>
        <v/>
      </c>
      <c r="I525" s="365" t="str">
        <f t="shared" si="108"/>
        <v/>
      </c>
      <c r="J525" s="366" t="str">
        <f t="shared" si="114"/>
        <v/>
      </c>
      <c r="K525" s="367" t="str">
        <f t="shared" si="115"/>
        <v/>
      </c>
      <c r="L525" s="368" t="str">
        <f t="shared" si="116"/>
        <v/>
      </c>
      <c r="M525" s="369"/>
      <c r="N525" s="370" t="str">
        <f t="shared" si="109"/>
        <v/>
      </c>
      <c r="O525" s="371" t="str">
        <f t="shared" si="110"/>
        <v/>
      </c>
      <c r="P525" s="371" t="str">
        <f t="shared" si="117"/>
        <v/>
      </c>
      <c r="Q525" s="372" t="str">
        <f t="shared" si="111"/>
        <v/>
      </c>
      <c r="R525" s="373" t="str">
        <f t="shared" si="118"/>
        <v/>
      </c>
      <c r="S525" s="372" t="str">
        <f t="shared" si="119"/>
        <v/>
      </c>
      <c r="T525" s="372" t="str">
        <f t="shared" si="112"/>
        <v/>
      </c>
      <c r="U525" s="374" t="str">
        <f t="shared" si="113"/>
        <v/>
      </c>
      <c r="V525" s="375" t="str">
        <f t="shared" si="120"/>
        <v/>
      </c>
      <c r="Y525" s="133"/>
    </row>
    <row r="526" spans="1:25" s="127" customFormat="1" ht="12" customHeight="1">
      <c r="A526" s="121">
        <v>454</v>
      </c>
      <c r="B526" s="122"/>
      <c r="C526" s="403"/>
      <c r="D526" s="123"/>
      <c r="E526" s="124"/>
      <c r="F526" s="124"/>
      <c r="G526" s="363" t="str">
        <f t="shared" si="106"/>
        <v/>
      </c>
      <c r="H526" s="376" t="str">
        <f t="shared" si="107"/>
        <v/>
      </c>
      <c r="I526" s="365" t="str">
        <f t="shared" si="108"/>
        <v/>
      </c>
      <c r="J526" s="366" t="str">
        <f t="shared" si="114"/>
        <v/>
      </c>
      <c r="K526" s="367" t="str">
        <f t="shared" si="115"/>
        <v/>
      </c>
      <c r="L526" s="368" t="str">
        <f t="shared" si="116"/>
        <v/>
      </c>
      <c r="M526" s="369"/>
      <c r="N526" s="370" t="str">
        <f t="shared" si="109"/>
        <v/>
      </c>
      <c r="O526" s="371" t="str">
        <f t="shared" si="110"/>
        <v/>
      </c>
      <c r="P526" s="371" t="str">
        <f t="shared" si="117"/>
        <v/>
      </c>
      <c r="Q526" s="372" t="str">
        <f t="shared" si="111"/>
        <v/>
      </c>
      <c r="R526" s="373" t="str">
        <f t="shared" si="118"/>
        <v/>
      </c>
      <c r="S526" s="372" t="str">
        <f t="shared" si="119"/>
        <v/>
      </c>
      <c r="T526" s="372" t="str">
        <f t="shared" si="112"/>
        <v/>
      </c>
      <c r="U526" s="374" t="str">
        <f t="shared" si="113"/>
        <v/>
      </c>
      <c r="V526" s="375" t="str">
        <f t="shared" si="120"/>
        <v/>
      </c>
      <c r="Y526" s="133"/>
    </row>
    <row r="527" spans="1:25" s="127" customFormat="1" ht="12" customHeight="1">
      <c r="A527" s="121">
        <v>455</v>
      </c>
      <c r="B527" s="122"/>
      <c r="C527" s="403"/>
      <c r="D527" s="123"/>
      <c r="E527" s="124"/>
      <c r="F527" s="124"/>
      <c r="G527" s="363" t="str">
        <f t="shared" si="106"/>
        <v/>
      </c>
      <c r="H527" s="376" t="str">
        <f t="shared" si="107"/>
        <v/>
      </c>
      <c r="I527" s="365" t="str">
        <f t="shared" si="108"/>
        <v/>
      </c>
      <c r="J527" s="366" t="str">
        <f t="shared" si="114"/>
        <v/>
      </c>
      <c r="K527" s="367" t="str">
        <f t="shared" si="115"/>
        <v/>
      </c>
      <c r="L527" s="368" t="str">
        <f t="shared" si="116"/>
        <v/>
      </c>
      <c r="M527" s="369"/>
      <c r="N527" s="370" t="str">
        <f t="shared" si="109"/>
        <v/>
      </c>
      <c r="O527" s="371" t="str">
        <f t="shared" si="110"/>
        <v/>
      </c>
      <c r="P527" s="371" t="str">
        <f t="shared" si="117"/>
        <v/>
      </c>
      <c r="Q527" s="372" t="str">
        <f t="shared" si="111"/>
        <v/>
      </c>
      <c r="R527" s="373" t="str">
        <f t="shared" si="118"/>
        <v/>
      </c>
      <c r="S527" s="372" t="str">
        <f t="shared" si="119"/>
        <v/>
      </c>
      <c r="T527" s="372" t="str">
        <f t="shared" si="112"/>
        <v/>
      </c>
      <c r="U527" s="374" t="str">
        <f t="shared" si="113"/>
        <v/>
      </c>
      <c r="V527" s="375" t="str">
        <f t="shared" si="120"/>
        <v/>
      </c>
      <c r="Y527" s="133"/>
    </row>
    <row r="528" spans="1:25" s="127" customFormat="1" ht="12" customHeight="1">
      <c r="A528" s="121">
        <v>456</v>
      </c>
      <c r="B528" s="122"/>
      <c r="C528" s="403"/>
      <c r="D528" s="123"/>
      <c r="E528" s="124"/>
      <c r="F528" s="124"/>
      <c r="G528" s="363" t="str">
        <f t="shared" si="106"/>
        <v/>
      </c>
      <c r="H528" s="376" t="str">
        <f t="shared" si="107"/>
        <v/>
      </c>
      <c r="I528" s="365" t="str">
        <f t="shared" si="108"/>
        <v/>
      </c>
      <c r="J528" s="366" t="str">
        <f t="shared" si="114"/>
        <v/>
      </c>
      <c r="K528" s="367" t="str">
        <f t="shared" si="115"/>
        <v/>
      </c>
      <c r="L528" s="368" t="str">
        <f t="shared" si="116"/>
        <v/>
      </c>
      <c r="M528" s="369"/>
      <c r="N528" s="370" t="str">
        <f t="shared" si="109"/>
        <v/>
      </c>
      <c r="O528" s="371" t="str">
        <f t="shared" si="110"/>
        <v/>
      </c>
      <c r="P528" s="371" t="str">
        <f t="shared" si="117"/>
        <v/>
      </c>
      <c r="Q528" s="372" t="str">
        <f t="shared" si="111"/>
        <v/>
      </c>
      <c r="R528" s="373" t="str">
        <f t="shared" si="118"/>
        <v/>
      </c>
      <c r="S528" s="372" t="str">
        <f t="shared" si="119"/>
        <v/>
      </c>
      <c r="T528" s="372" t="str">
        <f t="shared" si="112"/>
        <v/>
      </c>
      <c r="U528" s="374" t="str">
        <f t="shared" si="113"/>
        <v/>
      </c>
      <c r="V528" s="375" t="str">
        <f t="shared" si="120"/>
        <v/>
      </c>
      <c r="Y528" s="133"/>
    </row>
    <row r="529" spans="1:25" s="127" customFormat="1" ht="12" customHeight="1">
      <c r="A529" s="121">
        <v>457</v>
      </c>
      <c r="B529" s="122"/>
      <c r="C529" s="403"/>
      <c r="D529" s="123"/>
      <c r="E529" s="124"/>
      <c r="F529" s="124"/>
      <c r="G529" s="363" t="str">
        <f t="shared" si="106"/>
        <v/>
      </c>
      <c r="H529" s="376" t="str">
        <f t="shared" si="107"/>
        <v/>
      </c>
      <c r="I529" s="365" t="str">
        <f t="shared" si="108"/>
        <v/>
      </c>
      <c r="J529" s="366" t="str">
        <f t="shared" si="114"/>
        <v/>
      </c>
      <c r="K529" s="367" t="str">
        <f t="shared" si="115"/>
        <v/>
      </c>
      <c r="L529" s="368" t="str">
        <f t="shared" si="116"/>
        <v/>
      </c>
      <c r="M529" s="369"/>
      <c r="N529" s="370" t="str">
        <f t="shared" si="109"/>
        <v/>
      </c>
      <c r="O529" s="371" t="str">
        <f t="shared" si="110"/>
        <v/>
      </c>
      <c r="P529" s="371" t="str">
        <f t="shared" si="117"/>
        <v/>
      </c>
      <c r="Q529" s="372" t="str">
        <f t="shared" si="111"/>
        <v/>
      </c>
      <c r="R529" s="373" t="str">
        <f t="shared" si="118"/>
        <v/>
      </c>
      <c r="S529" s="372" t="str">
        <f t="shared" si="119"/>
        <v/>
      </c>
      <c r="T529" s="372" t="str">
        <f t="shared" si="112"/>
        <v/>
      </c>
      <c r="U529" s="374" t="str">
        <f t="shared" si="113"/>
        <v/>
      </c>
      <c r="V529" s="375" t="str">
        <f t="shared" si="120"/>
        <v/>
      </c>
      <c r="Y529" s="133"/>
    </row>
    <row r="530" spans="1:25" s="127" customFormat="1" ht="12" customHeight="1">
      <c r="A530" s="121">
        <v>458</v>
      </c>
      <c r="B530" s="122"/>
      <c r="C530" s="403"/>
      <c r="D530" s="123"/>
      <c r="E530" s="124"/>
      <c r="F530" s="124"/>
      <c r="G530" s="363" t="str">
        <f t="shared" si="106"/>
        <v/>
      </c>
      <c r="H530" s="376" t="str">
        <f t="shared" si="107"/>
        <v/>
      </c>
      <c r="I530" s="365" t="str">
        <f t="shared" si="108"/>
        <v/>
      </c>
      <c r="J530" s="366" t="str">
        <f t="shared" si="114"/>
        <v/>
      </c>
      <c r="K530" s="367" t="str">
        <f t="shared" si="115"/>
        <v/>
      </c>
      <c r="L530" s="368" t="str">
        <f t="shared" si="116"/>
        <v/>
      </c>
      <c r="M530" s="369"/>
      <c r="N530" s="370" t="str">
        <f t="shared" si="109"/>
        <v/>
      </c>
      <c r="O530" s="371" t="str">
        <f t="shared" si="110"/>
        <v/>
      </c>
      <c r="P530" s="371" t="str">
        <f t="shared" si="117"/>
        <v/>
      </c>
      <c r="Q530" s="372" t="str">
        <f t="shared" si="111"/>
        <v/>
      </c>
      <c r="R530" s="373" t="str">
        <f t="shared" si="118"/>
        <v/>
      </c>
      <c r="S530" s="372" t="str">
        <f t="shared" si="119"/>
        <v/>
      </c>
      <c r="T530" s="372" t="str">
        <f t="shared" si="112"/>
        <v/>
      </c>
      <c r="U530" s="374" t="str">
        <f t="shared" si="113"/>
        <v/>
      </c>
      <c r="V530" s="375" t="str">
        <f t="shared" si="120"/>
        <v/>
      </c>
      <c r="Y530" s="133"/>
    </row>
    <row r="531" spans="1:25" s="127" customFormat="1" ht="12" customHeight="1">
      <c r="A531" s="121">
        <v>459</v>
      </c>
      <c r="B531" s="122"/>
      <c r="C531" s="403"/>
      <c r="D531" s="123"/>
      <c r="E531" s="124"/>
      <c r="F531" s="124"/>
      <c r="G531" s="363" t="str">
        <f t="shared" si="106"/>
        <v/>
      </c>
      <c r="H531" s="376" t="str">
        <f t="shared" si="107"/>
        <v/>
      </c>
      <c r="I531" s="365" t="str">
        <f t="shared" si="108"/>
        <v/>
      </c>
      <c r="J531" s="366" t="str">
        <f t="shared" si="114"/>
        <v/>
      </c>
      <c r="K531" s="367" t="str">
        <f t="shared" si="115"/>
        <v/>
      </c>
      <c r="L531" s="368" t="str">
        <f t="shared" si="116"/>
        <v/>
      </c>
      <c r="M531" s="369"/>
      <c r="N531" s="370" t="str">
        <f t="shared" si="109"/>
        <v/>
      </c>
      <c r="O531" s="371" t="str">
        <f t="shared" si="110"/>
        <v/>
      </c>
      <c r="P531" s="371" t="str">
        <f t="shared" si="117"/>
        <v/>
      </c>
      <c r="Q531" s="372" t="str">
        <f t="shared" si="111"/>
        <v/>
      </c>
      <c r="R531" s="373" t="str">
        <f t="shared" si="118"/>
        <v/>
      </c>
      <c r="S531" s="372" t="str">
        <f t="shared" si="119"/>
        <v/>
      </c>
      <c r="T531" s="372" t="str">
        <f t="shared" si="112"/>
        <v/>
      </c>
      <c r="U531" s="374" t="str">
        <f t="shared" si="113"/>
        <v/>
      </c>
      <c r="V531" s="375" t="str">
        <f t="shared" si="120"/>
        <v/>
      </c>
      <c r="Y531" s="133"/>
    </row>
    <row r="532" spans="1:25" s="127" customFormat="1" ht="12" customHeight="1">
      <c r="A532" s="121">
        <v>460</v>
      </c>
      <c r="B532" s="122"/>
      <c r="C532" s="403"/>
      <c r="D532" s="123"/>
      <c r="E532" s="124"/>
      <c r="F532" s="124"/>
      <c r="G532" s="363" t="str">
        <f t="shared" si="106"/>
        <v/>
      </c>
      <c r="H532" s="376" t="str">
        <f t="shared" si="107"/>
        <v/>
      </c>
      <c r="I532" s="365" t="str">
        <f t="shared" si="108"/>
        <v/>
      </c>
      <c r="J532" s="366" t="str">
        <f t="shared" si="114"/>
        <v/>
      </c>
      <c r="K532" s="367" t="str">
        <f t="shared" si="115"/>
        <v/>
      </c>
      <c r="L532" s="368" t="str">
        <f t="shared" si="116"/>
        <v/>
      </c>
      <c r="M532" s="369"/>
      <c r="N532" s="370" t="str">
        <f t="shared" si="109"/>
        <v/>
      </c>
      <c r="O532" s="371" t="str">
        <f t="shared" si="110"/>
        <v/>
      </c>
      <c r="P532" s="371" t="str">
        <f t="shared" si="117"/>
        <v/>
      </c>
      <c r="Q532" s="372" t="str">
        <f t="shared" si="111"/>
        <v/>
      </c>
      <c r="R532" s="373" t="str">
        <f t="shared" si="118"/>
        <v/>
      </c>
      <c r="S532" s="372" t="str">
        <f t="shared" si="119"/>
        <v/>
      </c>
      <c r="T532" s="372" t="str">
        <f t="shared" si="112"/>
        <v/>
      </c>
      <c r="U532" s="374" t="str">
        <f t="shared" si="113"/>
        <v/>
      </c>
      <c r="V532" s="375" t="str">
        <f t="shared" si="120"/>
        <v/>
      </c>
      <c r="Y532" s="133"/>
    </row>
    <row r="533" spans="1:25" s="127" customFormat="1" ht="12" customHeight="1">
      <c r="A533" s="121">
        <v>461</v>
      </c>
      <c r="B533" s="122"/>
      <c r="C533" s="403"/>
      <c r="D533" s="123"/>
      <c r="E533" s="124"/>
      <c r="F533" s="124"/>
      <c r="G533" s="363" t="str">
        <f t="shared" si="106"/>
        <v/>
      </c>
      <c r="H533" s="376" t="str">
        <f t="shared" si="107"/>
        <v/>
      </c>
      <c r="I533" s="365" t="str">
        <f t="shared" si="108"/>
        <v/>
      </c>
      <c r="J533" s="366" t="str">
        <f t="shared" si="114"/>
        <v/>
      </c>
      <c r="K533" s="367" t="str">
        <f t="shared" si="115"/>
        <v/>
      </c>
      <c r="L533" s="368" t="str">
        <f t="shared" si="116"/>
        <v/>
      </c>
      <c r="M533" s="369"/>
      <c r="N533" s="370" t="str">
        <f t="shared" si="109"/>
        <v/>
      </c>
      <c r="O533" s="371" t="str">
        <f t="shared" si="110"/>
        <v/>
      </c>
      <c r="P533" s="371" t="str">
        <f t="shared" si="117"/>
        <v/>
      </c>
      <c r="Q533" s="372" t="str">
        <f t="shared" si="111"/>
        <v/>
      </c>
      <c r="R533" s="373" t="str">
        <f t="shared" si="118"/>
        <v/>
      </c>
      <c r="S533" s="372" t="str">
        <f t="shared" si="119"/>
        <v/>
      </c>
      <c r="T533" s="372" t="str">
        <f t="shared" si="112"/>
        <v/>
      </c>
      <c r="U533" s="374" t="str">
        <f t="shared" si="113"/>
        <v/>
      </c>
      <c r="V533" s="375" t="str">
        <f t="shared" si="120"/>
        <v/>
      </c>
      <c r="Y533" s="133"/>
    </row>
    <row r="534" spans="1:25" s="127" customFormat="1" ht="12" customHeight="1">
      <c r="A534" s="121">
        <v>462</v>
      </c>
      <c r="B534" s="122"/>
      <c r="C534" s="403"/>
      <c r="D534" s="123"/>
      <c r="E534" s="124"/>
      <c r="F534" s="124"/>
      <c r="G534" s="363" t="str">
        <f t="shared" si="106"/>
        <v/>
      </c>
      <c r="H534" s="376" t="str">
        <f t="shared" si="107"/>
        <v/>
      </c>
      <c r="I534" s="365" t="str">
        <f t="shared" si="108"/>
        <v/>
      </c>
      <c r="J534" s="366" t="str">
        <f t="shared" si="114"/>
        <v/>
      </c>
      <c r="K534" s="367" t="str">
        <f t="shared" si="115"/>
        <v/>
      </c>
      <c r="L534" s="368" t="str">
        <f t="shared" si="116"/>
        <v/>
      </c>
      <c r="M534" s="369"/>
      <c r="N534" s="370" t="str">
        <f t="shared" si="109"/>
        <v/>
      </c>
      <c r="O534" s="371" t="str">
        <f t="shared" si="110"/>
        <v/>
      </c>
      <c r="P534" s="371" t="str">
        <f t="shared" si="117"/>
        <v/>
      </c>
      <c r="Q534" s="372" t="str">
        <f t="shared" si="111"/>
        <v/>
      </c>
      <c r="R534" s="373" t="str">
        <f t="shared" si="118"/>
        <v/>
      </c>
      <c r="S534" s="372" t="str">
        <f t="shared" si="119"/>
        <v/>
      </c>
      <c r="T534" s="372" t="str">
        <f t="shared" si="112"/>
        <v/>
      </c>
      <c r="U534" s="374" t="str">
        <f t="shared" si="113"/>
        <v/>
      </c>
      <c r="V534" s="375" t="str">
        <f t="shared" si="120"/>
        <v/>
      </c>
      <c r="Y534" s="133"/>
    </row>
    <row r="535" spans="1:25" s="127" customFormat="1" ht="12" customHeight="1">
      <c r="A535" s="121">
        <v>463</v>
      </c>
      <c r="B535" s="122"/>
      <c r="C535" s="403"/>
      <c r="D535" s="123"/>
      <c r="E535" s="124"/>
      <c r="F535" s="124"/>
      <c r="G535" s="363" t="str">
        <f t="shared" si="106"/>
        <v/>
      </c>
      <c r="H535" s="376" t="str">
        <f t="shared" si="107"/>
        <v/>
      </c>
      <c r="I535" s="365" t="str">
        <f t="shared" si="108"/>
        <v/>
      </c>
      <c r="J535" s="366" t="str">
        <f t="shared" si="114"/>
        <v/>
      </c>
      <c r="K535" s="367" t="str">
        <f t="shared" si="115"/>
        <v/>
      </c>
      <c r="L535" s="368" t="str">
        <f t="shared" si="116"/>
        <v/>
      </c>
      <c r="M535" s="369"/>
      <c r="N535" s="370" t="str">
        <f t="shared" si="109"/>
        <v/>
      </c>
      <c r="O535" s="371" t="str">
        <f t="shared" si="110"/>
        <v/>
      </c>
      <c r="P535" s="371" t="str">
        <f t="shared" si="117"/>
        <v/>
      </c>
      <c r="Q535" s="372" t="str">
        <f t="shared" si="111"/>
        <v/>
      </c>
      <c r="R535" s="373" t="str">
        <f t="shared" si="118"/>
        <v/>
      </c>
      <c r="S535" s="372" t="str">
        <f t="shared" si="119"/>
        <v/>
      </c>
      <c r="T535" s="372" t="str">
        <f t="shared" si="112"/>
        <v/>
      </c>
      <c r="U535" s="374" t="str">
        <f t="shared" si="113"/>
        <v/>
      </c>
      <c r="V535" s="375" t="str">
        <f t="shared" si="120"/>
        <v/>
      </c>
      <c r="Y535" s="133"/>
    </row>
    <row r="536" spans="1:25" s="127" customFormat="1" ht="12" customHeight="1">
      <c r="A536" s="121">
        <v>464</v>
      </c>
      <c r="B536" s="122"/>
      <c r="C536" s="403"/>
      <c r="D536" s="123"/>
      <c r="E536" s="124"/>
      <c r="F536" s="124"/>
      <c r="G536" s="363" t="str">
        <f t="shared" si="106"/>
        <v/>
      </c>
      <c r="H536" s="376" t="str">
        <f t="shared" si="107"/>
        <v/>
      </c>
      <c r="I536" s="365" t="str">
        <f t="shared" si="108"/>
        <v/>
      </c>
      <c r="J536" s="366" t="str">
        <f t="shared" si="114"/>
        <v/>
      </c>
      <c r="K536" s="367" t="str">
        <f t="shared" si="115"/>
        <v/>
      </c>
      <c r="L536" s="368" t="str">
        <f t="shared" si="116"/>
        <v/>
      </c>
      <c r="M536" s="369"/>
      <c r="N536" s="370" t="str">
        <f t="shared" si="109"/>
        <v/>
      </c>
      <c r="O536" s="371" t="str">
        <f t="shared" si="110"/>
        <v/>
      </c>
      <c r="P536" s="371" t="str">
        <f t="shared" si="117"/>
        <v/>
      </c>
      <c r="Q536" s="372" t="str">
        <f t="shared" si="111"/>
        <v/>
      </c>
      <c r="R536" s="373" t="str">
        <f t="shared" si="118"/>
        <v/>
      </c>
      <c r="S536" s="372" t="str">
        <f t="shared" si="119"/>
        <v/>
      </c>
      <c r="T536" s="372" t="str">
        <f t="shared" si="112"/>
        <v/>
      </c>
      <c r="U536" s="374" t="str">
        <f t="shared" si="113"/>
        <v/>
      </c>
      <c r="V536" s="375" t="str">
        <f t="shared" si="120"/>
        <v/>
      </c>
      <c r="Y536" s="133"/>
    </row>
    <row r="537" spans="1:25" s="127" customFormat="1" ht="12" customHeight="1">
      <c r="A537" s="121">
        <v>465</v>
      </c>
      <c r="B537" s="122"/>
      <c r="C537" s="403"/>
      <c r="D537" s="123"/>
      <c r="E537" s="124"/>
      <c r="F537" s="124"/>
      <c r="G537" s="363" t="str">
        <f t="shared" si="106"/>
        <v/>
      </c>
      <c r="H537" s="376" t="str">
        <f t="shared" si="107"/>
        <v/>
      </c>
      <c r="I537" s="365" t="str">
        <f t="shared" si="108"/>
        <v/>
      </c>
      <c r="J537" s="366" t="str">
        <f t="shared" si="114"/>
        <v/>
      </c>
      <c r="K537" s="367" t="str">
        <f t="shared" si="115"/>
        <v/>
      </c>
      <c r="L537" s="368" t="str">
        <f t="shared" si="116"/>
        <v/>
      </c>
      <c r="M537" s="369"/>
      <c r="N537" s="370" t="str">
        <f t="shared" si="109"/>
        <v/>
      </c>
      <c r="O537" s="371" t="str">
        <f t="shared" si="110"/>
        <v/>
      </c>
      <c r="P537" s="371" t="str">
        <f t="shared" si="117"/>
        <v/>
      </c>
      <c r="Q537" s="372" t="str">
        <f t="shared" si="111"/>
        <v/>
      </c>
      <c r="R537" s="373" t="str">
        <f t="shared" si="118"/>
        <v/>
      </c>
      <c r="S537" s="372" t="str">
        <f t="shared" si="119"/>
        <v/>
      </c>
      <c r="T537" s="372" t="str">
        <f t="shared" si="112"/>
        <v/>
      </c>
      <c r="U537" s="374" t="str">
        <f t="shared" si="113"/>
        <v/>
      </c>
      <c r="V537" s="375" t="str">
        <f t="shared" si="120"/>
        <v/>
      </c>
      <c r="Y537" s="133"/>
    </row>
    <row r="538" spans="1:25" s="127" customFormat="1" ht="12" customHeight="1">
      <c r="A538" s="121">
        <v>466</v>
      </c>
      <c r="B538" s="122"/>
      <c r="C538" s="403"/>
      <c r="D538" s="123"/>
      <c r="E538" s="124"/>
      <c r="F538" s="124"/>
      <c r="G538" s="363" t="str">
        <f t="shared" si="106"/>
        <v/>
      </c>
      <c r="H538" s="376" t="str">
        <f t="shared" si="107"/>
        <v/>
      </c>
      <c r="I538" s="365" t="str">
        <f t="shared" si="108"/>
        <v/>
      </c>
      <c r="J538" s="366" t="str">
        <f t="shared" si="114"/>
        <v/>
      </c>
      <c r="K538" s="367" t="str">
        <f t="shared" si="115"/>
        <v/>
      </c>
      <c r="L538" s="368" t="str">
        <f t="shared" si="116"/>
        <v/>
      </c>
      <c r="M538" s="369"/>
      <c r="N538" s="370" t="str">
        <f t="shared" si="109"/>
        <v/>
      </c>
      <c r="O538" s="371" t="str">
        <f t="shared" si="110"/>
        <v/>
      </c>
      <c r="P538" s="371" t="str">
        <f t="shared" si="117"/>
        <v/>
      </c>
      <c r="Q538" s="372" t="str">
        <f t="shared" si="111"/>
        <v/>
      </c>
      <c r="R538" s="373" t="str">
        <f t="shared" si="118"/>
        <v/>
      </c>
      <c r="S538" s="372" t="str">
        <f t="shared" si="119"/>
        <v/>
      </c>
      <c r="T538" s="372" t="str">
        <f t="shared" si="112"/>
        <v/>
      </c>
      <c r="U538" s="374" t="str">
        <f t="shared" si="113"/>
        <v/>
      </c>
      <c r="V538" s="375" t="str">
        <f t="shared" si="120"/>
        <v/>
      </c>
      <c r="Y538" s="133"/>
    </row>
    <row r="539" spans="1:25" s="127" customFormat="1" ht="12" customHeight="1">
      <c r="A539" s="121">
        <v>467</v>
      </c>
      <c r="B539" s="122"/>
      <c r="C539" s="403"/>
      <c r="D539" s="123"/>
      <c r="E539" s="124"/>
      <c r="F539" s="124"/>
      <c r="G539" s="363" t="str">
        <f t="shared" si="106"/>
        <v/>
      </c>
      <c r="H539" s="376" t="str">
        <f t="shared" si="107"/>
        <v/>
      </c>
      <c r="I539" s="365" t="str">
        <f t="shared" si="108"/>
        <v/>
      </c>
      <c r="J539" s="366" t="str">
        <f t="shared" si="114"/>
        <v/>
      </c>
      <c r="K539" s="367" t="str">
        <f t="shared" si="115"/>
        <v/>
      </c>
      <c r="L539" s="368" t="str">
        <f t="shared" si="116"/>
        <v/>
      </c>
      <c r="M539" s="369"/>
      <c r="N539" s="370" t="str">
        <f t="shared" si="109"/>
        <v/>
      </c>
      <c r="O539" s="371" t="str">
        <f t="shared" si="110"/>
        <v/>
      </c>
      <c r="P539" s="371" t="str">
        <f t="shared" si="117"/>
        <v/>
      </c>
      <c r="Q539" s="372" t="str">
        <f t="shared" si="111"/>
        <v/>
      </c>
      <c r="R539" s="373" t="str">
        <f t="shared" si="118"/>
        <v/>
      </c>
      <c r="S539" s="372" t="str">
        <f t="shared" si="119"/>
        <v/>
      </c>
      <c r="T539" s="372" t="str">
        <f t="shared" si="112"/>
        <v/>
      </c>
      <c r="U539" s="374" t="str">
        <f t="shared" si="113"/>
        <v/>
      </c>
      <c r="V539" s="375" t="str">
        <f t="shared" si="120"/>
        <v/>
      </c>
      <c r="Y539" s="133"/>
    </row>
    <row r="540" spans="1:25" s="127" customFormat="1" ht="12" customHeight="1">
      <c r="A540" s="121">
        <v>468</v>
      </c>
      <c r="B540" s="122"/>
      <c r="C540" s="403"/>
      <c r="D540" s="123"/>
      <c r="E540" s="124"/>
      <c r="F540" s="124"/>
      <c r="G540" s="363" t="str">
        <f t="shared" si="106"/>
        <v/>
      </c>
      <c r="H540" s="376" t="str">
        <f t="shared" si="107"/>
        <v/>
      </c>
      <c r="I540" s="365" t="str">
        <f t="shared" si="108"/>
        <v/>
      </c>
      <c r="J540" s="366" t="str">
        <f t="shared" si="114"/>
        <v/>
      </c>
      <c r="K540" s="367" t="str">
        <f t="shared" si="115"/>
        <v/>
      </c>
      <c r="L540" s="368" t="str">
        <f t="shared" si="116"/>
        <v/>
      </c>
      <c r="M540" s="369"/>
      <c r="N540" s="370" t="str">
        <f t="shared" si="109"/>
        <v/>
      </c>
      <c r="O540" s="371" t="str">
        <f t="shared" si="110"/>
        <v/>
      </c>
      <c r="P540" s="371" t="str">
        <f t="shared" si="117"/>
        <v/>
      </c>
      <c r="Q540" s="372" t="str">
        <f t="shared" si="111"/>
        <v/>
      </c>
      <c r="R540" s="373" t="str">
        <f t="shared" si="118"/>
        <v/>
      </c>
      <c r="S540" s="372" t="str">
        <f t="shared" si="119"/>
        <v/>
      </c>
      <c r="T540" s="372" t="str">
        <f t="shared" si="112"/>
        <v/>
      </c>
      <c r="U540" s="374" t="str">
        <f t="shared" si="113"/>
        <v/>
      </c>
      <c r="V540" s="375" t="str">
        <f t="shared" si="120"/>
        <v/>
      </c>
      <c r="Y540" s="133"/>
    </row>
    <row r="541" spans="1:25" s="127" customFormat="1" ht="12" customHeight="1">
      <c r="A541" s="121">
        <v>469</v>
      </c>
      <c r="B541" s="122"/>
      <c r="C541" s="403"/>
      <c r="D541" s="123"/>
      <c r="E541" s="124"/>
      <c r="F541" s="124"/>
      <c r="G541" s="363" t="str">
        <f t="shared" si="106"/>
        <v/>
      </c>
      <c r="H541" s="376" t="str">
        <f t="shared" si="107"/>
        <v/>
      </c>
      <c r="I541" s="365" t="str">
        <f t="shared" si="108"/>
        <v/>
      </c>
      <c r="J541" s="366" t="str">
        <f t="shared" si="114"/>
        <v/>
      </c>
      <c r="K541" s="367" t="str">
        <f t="shared" si="115"/>
        <v/>
      </c>
      <c r="L541" s="368" t="str">
        <f t="shared" si="116"/>
        <v/>
      </c>
      <c r="M541" s="369"/>
      <c r="N541" s="370" t="str">
        <f t="shared" si="109"/>
        <v/>
      </c>
      <c r="O541" s="371" t="str">
        <f t="shared" si="110"/>
        <v/>
      </c>
      <c r="P541" s="371" t="str">
        <f t="shared" si="117"/>
        <v/>
      </c>
      <c r="Q541" s="372" t="str">
        <f t="shared" si="111"/>
        <v/>
      </c>
      <c r="R541" s="373" t="str">
        <f t="shared" si="118"/>
        <v/>
      </c>
      <c r="S541" s="372" t="str">
        <f t="shared" si="119"/>
        <v/>
      </c>
      <c r="T541" s="372" t="str">
        <f t="shared" si="112"/>
        <v/>
      </c>
      <c r="U541" s="374" t="str">
        <f t="shared" si="113"/>
        <v/>
      </c>
      <c r="V541" s="375" t="str">
        <f t="shared" si="120"/>
        <v/>
      </c>
      <c r="Y541" s="133"/>
    </row>
    <row r="542" spans="1:25" s="127" customFormat="1" ht="12" customHeight="1">
      <c r="A542" s="121">
        <v>470</v>
      </c>
      <c r="B542" s="122"/>
      <c r="C542" s="403"/>
      <c r="D542" s="123"/>
      <c r="E542" s="124"/>
      <c r="F542" s="124"/>
      <c r="G542" s="363" t="str">
        <f t="shared" si="106"/>
        <v/>
      </c>
      <c r="H542" s="376" t="str">
        <f t="shared" si="107"/>
        <v/>
      </c>
      <c r="I542" s="365" t="str">
        <f t="shared" si="108"/>
        <v/>
      </c>
      <c r="J542" s="366" t="str">
        <f t="shared" si="114"/>
        <v/>
      </c>
      <c r="K542" s="367" t="str">
        <f t="shared" si="115"/>
        <v/>
      </c>
      <c r="L542" s="368" t="str">
        <f t="shared" si="116"/>
        <v/>
      </c>
      <c r="M542" s="369"/>
      <c r="N542" s="370" t="str">
        <f t="shared" si="109"/>
        <v/>
      </c>
      <c r="O542" s="371" t="str">
        <f t="shared" si="110"/>
        <v/>
      </c>
      <c r="P542" s="371" t="str">
        <f t="shared" si="117"/>
        <v/>
      </c>
      <c r="Q542" s="372" t="str">
        <f t="shared" si="111"/>
        <v/>
      </c>
      <c r="R542" s="373" t="str">
        <f t="shared" si="118"/>
        <v/>
      </c>
      <c r="S542" s="372" t="str">
        <f t="shared" si="119"/>
        <v/>
      </c>
      <c r="T542" s="372" t="str">
        <f t="shared" si="112"/>
        <v/>
      </c>
      <c r="U542" s="374" t="str">
        <f t="shared" si="113"/>
        <v/>
      </c>
      <c r="V542" s="375" t="str">
        <f t="shared" si="120"/>
        <v/>
      </c>
      <c r="Y542" s="133"/>
    </row>
    <row r="543" spans="1:25" s="127" customFormat="1" ht="12" customHeight="1">
      <c r="A543" s="121">
        <v>471</v>
      </c>
      <c r="B543" s="122"/>
      <c r="C543" s="403"/>
      <c r="D543" s="123"/>
      <c r="E543" s="124"/>
      <c r="F543" s="124"/>
      <c r="G543" s="363" t="str">
        <f t="shared" si="106"/>
        <v/>
      </c>
      <c r="H543" s="376" t="str">
        <f t="shared" si="107"/>
        <v/>
      </c>
      <c r="I543" s="365" t="str">
        <f t="shared" si="108"/>
        <v/>
      </c>
      <c r="J543" s="366" t="str">
        <f t="shared" si="114"/>
        <v/>
      </c>
      <c r="K543" s="367" t="str">
        <f t="shared" si="115"/>
        <v/>
      </c>
      <c r="L543" s="368" t="str">
        <f t="shared" si="116"/>
        <v/>
      </c>
      <c r="M543" s="369"/>
      <c r="N543" s="370" t="str">
        <f t="shared" si="109"/>
        <v/>
      </c>
      <c r="O543" s="371" t="str">
        <f t="shared" si="110"/>
        <v/>
      </c>
      <c r="P543" s="371" t="str">
        <f t="shared" si="117"/>
        <v/>
      </c>
      <c r="Q543" s="372" t="str">
        <f t="shared" si="111"/>
        <v/>
      </c>
      <c r="R543" s="373" t="str">
        <f t="shared" si="118"/>
        <v/>
      </c>
      <c r="S543" s="372" t="str">
        <f t="shared" si="119"/>
        <v/>
      </c>
      <c r="T543" s="372" t="str">
        <f t="shared" si="112"/>
        <v/>
      </c>
      <c r="U543" s="374" t="str">
        <f t="shared" si="113"/>
        <v/>
      </c>
      <c r="V543" s="375" t="str">
        <f t="shared" si="120"/>
        <v/>
      </c>
      <c r="Y543" s="133"/>
    </row>
    <row r="544" spans="1:25" s="127" customFormat="1" ht="12" customHeight="1">
      <c r="A544" s="121">
        <v>472</v>
      </c>
      <c r="B544" s="122"/>
      <c r="C544" s="403"/>
      <c r="D544" s="123"/>
      <c r="E544" s="124"/>
      <c r="F544" s="124"/>
      <c r="G544" s="363" t="str">
        <f t="shared" si="106"/>
        <v/>
      </c>
      <c r="H544" s="376" t="str">
        <f t="shared" si="107"/>
        <v/>
      </c>
      <c r="I544" s="365" t="str">
        <f t="shared" si="108"/>
        <v/>
      </c>
      <c r="J544" s="366" t="str">
        <f t="shared" si="114"/>
        <v/>
      </c>
      <c r="K544" s="367" t="str">
        <f t="shared" si="115"/>
        <v/>
      </c>
      <c r="L544" s="368" t="str">
        <f t="shared" si="116"/>
        <v/>
      </c>
      <c r="M544" s="369"/>
      <c r="N544" s="370" t="str">
        <f t="shared" si="109"/>
        <v/>
      </c>
      <c r="O544" s="371" t="str">
        <f t="shared" si="110"/>
        <v/>
      </c>
      <c r="P544" s="371" t="str">
        <f t="shared" si="117"/>
        <v/>
      </c>
      <c r="Q544" s="372" t="str">
        <f t="shared" si="111"/>
        <v/>
      </c>
      <c r="R544" s="373" t="str">
        <f t="shared" si="118"/>
        <v/>
      </c>
      <c r="S544" s="372" t="str">
        <f t="shared" si="119"/>
        <v/>
      </c>
      <c r="T544" s="372" t="str">
        <f t="shared" si="112"/>
        <v/>
      </c>
      <c r="U544" s="374" t="str">
        <f t="shared" si="113"/>
        <v/>
      </c>
      <c r="V544" s="375" t="str">
        <f t="shared" si="120"/>
        <v/>
      </c>
      <c r="Y544" s="133"/>
    </row>
    <row r="545" spans="1:25" s="127" customFormat="1" ht="12" customHeight="1">
      <c r="A545" s="121">
        <v>473</v>
      </c>
      <c r="B545" s="122"/>
      <c r="C545" s="403"/>
      <c r="D545" s="123"/>
      <c r="E545" s="124"/>
      <c r="F545" s="124"/>
      <c r="G545" s="363" t="str">
        <f t="shared" si="106"/>
        <v/>
      </c>
      <c r="H545" s="376" t="str">
        <f t="shared" si="107"/>
        <v/>
      </c>
      <c r="I545" s="365" t="str">
        <f t="shared" si="108"/>
        <v/>
      </c>
      <c r="J545" s="366" t="str">
        <f t="shared" si="114"/>
        <v/>
      </c>
      <c r="K545" s="367" t="str">
        <f t="shared" si="115"/>
        <v/>
      </c>
      <c r="L545" s="368" t="str">
        <f t="shared" si="116"/>
        <v/>
      </c>
      <c r="M545" s="369"/>
      <c r="N545" s="370" t="str">
        <f t="shared" si="109"/>
        <v/>
      </c>
      <c r="O545" s="371" t="str">
        <f t="shared" si="110"/>
        <v/>
      </c>
      <c r="P545" s="371" t="str">
        <f t="shared" si="117"/>
        <v/>
      </c>
      <c r="Q545" s="372" t="str">
        <f t="shared" si="111"/>
        <v/>
      </c>
      <c r="R545" s="373" t="str">
        <f t="shared" si="118"/>
        <v/>
      </c>
      <c r="S545" s="372" t="str">
        <f t="shared" si="119"/>
        <v/>
      </c>
      <c r="T545" s="372" t="str">
        <f t="shared" si="112"/>
        <v/>
      </c>
      <c r="U545" s="374" t="str">
        <f t="shared" si="113"/>
        <v/>
      </c>
      <c r="V545" s="375" t="str">
        <f t="shared" si="120"/>
        <v/>
      </c>
      <c r="Y545" s="133"/>
    </row>
    <row r="546" spans="1:25" s="127" customFormat="1" ht="12" customHeight="1">
      <c r="A546" s="121">
        <v>474</v>
      </c>
      <c r="B546" s="122"/>
      <c r="C546" s="403"/>
      <c r="D546" s="123"/>
      <c r="E546" s="124"/>
      <c r="F546" s="124"/>
      <c r="G546" s="363" t="str">
        <f t="shared" si="106"/>
        <v/>
      </c>
      <c r="H546" s="376" t="str">
        <f t="shared" si="107"/>
        <v/>
      </c>
      <c r="I546" s="365" t="str">
        <f t="shared" si="108"/>
        <v/>
      </c>
      <c r="J546" s="366" t="str">
        <f t="shared" si="114"/>
        <v/>
      </c>
      <c r="K546" s="367" t="str">
        <f t="shared" si="115"/>
        <v/>
      </c>
      <c r="L546" s="368" t="str">
        <f t="shared" si="116"/>
        <v/>
      </c>
      <c r="M546" s="369"/>
      <c r="N546" s="370" t="str">
        <f t="shared" si="109"/>
        <v/>
      </c>
      <c r="O546" s="371" t="str">
        <f t="shared" si="110"/>
        <v/>
      </c>
      <c r="P546" s="371" t="str">
        <f t="shared" si="117"/>
        <v/>
      </c>
      <c r="Q546" s="372" t="str">
        <f t="shared" si="111"/>
        <v/>
      </c>
      <c r="R546" s="373" t="str">
        <f t="shared" si="118"/>
        <v/>
      </c>
      <c r="S546" s="372" t="str">
        <f t="shared" si="119"/>
        <v/>
      </c>
      <c r="T546" s="372" t="str">
        <f t="shared" si="112"/>
        <v/>
      </c>
      <c r="U546" s="374" t="str">
        <f t="shared" si="113"/>
        <v/>
      </c>
      <c r="V546" s="375" t="str">
        <f t="shared" si="120"/>
        <v/>
      </c>
      <c r="Y546" s="133"/>
    </row>
    <row r="547" spans="1:25" s="127" customFormat="1" ht="12" customHeight="1">
      <c r="A547" s="121">
        <v>475</v>
      </c>
      <c r="B547" s="122"/>
      <c r="C547" s="403"/>
      <c r="D547" s="123"/>
      <c r="E547" s="124"/>
      <c r="F547" s="124"/>
      <c r="G547" s="363" t="str">
        <f t="shared" si="106"/>
        <v/>
      </c>
      <c r="H547" s="376" t="str">
        <f t="shared" si="107"/>
        <v/>
      </c>
      <c r="I547" s="365" t="str">
        <f t="shared" si="108"/>
        <v/>
      </c>
      <c r="J547" s="366" t="str">
        <f t="shared" si="114"/>
        <v/>
      </c>
      <c r="K547" s="367" t="str">
        <f t="shared" si="115"/>
        <v/>
      </c>
      <c r="L547" s="368" t="str">
        <f t="shared" si="116"/>
        <v/>
      </c>
      <c r="M547" s="369"/>
      <c r="N547" s="370" t="str">
        <f t="shared" si="109"/>
        <v/>
      </c>
      <c r="O547" s="371" t="str">
        <f t="shared" si="110"/>
        <v/>
      </c>
      <c r="P547" s="371" t="str">
        <f t="shared" si="117"/>
        <v/>
      </c>
      <c r="Q547" s="372" t="str">
        <f t="shared" si="111"/>
        <v/>
      </c>
      <c r="R547" s="373" t="str">
        <f t="shared" si="118"/>
        <v/>
      </c>
      <c r="S547" s="372" t="str">
        <f t="shared" si="119"/>
        <v/>
      </c>
      <c r="T547" s="372" t="str">
        <f t="shared" si="112"/>
        <v/>
      </c>
      <c r="U547" s="374" t="str">
        <f t="shared" si="113"/>
        <v/>
      </c>
      <c r="V547" s="375" t="str">
        <f t="shared" si="120"/>
        <v/>
      </c>
      <c r="Y547" s="133"/>
    </row>
    <row r="548" spans="1:25" s="127" customFormat="1" ht="12" customHeight="1">
      <c r="A548" s="121">
        <v>476</v>
      </c>
      <c r="B548" s="122"/>
      <c r="C548" s="403"/>
      <c r="D548" s="123"/>
      <c r="E548" s="124"/>
      <c r="F548" s="124"/>
      <c r="G548" s="363" t="str">
        <f t="shared" si="106"/>
        <v/>
      </c>
      <c r="H548" s="376" t="str">
        <f t="shared" si="107"/>
        <v/>
      </c>
      <c r="I548" s="365" t="str">
        <f t="shared" si="108"/>
        <v/>
      </c>
      <c r="J548" s="366" t="str">
        <f t="shared" si="114"/>
        <v/>
      </c>
      <c r="K548" s="367" t="str">
        <f t="shared" si="115"/>
        <v/>
      </c>
      <c r="L548" s="368" t="str">
        <f t="shared" si="116"/>
        <v/>
      </c>
      <c r="M548" s="369"/>
      <c r="N548" s="370" t="str">
        <f t="shared" si="109"/>
        <v/>
      </c>
      <c r="O548" s="371" t="str">
        <f t="shared" si="110"/>
        <v/>
      </c>
      <c r="P548" s="371" t="str">
        <f t="shared" si="117"/>
        <v/>
      </c>
      <c r="Q548" s="372" t="str">
        <f t="shared" si="111"/>
        <v/>
      </c>
      <c r="R548" s="373" t="str">
        <f t="shared" si="118"/>
        <v/>
      </c>
      <c r="S548" s="372" t="str">
        <f t="shared" si="119"/>
        <v/>
      </c>
      <c r="T548" s="372" t="str">
        <f t="shared" si="112"/>
        <v/>
      </c>
      <c r="U548" s="374" t="str">
        <f t="shared" si="113"/>
        <v/>
      </c>
      <c r="V548" s="375" t="str">
        <f t="shared" si="120"/>
        <v/>
      </c>
      <c r="Y548" s="133"/>
    </row>
    <row r="549" spans="1:25" s="127" customFormat="1" ht="12" customHeight="1">
      <c r="A549" s="121">
        <v>477</v>
      </c>
      <c r="B549" s="122"/>
      <c r="C549" s="403"/>
      <c r="D549" s="123"/>
      <c r="E549" s="124"/>
      <c r="F549" s="124"/>
      <c r="G549" s="363" t="str">
        <f t="shared" si="106"/>
        <v/>
      </c>
      <c r="H549" s="376" t="str">
        <f t="shared" si="107"/>
        <v/>
      </c>
      <c r="I549" s="365" t="str">
        <f t="shared" si="108"/>
        <v/>
      </c>
      <c r="J549" s="366" t="str">
        <f t="shared" si="114"/>
        <v/>
      </c>
      <c r="K549" s="367" t="str">
        <f t="shared" si="115"/>
        <v/>
      </c>
      <c r="L549" s="368" t="str">
        <f t="shared" si="116"/>
        <v/>
      </c>
      <c r="M549" s="369"/>
      <c r="N549" s="370" t="str">
        <f t="shared" si="109"/>
        <v/>
      </c>
      <c r="O549" s="371" t="str">
        <f t="shared" si="110"/>
        <v/>
      </c>
      <c r="P549" s="371" t="str">
        <f t="shared" si="117"/>
        <v/>
      </c>
      <c r="Q549" s="372" t="str">
        <f t="shared" si="111"/>
        <v/>
      </c>
      <c r="R549" s="373" t="str">
        <f t="shared" si="118"/>
        <v/>
      </c>
      <c r="S549" s="372" t="str">
        <f t="shared" si="119"/>
        <v/>
      </c>
      <c r="T549" s="372" t="str">
        <f t="shared" si="112"/>
        <v/>
      </c>
      <c r="U549" s="374" t="str">
        <f t="shared" si="113"/>
        <v/>
      </c>
      <c r="V549" s="375" t="str">
        <f t="shared" si="120"/>
        <v/>
      </c>
      <c r="Y549" s="133"/>
    </row>
    <row r="550" spans="1:25" s="127" customFormat="1" ht="12" customHeight="1">
      <c r="A550" s="121">
        <v>478</v>
      </c>
      <c r="B550" s="122"/>
      <c r="C550" s="403"/>
      <c r="D550" s="123"/>
      <c r="E550" s="124"/>
      <c r="F550" s="124"/>
      <c r="G550" s="363" t="str">
        <f t="shared" si="106"/>
        <v/>
      </c>
      <c r="H550" s="376" t="str">
        <f t="shared" si="107"/>
        <v/>
      </c>
      <c r="I550" s="365" t="str">
        <f t="shared" si="108"/>
        <v/>
      </c>
      <c r="J550" s="366" t="str">
        <f t="shared" si="114"/>
        <v/>
      </c>
      <c r="K550" s="367" t="str">
        <f t="shared" si="115"/>
        <v/>
      </c>
      <c r="L550" s="368" t="str">
        <f t="shared" si="116"/>
        <v/>
      </c>
      <c r="M550" s="369"/>
      <c r="N550" s="370" t="str">
        <f t="shared" si="109"/>
        <v/>
      </c>
      <c r="O550" s="371" t="str">
        <f t="shared" si="110"/>
        <v/>
      </c>
      <c r="P550" s="371" t="str">
        <f t="shared" si="117"/>
        <v/>
      </c>
      <c r="Q550" s="372" t="str">
        <f t="shared" si="111"/>
        <v/>
      </c>
      <c r="R550" s="373" t="str">
        <f t="shared" si="118"/>
        <v/>
      </c>
      <c r="S550" s="372" t="str">
        <f t="shared" si="119"/>
        <v/>
      </c>
      <c r="T550" s="372" t="str">
        <f t="shared" si="112"/>
        <v/>
      </c>
      <c r="U550" s="374" t="str">
        <f t="shared" si="113"/>
        <v/>
      </c>
      <c r="V550" s="375" t="str">
        <f t="shared" si="120"/>
        <v/>
      </c>
      <c r="Y550" s="133"/>
    </row>
    <row r="551" spans="1:25" s="127" customFormat="1" ht="12" customHeight="1">
      <c r="A551" s="121">
        <v>479</v>
      </c>
      <c r="B551" s="122"/>
      <c r="C551" s="403"/>
      <c r="D551" s="123"/>
      <c r="E551" s="124"/>
      <c r="F551" s="124"/>
      <c r="G551" s="363" t="str">
        <f t="shared" si="106"/>
        <v/>
      </c>
      <c r="H551" s="376" t="str">
        <f t="shared" si="107"/>
        <v/>
      </c>
      <c r="I551" s="365" t="str">
        <f t="shared" si="108"/>
        <v/>
      </c>
      <c r="J551" s="366" t="str">
        <f t="shared" si="114"/>
        <v/>
      </c>
      <c r="K551" s="367" t="str">
        <f t="shared" si="115"/>
        <v/>
      </c>
      <c r="L551" s="368" t="str">
        <f t="shared" si="116"/>
        <v/>
      </c>
      <c r="M551" s="369"/>
      <c r="N551" s="370" t="str">
        <f t="shared" si="109"/>
        <v/>
      </c>
      <c r="O551" s="371" t="str">
        <f t="shared" si="110"/>
        <v/>
      </c>
      <c r="P551" s="371" t="str">
        <f t="shared" si="117"/>
        <v/>
      </c>
      <c r="Q551" s="372" t="str">
        <f t="shared" si="111"/>
        <v/>
      </c>
      <c r="R551" s="373" t="str">
        <f t="shared" si="118"/>
        <v/>
      </c>
      <c r="S551" s="372" t="str">
        <f t="shared" si="119"/>
        <v/>
      </c>
      <c r="T551" s="372" t="str">
        <f t="shared" si="112"/>
        <v/>
      </c>
      <c r="U551" s="374" t="str">
        <f t="shared" si="113"/>
        <v/>
      </c>
      <c r="V551" s="375" t="str">
        <f t="shared" si="120"/>
        <v/>
      </c>
      <c r="Y551" s="133"/>
    </row>
    <row r="552" spans="1:25" s="127" customFormat="1" ht="12" customHeight="1">
      <c r="A552" s="121">
        <v>480</v>
      </c>
      <c r="B552" s="122"/>
      <c r="C552" s="403"/>
      <c r="D552" s="123"/>
      <c r="E552" s="124"/>
      <c r="F552" s="124"/>
      <c r="G552" s="363" t="str">
        <f t="shared" si="106"/>
        <v/>
      </c>
      <c r="H552" s="376" t="str">
        <f t="shared" si="107"/>
        <v/>
      </c>
      <c r="I552" s="365" t="str">
        <f t="shared" si="108"/>
        <v/>
      </c>
      <c r="J552" s="366" t="str">
        <f t="shared" si="114"/>
        <v/>
      </c>
      <c r="K552" s="367" t="str">
        <f t="shared" si="115"/>
        <v/>
      </c>
      <c r="L552" s="368" t="str">
        <f t="shared" si="116"/>
        <v/>
      </c>
      <c r="M552" s="369"/>
      <c r="N552" s="370" t="str">
        <f t="shared" si="109"/>
        <v/>
      </c>
      <c r="O552" s="371" t="str">
        <f t="shared" si="110"/>
        <v/>
      </c>
      <c r="P552" s="371" t="str">
        <f t="shared" si="117"/>
        <v/>
      </c>
      <c r="Q552" s="372" t="str">
        <f t="shared" si="111"/>
        <v/>
      </c>
      <c r="R552" s="373" t="str">
        <f t="shared" si="118"/>
        <v/>
      </c>
      <c r="S552" s="372" t="str">
        <f t="shared" si="119"/>
        <v/>
      </c>
      <c r="T552" s="372" t="str">
        <f t="shared" si="112"/>
        <v/>
      </c>
      <c r="U552" s="374" t="str">
        <f t="shared" si="113"/>
        <v/>
      </c>
      <c r="V552" s="375" t="str">
        <f t="shared" si="120"/>
        <v/>
      </c>
      <c r="Y552" s="133"/>
    </row>
    <row r="553" spans="1:25" s="127" customFormat="1" ht="12" customHeight="1">
      <c r="A553" s="121">
        <v>481</v>
      </c>
      <c r="B553" s="122"/>
      <c r="C553" s="403"/>
      <c r="D553" s="123"/>
      <c r="E553" s="124"/>
      <c r="F553" s="124"/>
      <c r="G553" s="363" t="str">
        <f t="shared" si="106"/>
        <v/>
      </c>
      <c r="H553" s="376" t="str">
        <f t="shared" si="107"/>
        <v/>
      </c>
      <c r="I553" s="365" t="str">
        <f t="shared" si="108"/>
        <v/>
      </c>
      <c r="J553" s="366" t="str">
        <f t="shared" si="114"/>
        <v/>
      </c>
      <c r="K553" s="367" t="str">
        <f t="shared" si="115"/>
        <v/>
      </c>
      <c r="L553" s="368" t="str">
        <f t="shared" si="116"/>
        <v/>
      </c>
      <c r="M553" s="369"/>
      <c r="N553" s="370" t="str">
        <f t="shared" si="109"/>
        <v/>
      </c>
      <c r="O553" s="371" t="str">
        <f t="shared" si="110"/>
        <v/>
      </c>
      <c r="P553" s="371" t="str">
        <f t="shared" si="117"/>
        <v/>
      </c>
      <c r="Q553" s="372" t="str">
        <f t="shared" si="111"/>
        <v/>
      </c>
      <c r="R553" s="373" t="str">
        <f t="shared" si="118"/>
        <v/>
      </c>
      <c r="S553" s="372" t="str">
        <f t="shared" si="119"/>
        <v/>
      </c>
      <c r="T553" s="372" t="str">
        <f t="shared" si="112"/>
        <v/>
      </c>
      <c r="U553" s="374" t="str">
        <f t="shared" si="113"/>
        <v/>
      </c>
      <c r="V553" s="375" t="str">
        <f t="shared" si="120"/>
        <v/>
      </c>
      <c r="Y553" s="133"/>
    </row>
    <row r="554" spans="1:25" s="127" customFormat="1" ht="12" customHeight="1">
      <c r="A554" s="121">
        <v>482</v>
      </c>
      <c r="B554" s="122"/>
      <c r="C554" s="403"/>
      <c r="D554" s="123"/>
      <c r="E554" s="124"/>
      <c r="F554" s="124"/>
      <c r="G554" s="363" t="str">
        <f t="shared" si="106"/>
        <v/>
      </c>
      <c r="H554" s="376" t="str">
        <f t="shared" si="107"/>
        <v/>
      </c>
      <c r="I554" s="365" t="str">
        <f t="shared" si="108"/>
        <v/>
      </c>
      <c r="J554" s="366" t="str">
        <f t="shared" si="114"/>
        <v/>
      </c>
      <c r="K554" s="367" t="str">
        <f t="shared" si="115"/>
        <v/>
      </c>
      <c r="L554" s="368" t="str">
        <f t="shared" si="116"/>
        <v/>
      </c>
      <c r="M554" s="369"/>
      <c r="N554" s="370" t="str">
        <f t="shared" si="109"/>
        <v/>
      </c>
      <c r="O554" s="371" t="str">
        <f t="shared" si="110"/>
        <v/>
      </c>
      <c r="P554" s="371" t="str">
        <f t="shared" si="117"/>
        <v/>
      </c>
      <c r="Q554" s="372" t="str">
        <f t="shared" si="111"/>
        <v/>
      </c>
      <c r="R554" s="373" t="str">
        <f t="shared" si="118"/>
        <v/>
      </c>
      <c r="S554" s="372" t="str">
        <f t="shared" si="119"/>
        <v/>
      </c>
      <c r="T554" s="372" t="str">
        <f t="shared" si="112"/>
        <v/>
      </c>
      <c r="U554" s="374" t="str">
        <f t="shared" si="113"/>
        <v/>
      </c>
      <c r="V554" s="375" t="str">
        <f t="shared" si="120"/>
        <v/>
      </c>
      <c r="Y554" s="133"/>
    </row>
    <row r="555" spans="1:25" s="127" customFormat="1" ht="12" customHeight="1">
      <c r="A555" s="121">
        <v>483</v>
      </c>
      <c r="B555" s="122"/>
      <c r="C555" s="403"/>
      <c r="D555" s="123"/>
      <c r="E555" s="124"/>
      <c r="F555" s="124"/>
      <c r="G555" s="363" t="str">
        <f t="shared" si="106"/>
        <v/>
      </c>
      <c r="H555" s="376" t="str">
        <f t="shared" si="107"/>
        <v/>
      </c>
      <c r="I555" s="365" t="str">
        <f t="shared" si="108"/>
        <v/>
      </c>
      <c r="J555" s="366" t="str">
        <f t="shared" si="114"/>
        <v/>
      </c>
      <c r="K555" s="367" t="str">
        <f t="shared" si="115"/>
        <v/>
      </c>
      <c r="L555" s="368" t="str">
        <f t="shared" si="116"/>
        <v/>
      </c>
      <c r="M555" s="369"/>
      <c r="N555" s="370" t="str">
        <f t="shared" si="109"/>
        <v/>
      </c>
      <c r="O555" s="371" t="str">
        <f t="shared" si="110"/>
        <v/>
      </c>
      <c r="P555" s="371" t="str">
        <f t="shared" si="117"/>
        <v/>
      </c>
      <c r="Q555" s="372" t="str">
        <f t="shared" si="111"/>
        <v/>
      </c>
      <c r="R555" s="373" t="str">
        <f t="shared" si="118"/>
        <v/>
      </c>
      <c r="S555" s="372" t="str">
        <f t="shared" si="119"/>
        <v/>
      </c>
      <c r="T555" s="372" t="str">
        <f t="shared" si="112"/>
        <v/>
      </c>
      <c r="U555" s="374" t="str">
        <f t="shared" si="113"/>
        <v/>
      </c>
      <c r="V555" s="375" t="str">
        <f t="shared" si="120"/>
        <v/>
      </c>
      <c r="Y555" s="133"/>
    </row>
    <row r="556" spans="1:25" s="127" customFormat="1" ht="12" customHeight="1">
      <c r="A556" s="121">
        <v>484</v>
      </c>
      <c r="B556" s="122"/>
      <c r="C556" s="403"/>
      <c r="D556" s="123"/>
      <c r="E556" s="124"/>
      <c r="F556" s="124"/>
      <c r="G556" s="363" t="str">
        <f t="shared" si="106"/>
        <v/>
      </c>
      <c r="H556" s="376" t="str">
        <f t="shared" si="107"/>
        <v/>
      </c>
      <c r="I556" s="365" t="str">
        <f t="shared" si="108"/>
        <v/>
      </c>
      <c r="J556" s="366" t="str">
        <f t="shared" si="114"/>
        <v/>
      </c>
      <c r="K556" s="367" t="str">
        <f t="shared" si="115"/>
        <v/>
      </c>
      <c r="L556" s="368" t="str">
        <f t="shared" si="116"/>
        <v/>
      </c>
      <c r="M556" s="369"/>
      <c r="N556" s="370" t="str">
        <f t="shared" si="109"/>
        <v/>
      </c>
      <c r="O556" s="371" t="str">
        <f t="shared" si="110"/>
        <v/>
      </c>
      <c r="P556" s="371" t="str">
        <f t="shared" si="117"/>
        <v/>
      </c>
      <c r="Q556" s="372" t="str">
        <f t="shared" si="111"/>
        <v/>
      </c>
      <c r="R556" s="373" t="str">
        <f t="shared" si="118"/>
        <v/>
      </c>
      <c r="S556" s="372" t="str">
        <f t="shared" si="119"/>
        <v/>
      </c>
      <c r="T556" s="372" t="str">
        <f t="shared" si="112"/>
        <v/>
      </c>
      <c r="U556" s="374" t="str">
        <f t="shared" si="113"/>
        <v/>
      </c>
      <c r="V556" s="375" t="str">
        <f t="shared" si="120"/>
        <v/>
      </c>
      <c r="Y556" s="133"/>
    </row>
    <row r="557" spans="1:25" s="127" customFormat="1" ht="12" customHeight="1">
      <c r="A557" s="121">
        <v>485</v>
      </c>
      <c r="B557" s="122"/>
      <c r="C557" s="403"/>
      <c r="D557" s="123"/>
      <c r="E557" s="124"/>
      <c r="F557" s="124"/>
      <c r="G557" s="363" t="str">
        <f t="shared" si="106"/>
        <v/>
      </c>
      <c r="H557" s="376" t="str">
        <f t="shared" si="107"/>
        <v/>
      </c>
      <c r="I557" s="365" t="str">
        <f t="shared" si="108"/>
        <v/>
      </c>
      <c r="J557" s="366" t="str">
        <f t="shared" si="114"/>
        <v/>
      </c>
      <c r="K557" s="367" t="str">
        <f t="shared" si="115"/>
        <v/>
      </c>
      <c r="L557" s="368" t="str">
        <f t="shared" si="116"/>
        <v/>
      </c>
      <c r="M557" s="369"/>
      <c r="N557" s="370" t="str">
        <f t="shared" si="109"/>
        <v/>
      </c>
      <c r="O557" s="371" t="str">
        <f t="shared" si="110"/>
        <v/>
      </c>
      <c r="P557" s="371" t="str">
        <f t="shared" si="117"/>
        <v/>
      </c>
      <c r="Q557" s="372" t="str">
        <f t="shared" si="111"/>
        <v/>
      </c>
      <c r="R557" s="373" t="str">
        <f t="shared" si="118"/>
        <v/>
      </c>
      <c r="S557" s="372" t="str">
        <f t="shared" si="119"/>
        <v/>
      </c>
      <c r="T557" s="372" t="str">
        <f t="shared" si="112"/>
        <v/>
      </c>
      <c r="U557" s="374" t="str">
        <f t="shared" si="113"/>
        <v/>
      </c>
      <c r="V557" s="375" t="str">
        <f t="shared" si="120"/>
        <v/>
      </c>
      <c r="Y557" s="133"/>
    </row>
    <row r="558" spans="1:25" s="127" customFormat="1" ht="12" customHeight="1">
      <c r="A558" s="121">
        <v>486</v>
      </c>
      <c r="B558" s="122"/>
      <c r="C558" s="403"/>
      <c r="D558" s="123"/>
      <c r="E558" s="124"/>
      <c r="F558" s="124"/>
      <c r="G558" s="363" t="str">
        <f t="shared" si="106"/>
        <v/>
      </c>
      <c r="H558" s="376" t="str">
        <f t="shared" si="107"/>
        <v/>
      </c>
      <c r="I558" s="365" t="str">
        <f t="shared" si="108"/>
        <v/>
      </c>
      <c r="J558" s="366" t="str">
        <f t="shared" si="114"/>
        <v/>
      </c>
      <c r="K558" s="367" t="str">
        <f t="shared" si="115"/>
        <v/>
      </c>
      <c r="L558" s="368" t="str">
        <f t="shared" si="116"/>
        <v/>
      </c>
      <c r="M558" s="369"/>
      <c r="N558" s="370" t="str">
        <f t="shared" si="109"/>
        <v/>
      </c>
      <c r="O558" s="371" t="str">
        <f t="shared" si="110"/>
        <v/>
      </c>
      <c r="P558" s="371" t="str">
        <f t="shared" si="117"/>
        <v/>
      </c>
      <c r="Q558" s="372" t="str">
        <f t="shared" si="111"/>
        <v/>
      </c>
      <c r="R558" s="373" t="str">
        <f t="shared" si="118"/>
        <v/>
      </c>
      <c r="S558" s="372" t="str">
        <f t="shared" si="119"/>
        <v/>
      </c>
      <c r="T558" s="372" t="str">
        <f t="shared" si="112"/>
        <v/>
      </c>
      <c r="U558" s="374" t="str">
        <f t="shared" si="113"/>
        <v/>
      </c>
      <c r="V558" s="375" t="str">
        <f t="shared" si="120"/>
        <v/>
      </c>
      <c r="Y558" s="133"/>
    </row>
    <row r="559" spans="1:25" s="127" customFormat="1" ht="12" customHeight="1">
      <c r="A559" s="121">
        <v>487</v>
      </c>
      <c r="B559" s="122"/>
      <c r="C559" s="403"/>
      <c r="D559" s="123"/>
      <c r="E559" s="124"/>
      <c r="F559" s="124"/>
      <c r="G559" s="363" t="str">
        <f t="shared" si="106"/>
        <v/>
      </c>
      <c r="H559" s="376" t="str">
        <f t="shared" si="107"/>
        <v/>
      </c>
      <c r="I559" s="365" t="str">
        <f t="shared" si="108"/>
        <v/>
      </c>
      <c r="J559" s="366" t="str">
        <f t="shared" si="114"/>
        <v/>
      </c>
      <c r="K559" s="367" t="str">
        <f t="shared" si="115"/>
        <v/>
      </c>
      <c r="L559" s="368" t="str">
        <f t="shared" si="116"/>
        <v/>
      </c>
      <c r="M559" s="369"/>
      <c r="N559" s="370" t="str">
        <f t="shared" si="109"/>
        <v/>
      </c>
      <c r="O559" s="371" t="str">
        <f t="shared" si="110"/>
        <v/>
      </c>
      <c r="P559" s="371" t="str">
        <f t="shared" si="117"/>
        <v/>
      </c>
      <c r="Q559" s="372" t="str">
        <f t="shared" si="111"/>
        <v/>
      </c>
      <c r="R559" s="373" t="str">
        <f t="shared" si="118"/>
        <v/>
      </c>
      <c r="S559" s="372" t="str">
        <f t="shared" si="119"/>
        <v/>
      </c>
      <c r="T559" s="372" t="str">
        <f t="shared" si="112"/>
        <v/>
      </c>
      <c r="U559" s="374" t="str">
        <f t="shared" si="113"/>
        <v/>
      </c>
      <c r="V559" s="375" t="str">
        <f t="shared" si="120"/>
        <v/>
      </c>
      <c r="Y559" s="133"/>
    </row>
    <row r="560" spans="1:25" s="127" customFormat="1" ht="12" customHeight="1">
      <c r="A560" s="121">
        <v>488</v>
      </c>
      <c r="B560" s="122"/>
      <c r="C560" s="403"/>
      <c r="D560" s="123"/>
      <c r="E560" s="124"/>
      <c r="F560" s="124"/>
      <c r="G560" s="363" t="str">
        <f t="shared" si="106"/>
        <v/>
      </c>
      <c r="H560" s="376" t="str">
        <f t="shared" si="107"/>
        <v/>
      </c>
      <c r="I560" s="365" t="str">
        <f t="shared" si="108"/>
        <v/>
      </c>
      <c r="J560" s="366" t="str">
        <f t="shared" si="114"/>
        <v/>
      </c>
      <c r="K560" s="367" t="str">
        <f t="shared" si="115"/>
        <v/>
      </c>
      <c r="L560" s="368" t="str">
        <f t="shared" si="116"/>
        <v/>
      </c>
      <c r="M560" s="369"/>
      <c r="N560" s="370" t="str">
        <f t="shared" si="109"/>
        <v/>
      </c>
      <c r="O560" s="371" t="str">
        <f t="shared" si="110"/>
        <v/>
      </c>
      <c r="P560" s="371" t="str">
        <f t="shared" si="117"/>
        <v/>
      </c>
      <c r="Q560" s="372" t="str">
        <f t="shared" si="111"/>
        <v/>
      </c>
      <c r="R560" s="373" t="str">
        <f t="shared" si="118"/>
        <v/>
      </c>
      <c r="S560" s="372" t="str">
        <f t="shared" si="119"/>
        <v/>
      </c>
      <c r="T560" s="372" t="str">
        <f t="shared" si="112"/>
        <v/>
      </c>
      <c r="U560" s="374" t="str">
        <f t="shared" si="113"/>
        <v/>
      </c>
      <c r="V560" s="375" t="str">
        <f t="shared" si="120"/>
        <v/>
      </c>
      <c r="Y560" s="133"/>
    </row>
    <row r="561" spans="1:25" s="127" customFormat="1" ht="12" customHeight="1">
      <c r="A561" s="121">
        <v>489</v>
      </c>
      <c r="B561" s="122"/>
      <c r="C561" s="403"/>
      <c r="D561" s="123"/>
      <c r="E561" s="124"/>
      <c r="F561" s="124"/>
      <c r="G561" s="363" t="str">
        <f t="shared" si="106"/>
        <v/>
      </c>
      <c r="H561" s="376" t="str">
        <f t="shared" si="107"/>
        <v/>
      </c>
      <c r="I561" s="365" t="str">
        <f t="shared" si="108"/>
        <v/>
      </c>
      <c r="J561" s="366" t="str">
        <f t="shared" si="114"/>
        <v/>
      </c>
      <c r="K561" s="367" t="str">
        <f t="shared" si="115"/>
        <v/>
      </c>
      <c r="L561" s="368" t="str">
        <f t="shared" si="116"/>
        <v/>
      </c>
      <c r="M561" s="369"/>
      <c r="N561" s="370" t="str">
        <f t="shared" si="109"/>
        <v/>
      </c>
      <c r="O561" s="371" t="str">
        <f t="shared" si="110"/>
        <v/>
      </c>
      <c r="P561" s="371" t="str">
        <f t="shared" si="117"/>
        <v/>
      </c>
      <c r="Q561" s="372" t="str">
        <f t="shared" si="111"/>
        <v/>
      </c>
      <c r="R561" s="373" t="str">
        <f t="shared" si="118"/>
        <v/>
      </c>
      <c r="S561" s="372" t="str">
        <f t="shared" si="119"/>
        <v/>
      </c>
      <c r="T561" s="372" t="str">
        <f t="shared" si="112"/>
        <v/>
      </c>
      <c r="U561" s="374" t="str">
        <f t="shared" si="113"/>
        <v/>
      </c>
      <c r="V561" s="375" t="str">
        <f t="shared" si="120"/>
        <v/>
      </c>
      <c r="Y561" s="133"/>
    </row>
    <row r="562" spans="1:25" s="127" customFormat="1" ht="12" customHeight="1">
      <c r="A562" s="121">
        <v>490</v>
      </c>
      <c r="B562" s="122"/>
      <c r="C562" s="403"/>
      <c r="D562" s="123"/>
      <c r="E562" s="124"/>
      <c r="F562" s="124"/>
      <c r="G562" s="363" t="str">
        <f t="shared" si="106"/>
        <v/>
      </c>
      <c r="H562" s="376" t="str">
        <f t="shared" si="107"/>
        <v/>
      </c>
      <c r="I562" s="365" t="str">
        <f t="shared" si="108"/>
        <v/>
      </c>
      <c r="J562" s="366" t="str">
        <f t="shared" si="114"/>
        <v/>
      </c>
      <c r="K562" s="367" t="str">
        <f t="shared" si="115"/>
        <v/>
      </c>
      <c r="L562" s="368" t="str">
        <f t="shared" si="116"/>
        <v/>
      </c>
      <c r="M562" s="369"/>
      <c r="N562" s="370" t="str">
        <f t="shared" si="109"/>
        <v/>
      </c>
      <c r="O562" s="371" t="str">
        <f t="shared" si="110"/>
        <v/>
      </c>
      <c r="P562" s="371" t="str">
        <f t="shared" si="117"/>
        <v/>
      </c>
      <c r="Q562" s="372" t="str">
        <f t="shared" si="111"/>
        <v/>
      </c>
      <c r="R562" s="373" t="str">
        <f t="shared" si="118"/>
        <v/>
      </c>
      <c r="S562" s="372" t="str">
        <f t="shared" si="119"/>
        <v/>
      </c>
      <c r="T562" s="372" t="str">
        <f t="shared" si="112"/>
        <v/>
      </c>
      <c r="U562" s="374" t="str">
        <f t="shared" si="113"/>
        <v/>
      </c>
      <c r="V562" s="375" t="str">
        <f t="shared" si="120"/>
        <v/>
      </c>
      <c r="Y562" s="133"/>
    </row>
    <row r="563" spans="1:25" s="127" customFormat="1" ht="12" customHeight="1">
      <c r="A563" s="121">
        <v>491</v>
      </c>
      <c r="B563" s="122"/>
      <c r="C563" s="403"/>
      <c r="D563" s="123"/>
      <c r="E563" s="124"/>
      <c r="F563" s="124"/>
      <c r="G563" s="363" t="str">
        <f t="shared" si="106"/>
        <v/>
      </c>
      <c r="H563" s="376" t="str">
        <f t="shared" si="107"/>
        <v/>
      </c>
      <c r="I563" s="365" t="str">
        <f t="shared" si="108"/>
        <v/>
      </c>
      <c r="J563" s="366" t="str">
        <f t="shared" si="114"/>
        <v/>
      </c>
      <c r="K563" s="367" t="str">
        <f t="shared" si="115"/>
        <v/>
      </c>
      <c r="L563" s="368" t="str">
        <f t="shared" si="116"/>
        <v/>
      </c>
      <c r="M563" s="369"/>
      <c r="N563" s="370" t="str">
        <f t="shared" si="109"/>
        <v/>
      </c>
      <c r="O563" s="371" t="str">
        <f t="shared" si="110"/>
        <v/>
      </c>
      <c r="P563" s="371" t="str">
        <f t="shared" si="117"/>
        <v/>
      </c>
      <c r="Q563" s="372" t="str">
        <f t="shared" si="111"/>
        <v/>
      </c>
      <c r="R563" s="373" t="str">
        <f t="shared" si="118"/>
        <v/>
      </c>
      <c r="S563" s="372" t="str">
        <f t="shared" si="119"/>
        <v/>
      </c>
      <c r="T563" s="372" t="str">
        <f t="shared" si="112"/>
        <v/>
      </c>
      <c r="U563" s="374" t="str">
        <f t="shared" si="113"/>
        <v/>
      </c>
      <c r="V563" s="375" t="str">
        <f t="shared" si="120"/>
        <v/>
      </c>
      <c r="Y563" s="133"/>
    </row>
    <row r="564" spans="1:25" s="127" customFormat="1" ht="12" customHeight="1">
      <c r="A564" s="121">
        <v>492</v>
      </c>
      <c r="B564" s="122"/>
      <c r="C564" s="403"/>
      <c r="D564" s="123"/>
      <c r="E564" s="124"/>
      <c r="F564" s="124"/>
      <c r="G564" s="363" t="str">
        <f t="shared" si="106"/>
        <v/>
      </c>
      <c r="H564" s="376" t="str">
        <f t="shared" si="107"/>
        <v/>
      </c>
      <c r="I564" s="365" t="str">
        <f t="shared" si="108"/>
        <v/>
      </c>
      <c r="J564" s="366" t="str">
        <f t="shared" si="114"/>
        <v/>
      </c>
      <c r="K564" s="367" t="str">
        <f t="shared" si="115"/>
        <v/>
      </c>
      <c r="L564" s="368" t="str">
        <f t="shared" si="116"/>
        <v/>
      </c>
      <c r="M564" s="369"/>
      <c r="N564" s="370" t="str">
        <f t="shared" si="109"/>
        <v/>
      </c>
      <c r="O564" s="371" t="str">
        <f t="shared" si="110"/>
        <v/>
      </c>
      <c r="P564" s="371" t="str">
        <f t="shared" si="117"/>
        <v/>
      </c>
      <c r="Q564" s="372" t="str">
        <f t="shared" si="111"/>
        <v/>
      </c>
      <c r="R564" s="373" t="str">
        <f t="shared" si="118"/>
        <v/>
      </c>
      <c r="S564" s="372" t="str">
        <f t="shared" si="119"/>
        <v/>
      </c>
      <c r="T564" s="372" t="str">
        <f t="shared" si="112"/>
        <v/>
      </c>
      <c r="U564" s="374" t="str">
        <f t="shared" si="113"/>
        <v/>
      </c>
      <c r="V564" s="375" t="str">
        <f t="shared" si="120"/>
        <v/>
      </c>
      <c r="Y564" s="133"/>
    </row>
    <row r="565" spans="1:25" s="127" customFormat="1" ht="12" customHeight="1">
      <c r="A565" s="121">
        <v>493</v>
      </c>
      <c r="B565" s="122"/>
      <c r="C565" s="403"/>
      <c r="D565" s="123"/>
      <c r="E565" s="124"/>
      <c r="F565" s="124"/>
      <c r="G565" s="363" t="str">
        <f t="shared" si="106"/>
        <v/>
      </c>
      <c r="H565" s="376" t="str">
        <f t="shared" si="107"/>
        <v/>
      </c>
      <c r="I565" s="365" t="str">
        <f t="shared" si="108"/>
        <v/>
      </c>
      <c r="J565" s="366" t="str">
        <f t="shared" si="114"/>
        <v/>
      </c>
      <c r="K565" s="367" t="str">
        <f t="shared" si="115"/>
        <v/>
      </c>
      <c r="L565" s="368" t="str">
        <f t="shared" si="116"/>
        <v/>
      </c>
      <c r="M565" s="369"/>
      <c r="N565" s="370" t="str">
        <f t="shared" si="109"/>
        <v/>
      </c>
      <c r="O565" s="371" t="str">
        <f t="shared" si="110"/>
        <v/>
      </c>
      <c r="P565" s="371" t="str">
        <f t="shared" si="117"/>
        <v/>
      </c>
      <c r="Q565" s="372" t="str">
        <f t="shared" si="111"/>
        <v/>
      </c>
      <c r="R565" s="373" t="str">
        <f t="shared" si="118"/>
        <v/>
      </c>
      <c r="S565" s="372" t="str">
        <f t="shared" si="119"/>
        <v/>
      </c>
      <c r="T565" s="372" t="str">
        <f t="shared" si="112"/>
        <v/>
      </c>
      <c r="U565" s="374" t="str">
        <f t="shared" si="113"/>
        <v/>
      </c>
      <c r="V565" s="375" t="str">
        <f t="shared" si="120"/>
        <v/>
      </c>
      <c r="Y565" s="133"/>
    </row>
    <row r="566" spans="1:25" s="127" customFormat="1" ht="12" customHeight="1">
      <c r="A566" s="121">
        <v>494</v>
      </c>
      <c r="B566" s="122"/>
      <c r="C566" s="403"/>
      <c r="D566" s="123"/>
      <c r="E566" s="124"/>
      <c r="F566" s="124"/>
      <c r="G566" s="363" t="str">
        <f t="shared" si="106"/>
        <v/>
      </c>
      <c r="H566" s="376" t="str">
        <f t="shared" si="107"/>
        <v/>
      </c>
      <c r="I566" s="365" t="str">
        <f t="shared" si="108"/>
        <v/>
      </c>
      <c r="J566" s="366" t="str">
        <f t="shared" si="114"/>
        <v/>
      </c>
      <c r="K566" s="367" t="str">
        <f t="shared" si="115"/>
        <v/>
      </c>
      <c r="L566" s="368" t="str">
        <f t="shared" si="116"/>
        <v/>
      </c>
      <c r="M566" s="369"/>
      <c r="N566" s="370" t="str">
        <f t="shared" si="109"/>
        <v/>
      </c>
      <c r="O566" s="371" t="str">
        <f t="shared" si="110"/>
        <v/>
      </c>
      <c r="P566" s="371" t="str">
        <f t="shared" si="117"/>
        <v/>
      </c>
      <c r="Q566" s="372" t="str">
        <f t="shared" si="111"/>
        <v/>
      </c>
      <c r="R566" s="373" t="str">
        <f t="shared" si="118"/>
        <v/>
      </c>
      <c r="S566" s="372" t="str">
        <f t="shared" si="119"/>
        <v/>
      </c>
      <c r="T566" s="372" t="str">
        <f t="shared" si="112"/>
        <v/>
      </c>
      <c r="U566" s="374" t="str">
        <f t="shared" si="113"/>
        <v/>
      </c>
      <c r="V566" s="375" t="str">
        <f t="shared" si="120"/>
        <v/>
      </c>
      <c r="Y566" s="133"/>
    </row>
    <row r="567" spans="1:25" s="127" customFormat="1" ht="12" customHeight="1">
      <c r="A567" s="121">
        <v>495</v>
      </c>
      <c r="B567" s="122"/>
      <c r="C567" s="403"/>
      <c r="D567" s="123"/>
      <c r="E567" s="124"/>
      <c r="F567" s="124"/>
      <c r="G567" s="363" t="str">
        <f t="shared" si="106"/>
        <v/>
      </c>
      <c r="H567" s="376" t="str">
        <f t="shared" si="107"/>
        <v/>
      </c>
      <c r="I567" s="365" t="str">
        <f t="shared" si="108"/>
        <v/>
      </c>
      <c r="J567" s="366" t="str">
        <f t="shared" si="114"/>
        <v/>
      </c>
      <c r="K567" s="367" t="str">
        <f t="shared" si="115"/>
        <v/>
      </c>
      <c r="L567" s="368" t="str">
        <f t="shared" si="116"/>
        <v/>
      </c>
      <c r="M567" s="369"/>
      <c r="N567" s="370" t="str">
        <f t="shared" si="109"/>
        <v/>
      </c>
      <c r="O567" s="371" t="str">
        <f t="shared" si="110"/>
        <v/>
      </c>
      <c r="P567" s="371" t="str">
        <f t="shared" si="117"/>
        <v/>
      </c>
      <c r="Q567" s="372" t="str">
        <f t="shared" si="111"/>
        <v/>
      </c>
      <c r="R567" s="373" t="str">
        <f t="shared" si="118"/>
        <v/>
      </c>
      <c r="S567" s="372" t="str">
        <f t="shared" si="119"/>
        <v/>
      </c>
      <c r="T567" s="372" t="str">
        <f t="shared" si="112"/>
        <v/>
      </c>
      <c r="U567" s="374" t="str">
        <f t="shared" si="113"/>
        <v/>
      </c>
      <c r="V567" s="375" t="str">
        <f t="shared" si="120"/>
        <v/>
      </c>
      <c r="Y567" s="133"/>
    </row>
    <row r="568" spans="1:25" s="127" customFormat="1" ht="12" customHeight="1">
      <c r="A568" s="121">
        <v>496</v>
      </c>
      <c r="B568" s="122"/>
      <c r="C568" s="403"/>
      <c r="D568" s="123"/>
      <c r="E568" s="124"/>
      <c r="F568" s="124"/>
      <c r="G568" s="363" t="str">
        <f t="shared" si="106"/>
        <v/>
      </c>
      <c r="H568" s="376" t="str">
        <f t="shared" si="107"/>
        <v/>
      </c>
      <c r="I568" s="365" t="str">
        <f t="shared" si="108"/>
        <v/>
      </c>
      <c r="J568" s="366" t="str">
        <f t="shared" si="114"/>
        <v/>
      </c>
      <c r="K568" s="367" t="str">
        <f t="shared" si="115"/>
        <v/>
      </c>
      <c r="L568" s="368" t="str">
        <f t="shared" si="116"/>
        <v/>
      </c>
      <c r="M568" s="369"/>
      <c r="N568" s="370" t="str">
        <f t="shared" si="109"/>
        <v/>
      </c>
      <c r="O568" s="371" t="str">
        <f t="shared" si="110"/>
        <v/>
      </c>
      <c r="P568" s="371" t="str">
        <f t="shared" si="117"/>
        <v/>
      </c>
      <c r="Q568" s="372" t="str">
        <f t="shared" si="111"/>
        <v/>
      </c>
      <c r="R568" s="373" t="str">
        <f t="shared" si="118"/>
        <v/>
      </c>
      <c r="S568" s="372" t="str">
        <f t="shared" si="119"/>
        <v/>
      </c>
      <c r="T568" s="372" t="str">
        <f t="shared" si="112"/>
        <v/>
      </c>
      <c r="U568" s="374" t="str">
        <f t="shared" si="113"/>
        <v/>
      </c>
      <c r="V568" s="375" t="str">
        <f t="shared" si="120"/>
        <v/>
      </c>
      <c r="Y568" s="133"/>
    </row>
    <row r="569" spans="1:25" s="127" customFormat="1" ht="12" customHeight="1">
      <c r="A569" s="121">
        <v>497</v>
      </c>
      <c r="B569" s="122"/>
      <c r="C569" s="403"/>
      <c r="D569" s="123"/>
      <c r="E569" s="124"/>
      <c r="F569" s="124"/>
      <c r="G569" s="363" t="str">
        <f t="shared" si="106"/>
        <v/>
      </c>
      <c r="H569" s="376" t="str">
        <f t="shared" si="107"/>
        <v/>
      </c>
      <c r="I569" s="365" t="str">
        <f t="shared" si="108"/>
        <v/>
      </c>
      <c r="J569" s="366" t="str">
        <f t="shared" si="114"/>
        <v/>
      </c>
      <c r="K569" s="367" t="str">
        <f t="shared" si="115"/>
        <v/>
      </c>
      <c r="L569" s="368" t="str">
        <f t="shared" si="116"/>
        <v/>
      </c>
      <c r="M569" s="369"/>
      <c r="N569" s="370" t="str">
        <f t="shared" si="109"/>
        <v/>
      </c>
      <c r="O569" s="371" t="str">
        <f t="shared" si="110"/>
        <v/>
      </c>
      <c r="P569" s="371" t="str">
        <f t="shared" si="117"/>
        <v/>
      </c>
      <c r="Q569" s="372" t="str">
        <f t="shared" si="111"/>
        <v/>
      </c>
      <c r="R569" s="373" t="str">
        <f t="shared" si="118"/>
        <v/>
      </c>
      <c r="S569" s="372" t="str">
        <f t="shared" si="119"/>
        <v/>
      </c>
      <c r="T569" s="372" t="str">
        <f t="shared" si="112"/>
        <v/>
      </c>
      <c r="U569" s="374" t="str">
        <f t="shared" si="113"/>
        <v/>
      </c>
      <c r="V569" s="375" t="str">
        <f t="shared" si="120"/>
        <v/>
      </c>
      <c r="Y569" s="133"/>
    </row>
    <row r="570" spans="1:25" s="127" customFormat="1" ht="12" customHeight="1">
      <c r="A570" s="121">
        <v>498</v>
      </c>
      <c r="B570" s="122"/>
      <c r="C570" s="403"/>
      <c r="D570" s="123"/>
      <c r="E570" s="124"/>
      <c r="F570" s="124"/>
      <c r="G570" s="363" t="str">
        <f t="shared" si="106"/>
        <v/>
      </c>
      <c r="H570" s="376" t="str">
        <f t="shared" si="107"/>
        <v/>
      </c>
      <c r="I570" s="365" t="str">
        <f t="shared" si="108"/>
        <v/>
      </c>
      <c r="J570" s="366" t="str">
        <f t="shared" si="114"/>
        <v/>
      </c>
      <c r="K570" s="367" t="str">
        <f t="shared" si="115"/>
        <v/>
      </c>
      <c r="L570" s="368" t="str">
        <f t="shared" si="116"/>
        <v/>
      </c>
      <c r="M570" s="369"/>
      <c r="N570" s="370" t="str">
        <f t="shared" si="109"/>
        <v/>
      </c>
      <c r="O570" s="371" t="str">
        <f t="shared" si="110"/>
        <v/>
      </c>
      <c r="P570" s="371" t="str">
        <f t="shared" si="117"/>
        <v/>
      </c>
      <c r="Q570" s="372" t="str">
        <f t="shared" si="111"/>
        <v/>
      </c>
      <c r="R570" s="373" t="str">
        <f t="shared" si="118"/>
        <v/>
      </c>
      <c r="S570" s="372" t="str">
        <f t="shared" si="119"/>
        <v/>
      </c>
      <c r="T570" s="372" t="str">
        <f t="shared" si="112"/>
        <v/>
      </c>
      <c r="U570" s="374" t="str">
        <f t="shared" si="113"/>
        <v/>
      </c>
      <c r="V570" s="375" t="str">
        <f t="shared" si="120"/>
        <v/>
      </c>
      <c r="Y570" s="133"/>
    </row>
    <row r="571" spans="1:25" s="127" customFormat="1" ht="12" customHeight="1">
      <c r="A571" s="121">
        <v>499</v>
      </c>
      <c r="B571" s="122"/>
      <c r="C571" s="403"/>
      <c r="D571" s="123"/>
      <c r="E571" s="124"/>
      <c r="F571" s="124"/>
      <c r="G571" s="363" t="str">
        <f t="shared" si="106"/>
        <v/>
      </c>
      <c r="H571" s="376" t="str">
        <f t="shared" si="107"/>
        <v/>
      </c>
      <c r="I571" s="365" t="str">
        <f t="shared" si="108"/>
        <v/>
      </c>
      <c r="J571" s="366" t="str">
        <f t="shared" si="114"/>
        <v/>
      </c>
      <c r="K571" s="367" t="str">
        <f t="shared" si="115"/>
        <v/>
      </c>
      <c r="L571" s="368" t="str">
        <f t="shared" si="116"/>
        <v/>
      </c>
      <c r="M571" s="369"/>
      <c r="N571" s="370" t="str">
        <f t="shared" si="109"/>
        <v/>
      </c>
      <c r="O571" s="371" t="str">
        <f t="shared" si="110"/>
        <v/>
      </c>
      <c r="P571" s="371" t="str">
        <f t="shared" si="117"/>
        <v/>
      </c>
      <c r="Q571" s="372" t="str">
        <f t="shared" si="111"/>
        <v/>
      </c>
      <c r="R571" s="373" t="str">
        <f t="shared" si="118"/>
        <v/>
      </c>
      <c r="S571" s="372" t="str">
        <f t="shared" si="119"/>
        <v/>
      </c>
      <c r="T571" s="372" t="str">
        <f t="shared" si="112"/>
        <v/>
      </c>
      <c r="U571" s="374" t="str">
        <f t="shared" si="113"/>
        <v/>
      </c>
      <c r="V571" s="375" t="str">
        <f t="shared" si="120"/>
        <v/>
      </c>
      <c r="Y571" s="133"/>
    </row>
    <row r="572" spans="1:25" s="127" customFormat="1" ht="12" customHeight="1">
      <c r="A572" s="121">
        <v>500</v>
      </c>
      <c r="B572" s="122"/>
      <c r="C572" s="403"/>
      <c r="D572" s="123"/>
      <c r="E572" s="124"/>
      <c r="F572" s="124"/>
      <c r="G572" s="363" t="str">
        <f t="shared" si="106"/>
        <v/>
      </c>
      <c r="H572" s="376" t="str">
        <f t="shared" si="107"/>
        <v/>
      </c>
      <c r="I572" s="365" t="str">
        <f t="shared" si="108"/>
        <v/>
      </c>
      <c r="J572" s="366" t="str">
        <f t="shared" si="114"/>
        <v/>
      </c>
      <c r="K572" s="367" t="str">
        <f t="shared" si="115"/>
        <v/>
      </c>
      <c r="L572" s="368" t="str">
        <f t="shared" si="116"/>
        <v/>
      </c>
      <c r="M572" s="369"/>
      <c r="N572" s="370" t="str">
        <f t="shared" si="109"/>
        <v/>
      </c>
      <c r="O572" s="371" t="str">
        <f t="shared" si="110"/>
        <v/>
      </c>
      <c r="P572" s="371" t="str">
        <f t="shared" si="117"/>
        <v/>
      </c>
      <c r="Q572" s="372" t="str">
        <f t="shared" si="111"/>
        <v/>
      </c>
      <c r="R572" s="373" t="str">
        <f t="shared" si="118"/>
        <v/>
      </c>
      <c r="S572" s="372" t="str">
        <f t="shared" si="119"/>
        <v/>
      </c>
      <c r="T572" s="372" t="str">
        <f t="shared" si="112"/>
        <v/>
      </c>
      <c r="U572" s="374" t="str">
        <f t="shared" si="113"/>
        <v/>
      </c>
      <c r="V572" s="375" t="str">
        <f t="shared" si="120"/>
        <v/>
      </c>
      <c r="Y572" s="133"/>
    </row>
    <row r="573" spans="1:25" s="127" customFormat="1" ht="12" customHeight="1">
      <c r="A573" s="121">
        <v>501</v>
      </c>
      <c r="B573" s="122"/>
      <c r="C573" s="403"/>
      <c r="D573" s="123"/>
      <c r="E573" s="124"/>
      <c r="F573" s="124"/>
      <c r="G573" s="363" t="str">
        <f t="shared" si="106"/>
        <v/>
      </c>
      <c r="H573" s="376" t="str">
        <f t="shared" si="107"/>
        <v/>
      </c>
      <c r="I573" s="365" t="str">
        <f t="shared" si="108"/>
        <v/>
      </c>
      <c r="J573" s="366" t="str">
        <f t="shared" si="114"/>
        <v/>
      </c>
      <c r="K573" s="367" t="str">
        <f t="shared" si="115"/>
        <v/>
      </c>
      <c r="L573" s="368" t="str">
        <f t="shared" si="116"/>
        <v/>
      </c>
      <c r="M573" s="369"/>
      <c r="N573" s="370" t="str">
        <f t="shared" si="109"/>
        <v/>
      </c>
      <c r="O573" s="371" t="str">
        <f t="shared" si="110"/>
        <v/>
      </c>
      <c r="P573" s="371" t="str">
        <f t="shared" si="117"/>
        <v/>
      </c>
      <c r="Q573" s="372" t="str">
        <f t="shared" si="111"/>
        <v/>
      </c>
      <c r="R573" s="373" t="str">
        <f t="shared" si="118"/>
        <v/>
      </c>
      <c r="S573" s="372" t="str">
        <f t="shared" si="119"/>
        <v/>
      </c>
      <c r="T573" s="372" t="str">
        <f t="shared" si="112"/>
        <v/>
      </c>
      <c r="U573" s="374" t="str">
        <f t="shared" si="113"/>
        <v/>
      </c>
      <c r="V573" s="375" t="str">
        <f t="shared" si="120"/>
        <v/>
      </c>
      <c r="Y573" s="133"/>
    </row>
    <row r="574" spans="1:25" s="127" customFormat="1" ht="12" customHeight="1">
      <c r="A574" s="121">
        <v>502</v>
      </c>
      <c r="B574" s="122"/>
      <c r="C574" s="403"/>
      <c r="D574" s="123"/>
      <c r="E574" s="124"/>
      <c r="F574" s="124"/>
      <c r="G574" s="363" t="str">
        <f t="shared" si="106"/>
        <v/>
      </c>
      <c r="H574" s="376" t="str">
        <f t="shared" si="107"/>
        <v/>
      </c>
      <c r="I574" s="365" t="str">
        <f t="shared" si="108"/>
        <v/>
      </c>
      <c r="J574" s="366" t="str">
        <f t="shared" si="114"/>
        <v/>
      </c>
      <c r="K574" s="367" t="str">
        <f t="shared" si="115"/>
        <v/>
      </c>
      <c r="L574" s="368" t="str">
        <f t="shared" si="116"/>
        <v/>
      </c>
      <c r="M574" s="369"/>
      <c r="N574" s="370" t="str">
        <f t="shared" si="109"/>
        <v/>
      </c>
      <c r="O574" s="371" t="str">
        <f t="shared" si="110"/>
        <v/>
      </c>
      <c r="P574" s="371" t="str">
        <f t="shared" si="117"/>
        <v/>
      </c>
      <c r="Q574" s="372" t="str">
        <f t="shared" si="111"/>
        <v/>
      </c>
      <c r="R574" s="373" t="str">
        <f t="shared" si="118"/>
        <v/>
      </c>
      <c r="S574" s="372" t="str">
        <f t="shared" si="119"/>
        <v/>
      </c>
      <c r="T574" s="372" t="str">
        <f t="shared" si="112"/>
        <v/>
      </c>
      <c r="U574" s="374" t="str">
        <f t="shared" si="113"/>
        <v/>
      </c>
      <c r="V574" s="375" t="str">
        <f t="shared" si="120"/>
        <v/>
      </c>
      <c r="Y574" s="133"/>
    </row>
    <row r="575" spans="1:25" s="127" customFormat="1" ht="12" customHeight="1">
      <c r="A575" s="121">
        <v>503</v>
      </c>
      <c r="B575" s="122"/>
      <c r="C575" s="403"/>
      <c r="D575" s="123"/>
      <c r="E575" s="124"/>
      <c r="F575" s="124"/>
      <c r="G575" s="363" t="str">
        <f t="shared" si="106"/>
        <v/>
      </c>
      <c r="H575" s="376" t="str">
        <f t="shared" si="107"/>
        <v/>
      </c>
      <c r="I575" s="365" t="str">
        <f t="shared" si="108"/>
        <v/>
      </c>
      <c r="J575" s="366" t="str">
        <f t="shared" si="114"/>
        <v/>
      </c>
      <c r="K575" s="367" t="str">
        <f t="shared" si="115"/>
        <v/>
      </c>
      <c r="L575" s="368" t="str">
        <f t="shared" si="116"/>
        <v/>
      </c>
      <c r="M575" s="369"/>
      <c r="N575" s="370" t="str">
        <f t="shared" si="109"/>
        <v/>
      </c>
      <c r="O575" s="371" t="str">
        <f t="shared" si="110"/>
        <v/>
      </c>
      <c r="P575" s="371" t="str">
        <f t="shared" si="117"/>
        <v/>
      </c>
      <c r="Q575" s="372" t="str">
        <f t="shared" si="111"/>
        <v/>
      </c>
      <c r="R575" s="373" t="str">
        <f t="shared" si="118"/>
        <v/>
      </c>
      <c r="S575" s="372" t="str">
        <f t="shared" si="119"/>
        <v/>
      </c>
      <c r="T575" s="372" t="str">
        <f t="shared" si="112"/>
        <v/>
      </c>
      <c r="U575" s="374" t="str">
        <f t="shared" si="113"/>
        <v/>
      </c>
      <c r="V575" s="375" t="str">
        <f t="shared" si="120"/>
        <v/>
      </c>
      <c r="Y575" s="133"/>
    </row>
    <row r="576" spans="1:25" s="127" customFormat="1" ht="12" customHeight="1">
      <c r="A576" s="121">
        <v>504</v>
      </c>
      <c r="B576" s="122"/>
      <c r="C576" s="403"/>
      <c r="D576" s="123"/>
      <c r="E576" s="124"/>
      <c r="F576" s="124"/>
      <c r="G576" s="363" t="str">
        <f t="shared" si="106"/>
        <v/>
      </c>
      <c r="H576" s="376" t="str">
        <f t="shared" si="107"/>
        <v/>
      </c>
      <c r="I576" s="365" t="str">
        <f t="shared" si="108"/>
        <v/>
      </c>
      <c r="J576" s="366" t="str">
        <f t="shared" si="114"/>
        <v/>
      </c>
      <c r="K576" s="367" t="str">
        <f t="shared" si="115"/>
        <v/>
      </c>
      <c r="L576" s="368" t="str">
        <f t="shared" si="116"/>
        <v/>
      </c>
      <c r="M576" s="369"/>
      <c r="N576" s="370" t="str">
        <f t="shared" si="109"/>
        <v/>
      </c>
      <c r="O576" s="371" t="str">
        <f t="shared" si="110"/>
        <v/>
      </c>
      <c r="P576" s="371" t="str">
        <f t="shared" si="117"/>
        <v/>
      </c>
      <c r="Q576" s="372" t="str">
        <f t="shared" si="111"/>
        <v/>
      </c>
      <c r="R576" s="373" t="str">
        <f t="shared" si="118"/>
        <v/>
      </c>
      <c r="S576" s="372" t="str">
        <f t="shared" si="119"/>
        <v/>
      </c>
      <c r="T576" s="372" t="str">
        <f t="shared" si="112"/>
        <v/>
      </c>
      <c r="U576" s="374" t="str">
        <f t="shared" si="113"/>
        <v/>
      </c>
      <c r="V576" s="375" t="str">
        <f t="shared" si="120"/>
        <v/>
      </c>
      <c r="Y576" s="133"/>
    </row>
    <row r="577" spans="1:25" s="127" customFormat="1" ht="12" customHeight="1">
      <c r="A577" s="121">
        <v>505</v>
      </c>
      <c r="B577" s="122"/>
      <c r="C577" s="403"/>
      <c r="D577" s="123"/>
      <c r="E577" s="124"/>
      <c r="F577" s="124"/>
      <c r="G577" s="363" t="str">
        <f t="shared" si="106"/>
        <v/>
      </c>
      <c r="H577" s="376" t="str">
        <f t="shared" si="107"/>
        <v/>
      </c>
      <c r="I577" s="365" t="str">
        <f t="shared" si="108"/>
        <v/>
      </c>
      <c r="J577" s="366" t="str">
        <f t="shared" si="114"/>
        <v/>
      </c>
      <c r="K577" s="367" t="str">
        <f t="shared" si="115"/>
        <v/>
      </c>
      <c r="L577" s="368" t="str">
        <f t="shared" si="116"/>
        <v/>
      </c>
      <c r="M577" s="369"/>
      <c r="N577" s="370" t="str">
        <f t="shared" si="109"/>
        <v/>
      </c>
      <c r="O577" s="371" t="str">
        <f t="shared" si="110"/>
        <v/>
      </c>
      <c r="P577" s="371" t="str">
        <f t="shared" si="117"/>
        <v/>
      </c>
      <c r="Q577" s="372" t="str">
        <f t="shared" si="111"/>
        <v/>
      </c>
      <c r="R577" s="373" t="str">
        <f t="shared" si="118"/>
        <v/>
      </c>
      <c r="S577" s="372" t="str">
        <f t="shared" si="119"/>
        <v/>
      </c>
      <c r="T577" s="372" t="str">
        <f t="shared" si="112"/>
        <v/>
      </c>
      <c r="U577" s="374" t="str">
        <f t="shared" si="113"/>
        <v/>
      </c>
      <c r="V577" s="375" t="str">
        <f t="shared" si="120"/>
        <v/>
      </c>
      <c r="Y577" s="133"/>
    </row>
    <row r="578" spans="1:25" s="127" customFormat="1" ht="12" customHeight="1">
      <c r="A578" s="121">
        <v>506</v>
      </c>
      <c r="B578" s="122"/>
      <c r="C578" s="403"/>
      <c r="D578" s="123"/>
      <c r="E578" s="124"/>
      <c r="F578" s="124"/>
      <c r="G578" s="363" t="str">
        <f t="shared" si="106"/>
        <v/>
      </c>
      <c r="H578" s="376" t="str">
        <f t="shared" si="107"/>
        <v/>
      </c>
      <c r="I578" s="365" t="str">
        <f t="shared" si="108"/>
        <v/>
      </c>
      <c r="J578" s="366" t="str">
        <f t="shared" si="114"/>
        <v/>
      </c>
      <c r="K578" s="367" t="str">
        <f t="shared" si="115"/>
        <v/>
      </c>
      <c r="L578" s="368" t="str">
        <f t="shared" si="116"/>
        <v/>
      </c>
      <c r="M578" s="369"/>
      <c r="N578" s="370" t="str">
        <f t="shared" si="109"/>
        <v/>
      </c>
      <c r="O578" s="371" t="str">
        <f t="shared" si="110"/>
        <v/>
      </c>
      <c r="P578" s="371" t="str">
        <f t="shared" si="117"/>
        <v/>
      </c>
      <c r="Q578" s="372" t="str">
        <f t="shared" si="111"/>
        <v/>
      </c>
      <c r="R578" s="373" t="str">
        <f t="shared" si="118"/>
        <v/>
      </c>
      <c r="S578" s="372" t="str">
        <f t="shared" si="119"/>
        <v/>
      </c>
      <c r="T578" s="372" t="str">
        <f t="shared" si="112"/>
        <v/>
      </c>
      <c r="U578" s="374" t="str">
        <f t="shared" si="113"/>
        <v/>
      </c>
      <c r="V578" s="375" t="str">
        <f t="shared" si="120"/>
        <v/>
      </c>
      <c r="Y578" s="133"/>
    </row>
    <row r="579" spans="1:25" s="127" customFormat="1" ht="12" customHeight="1">
      <c r="A579" s="121">
        <v>507</v>
      </c>
      <c r="B579" s="122"/>
      <c r="C579" s="403"/>
      <c r="D579" s="123"/>
      <c r="E579" s="124"/>
      <c r="F579" s="124"/>
      <c r="G579" s="363" t="str">
        <f t="shared" si="106"/>
        <v/>
      </c>
      <c r="H579" s="376" t="str">
        <f t="shared" si="107"/>
        <v/>
      </c>
      <c r="I579" s="365" t="str">
        <f t="shared" si="108"/>
        <v/>
      </c>
      <c r="J579" s="366" t="str">
        <f t="shared" si="114"/>
        <v/>
      </c>
      <c r="K579" s="367" t="str">
        <f t="shared" si="115"/>
        <v/>
      </c>
      <c r="L579" s="368" t="str">
        <f t="shared" si="116"/>
        <v/>
      </c>
      <c r="M579" s="369"/>
      <c r="N579" s="370" t="str">
        <f t="shared" si="109"/>
        <v/>
      </c>
      <c r="O579" s="371" t="str">
        <f t="shared" si="110"/>
        <v/>
      </c>
      <c r="P579" s="371" t="str">
        <f t="shared" si="117"/>
        <v/>
      </c>
      <c r="Q579" s="372" t="str">
        <f t="shared" si="111"/>
        <v/>
      </c>
      <c r="R579" s="373" t="str">
        <f t="shared" si="118"/>
        <v/>
      </c>
      <c r="S579" s="372" t="str">
        <f t="shared" si="119"/>
        <v/>
      </c>
      <c r="T579" s="372" t="str">
        <f t="shared" si="112"/>
        <v/>
      </c>
      <c r="U579" s="374" t="str">
        <f t="shared" si="113"/>
        <v/>
      </c>
      <c r="V579" s="375" t="str">
        <f t="shared" si="120"/>
        <v/>
      </c>
      <c r="Y579" s="133"/>
    </row>
    <row r="580" spans="1:25" s="127" customFormat="1" ht="12" customHeight="1">
      <c r="A580" s="121">
        <v>508</v>
      </c>
      <c r="B580" s="122"/>
      <c r="C580" s="403"/>
      <c r="D580" s="123"/>
      <c r="E580" s="124"/>
      <c r="F580" s="124"/>
      <c r="G580" s="363" t="str">
        <f t="shared" si="106"/>
        <v/>
      </c>
      <c r="H580" s="376" t="str">
        <f t="shared" si="107"/>
        <v/>
      </c>
      <c r="I580" s="365" t="str">
        <f t="shared" si="108"/>
        <v/>
      </c>
      <c r="J580" s="366" t="str">
        <f t="shared" si="114"/>
        <v/>
      </c>
      <c r="K580" s="367" t="str">
        <f t="shared" si="115"/>
        <v/>
      </c>
      <c r="L580" s="368" t="str">
        <f t="shared" si="116"/>
        <v/>
      </c>
      <c r="M580" s="369"/>
      <c r="N580" s="370" t="str">
        <f t="shared" si="109"/>
        <v/>
      </c>
      <c r="O580" s="371" t="str">
        <f t="shared" si="110"/>
        <v/>
      </c>
      <c r="P580" s="371" t="str">
        <f t="shared" si="117"/>
        <v/>
      </c>
      <c r="Q580" s="372" t="str">
        <f t="shared" si="111"/>
        <v/>
      </c>
      <c r="R580" s="373" t="str">
        <f t="shared" si="118"/>
        <v/>
      </c>
      <c r="S580" s="372" t="str">
        <f t="shared" si="119"/>
        <v/>
      </c>
      <c r="T580" s="372" t="str">
        <f t="shared" si="112"/>
        <v/>
      </c>
      <c r="U580" s="374" t="str">
        <f t="shared" si="113"/>
        <v/>
      </c>
      <c r="V580" s="375" t="str">
        <f t="shared" si="120"/>
        <v/>
      </c>
      <c r="Y580" s="133"/>
    </row>
    <row r="581" spans="1:25" s="127" customFormat="1" ht="12" customHeight="1">
      <c r="A581" s="121">
        <v>509</v>
      </c>
      <c r="B581" s="122"/>
      <c r="C581" s="403"/>
      <c r="D581" s="123"/>
      <c r="E581" s="124"/>
      <c r="F581" s="124"/>
      <c r="G581" s="363" t="str">
        <f t="shared" si="106"/>
        <v/>
      </c>
      <c r="H581" s="376" t="str">
        <f t="shared" si="107"/>
        <v/>
      </c>
      <c r="I581" s="365" t="str">
        <f t="shared" si="108"/>
        <v/>
      </c>
      <c r="J581" s="366" t="str">
        <f t="shared" si="114"/>
        <v/>
      </c>
      <c r="K581" s="367" t="str">
        <f t="shared" si="115"/>
        <v/>
      </c>
      <c r="L581" s="368" t="str">
        <f t="shared" si="116"/>
        <v/>
      </c>
      <c r="M581" s="369"/>
      <c r="N581" s="370" t="str">
        <f t="shared" si="109"/>
        <v/>
      </c>
      <c r="O581" s="371" t="str">
        <f t="shared" si="110"/>
        <v/>
      </c>
      <c r="P581" s="371" t="str">
        <f t="shared" si="117"/>
        <v/>
      </c>
      <c r="Q581" s="372" t="str">
        <f t="shared" si="111"/>
        <v/>
      </c>
      <c r="R581" s="373" t="str">
        <f t="shared" si="118"/>
        <v/>
      </c>
      <c r="S581" s="372" t="str">
        <f t="shared" si="119"/>
        <v/>
      </c>
      <c r="T581" s="372" t="str">
        <f t="shared" si="112"/>
        <v/>
      </c>
      <c r="U581" s="374" t="str">
        <f t="shared" si="113"/>
        <v/>
      </c>
      <c r="V581" s="375" t="str">
        <f t="shared" si="120"/>
        <v/>
      </c>
      <c r="Y581" s="133"/>
    </row>
    <row r="582" spans="1:25" s="127" customFormat="1" ht="12" customHeight="1">
      <c r="A582" s="121">
        <v>510</v>
      </c>
      <c r="B582" s="122"/>
      <c r="C582" s="403"/>
      <c r="D582" s="123"/>
      <c r="E582" s="124"/>
      <c r="F582" s="124"/>
      <c r="G582" s="363" t="str">
        <f t="shared" si="106"/>
        <v/>
      </c>
      <c r="H582" s="376" t="str">
        <f t="shared" si="107"/>
        <v/>
      </c>
      <c r="I582" s="365" t="str">
        <f t="shared" si="108"/>
        <v/>
      </c>
      <c r="J582" s="366" t="str">
        <f t="shared" si="114"/>
        <v/>
      </c>
      <c r="K582" s="367" t="str">
        <f t="shared" si="115"/>
        <v/>
      </c>
      <c r="L582" s="368" t="str">
        <f t="shared" si="116"/>
        <v/>
      </c>
      <c r="M582" s="369"/>
      <c r="N582" s="370" t="str">
        <f t="shared" si="109"/>
        <v/>
      </c>
      <c r="O582" s="371" t="str">
        <f t="shared" si="110"/>
        <v/>
      </c>
      <c r="P582" s="371" t="str">
        <f t="shared" si="117"/>
        <v/>
      </c>
      <c r="Q582" s="372" t="str">
        <f t="shared" si="111"/>
        <v/>
      </c>
      <c r="R582" s="373" t="str">
        <f t="shared" si="118"/>
        <v/>
      </c>
      <c r="S582" s="372" t="str">
        <f t="shared" si="119"/>
        <v/>
      </c>
      <c r="T582" s="372" t="str">
        <f t="shared" si="112"/>
        <v/>
      </c>
      <c r="U582" s="374" t="str">
        <f t="shared" si="113"/>
        <v/>
      </c>
      <c r="V582" s="375" t="str">
        <f t="shared" si="120"/>
        <v/>
      </c>
      <c r="Y582" s="133"/>
    </row>
    <row r="583" spans="1:25" s="127" customFormat="1" ht="12" customHeight="1">
      <c r="A583" s="121">
        <v>511</v>
      </c>
      <c r="B583" s="122"/>
      <c r="C583" s="403"/>
      <c r="D583" s="123"/>
      <c r="E583" s="124"/>
      <c r="F583" s="124"/>
      <c r="G583" s="363" t="str">
        <f t="shared" si="106"/>
        <v/>
      </c>
      <c r="H583" s="376" t="str">
        <f t="shared" si="107"/>
        <v/>
      </c>
      <c r="I583" s="365" t="str">
        <f t="shared" si="108"/>
        <v/>
      </c>
      <c r="J583" s="366" t="str">
        <f t="shared" si="114"/>
        <v/>
      </c>
      <c r="K583" s="367" t="str">
        <f t="shared" si="115"/>
        <v/>
      </c>
      <c r="L583" s="368" t="str">
        <f t="shared" si="116"/>
        <v/>
      </c>
      <c r="M583" s="369"/>
      <c r="N583" s="370" t="str">
        <f t="shared" si="109"/>
        <v/>
      </c>
      <c r="O583" s="371" t="str">
        <f t="shared" si="110"/>
        <v/>
      </c>
      <c r="P583" s="371" t="str">
        <f t="shared" si="117"/>
        <v/>
      </c>
      <c r="Q583" s="372" t="str">
        <f t="shared" si="111"/>
        <v/>
      </c>
      <c r="R583" s="373" t="str">
        <f t="shared" si="118"/>
        <v/>
      </c>
      <c r="S583" s="372" t="str">
        <f t="shared" si="119"/>
        <v/>
      </c>
      <c r="T583" s="372" t="str">
        <f t="shared" si="112"/>
        <v/>
      </c>
      <c r="U583" s="374" t="str">
        <f t="shared" si="113"/>
        <v/>
      </c>
      <c r="V583" s="375" t="str">
        <f t="shared" si="120"/>
        <v/>
      </c>
      <c r="Y583" s="133"/>
    </row>
    <row r="584" spans="1:25" s="127" customFormat="1" ht="12" customHeight="1">
      <c r="A584" s="121">
        <v>512</v>
      </c>
      <c r="B584" s="122"/>
      <c r="C584" s="403"/>
      <c r="D584" s="123"/>
      <c r="E584" s="124"/>
      <c r="F584" s="124"/>
      <c r="G584" s="363" t="str">
        <f t="shared" si="106"/>
        <v/>
      </c>
      <c r="H584" s="376" t="str">
        <f t="shared" si="107"/>
        <v/>
      </c>
      <c r="I584" s="365" t="str">
        <f t="shared" si="108"/>
        <v/>
      </c>
      <c r="J584" s="366" t="str">
        <f t="shared" si="114"/>
        <v/>
      </c>
      <c r="K584" s="367" t="str">
        <f t="shared" si="115"/>
        <v/>
      </c>
      <c r="L584" s="368" t="str">
        <f t="shared" si="116"/>
        <v/>
      </c>
      <c r="M584" s="369"/>
      <c r="N584" s="370" t="str">
        <f t="shared" si="109"/>
        <v/>
      </c>
      <c r="O584" s="371" t="str">
        <f t="shared" si="110"/>
        <v/>
      </c>
      <c r="P584" s="371" t="str">
        <f t="shared" si="117"/>
        <v/>
      </c>
      <c r="Q584" s="372" t="str">
        <f t="shared" si="111"/>
        <v/>
      </c>
      <c r="R584" s="373" t="str">
        <f t="shared" si="118"/>
        <v/>
      </c>
      <c r="S584" s="372" t="str">
        <f t="shared" si="119"/>
        <v/>
      </c>
      <c r="T584" s="372" t="str">
        <f t="shared" si="112"/>
        <v/>
      </c>
      <c r="U584" s="374" t="str">
        <f t="shared" si="113"/>
        <v/>
      </c>
      <c r="V584" s="375" t="str">
        <f t="shared" si="120"/>
        <v/>
      </c>
      <c r="Y584" s="133"/>
    </row>
    <row r="585" spans="1:25" s="127" customFormat="1" ht="12" customHeight="1">
      <c r="A585" s="121">
        <v>513</v>
      </c>
      <c r="B585" s="122"/>
      <c r="C585" s="403"/>
      <c r="D585" s="123"/>
      <c r="E585" s="124"/>
      <c r="F585" s="124"/>
      <c r="G585" s="363" t="str">
        <f t="shared" ref="G585:G648" si="121">IF(OR(ISBLANK($C585),ISBLANK($C$68)),"",IF($C585&gt;$C$68,"",DATEDIF($C585,$C$68,"Y")))</f>
        <v/>
      </c>
      <c r="H585" s="376" t="str">
        <f t="shared" ref="H585:H648" si="122">IF(D585=1,"男",IF(D585=2,"女",""))</f>
        <v/>
      </c>
      <c r="I585" s="365" t="str">
        <f t="shared" ref="I585:I648" si="123">G585&amp;H585</f>
        <v/>
      </c>
      <c r="J585" s="366" t="str">
        <f t="shared" si="114"/>
        <v/>
      </c>
      <c r="K585" s="367" t="str">
        <f t="shared" si="115"/>
        <v/>
      </c>
      <c r="L585" s="368" t="str">
        <f t="shared" si="116"/>
        <v/>
      </c>
      <c r="M585" s="369"/>
      <c r="N585" s="370" t="str">
        <f t="shared" ref="N585:N648" si="124">IF(F585="","",(F585-O585)/O585*100)</f>
        <v/>
      </c>
      <c r="O585" s="371" t="str">
        <f t="shared" ref="O585:O648" si="125">IF(E585="","",(J585*E585-K585))</f>
        <v/>
      </c>
      <c r="P585" s="371" t="str">
        <f t="shared" si="117"/>
        <v/>
      </c>
      <c r="Q585" s="372" t="str">
        <f t="shared" ref="Q585:Q648" si="126">IF($E585="","",P585*O585)</f>
        <v/>
      </c>
      <c r="R585" s="373" t="str">
        <f t="shared" si="118"/>
        <v/>
      </c>
      <c r="S585" s="372" t="str">
        <f t="shared" si="119"/>
        <v/>
      </c>
      <c r="T585" s="372" t="str">
        <f t="shared" ref="T585:T648" si="127">IF(E585="","",(Q585*R585+S585))</f>
        <v/>
      </c>
      <c r="U585" s="374" t="str">
        <f t="shared" ref="U585:U648" si="128">IF(E585="","",(T585*33%))</f>
        <v/>
      </c>
      <c r="V585" s="375" t="str">
        <f t="shared" si="120"/>
        <v/>
      </c>
      <c r="Y585" s="133"/>
    </row>
    <row r="586" spans="1:25" s="127" customFormat="1" ht="12" customHeight="1">
      <c r="A586" s="121">
        <v>514</v>
      </c>
      <c r="B586" s="122"/>
      <c r="C586" s="403"/>
      <c r="D586" s="123"/>
      <c r="E586" s="124"/>
      <c r="F586" s="124"/>
      <c r="G586" s="363" t="str">
        <f t="shared" si="121"/>
        <v/>
      </c>
      <c r="H586" s="376" t="str">
        <f t="shared" si="122"/>
        <v/>
      </c>
      <c r="I586" s="365" t="str">
        <f t="shared" si="123"/>
        <v/>
      </c>
      <c r="J586" s="366" t="str">
        <f t="shared" ref="J586:J649" si="129">IF(E586="","",VLOOKUP(I586,$W$28:$Y$53,2,FALSE))</f>
        <v/>
      </c>
      <c r="K586" s="367" t="str">
        <f t="shared" ref="K586:K649" si="130">IF(E586="","",VLOOKUP(I586,$W$28:$Y$53,3,FALSE))</f>
        <v/>
      </c>
      <c r="L586" s="368" t="str">
        <f t="shared" ref="L586:L649" si="131">IF(ISNUMBER(N586),VLOOKUP(N586,$M$57:$R$62,4,TRUE),"")</f>
        <v/>
      </c>
      <c r="M586" s="369"/>
      <c r="N586" s="370" t="str">
        <f t="shared" si="124"/>
        <v/>
      </c>
      <c r="O586" s="371" t="str">
        <f t="shared" si="125"/>
        <v/>
      </c>
      <c r="P586" s="371" t="str">
        <f t="shared" ref="P586:P649" si="132">IF($E586="","",VLOOKUP($I586,$N$27:$Q$53,2,FALSE))</f>
        <v/>
      </c>
      <c r="Q586" s="372" t="str">
        <f t="shared" si="126"/>
        <v/>
      </c>
      <c r="R586" s="373" t="str">
        <f t="shared" ref="R586:R649" si="133">IF(E586="","",VLOOKUP(I586,$N$27:$V$53,9,FALSE))</f>
        <v/>
      </c>
      <c r="S586" s="372" t="str">
        <f t="shared" ref="S586:S649" si="134">IF($E586="","",VLOOKUP($I586,$N$27:$R$53,5,FALSE))</f>
        <v/>
      </c>
      <c r="T586" s="372" t="str">
        <f t="shared" si="127"/>
        <v/>
      </c>
      <c r="U586" s="374" t="str">
        <f t="shared" si="128"/>
        <v/>
      </c>
      <c r="V586" s="375" t="str">
        <f t="shared" ref="V586:V649" si="135">IF(E586="","",(IF(AND(U586&lt;=$R$7,U586&gt;=$T$7),U586,IF(U586="","　","個別対応"))))</f>
        <v/>
      </c>
      <c r="Y586" s="133"/>
    </row>
    <row r="587" spans="1:25" s="127" customFormat="1" ht="12" customHeight="1">
      <c r="A587" s="121">
        <v>515</v>
      </c>
      <c r="B587" s="122"/>
      <c r="C587" s="403"/>
      <c r="D587" s="123"/>
      <c r="E587" s="124"/>
      <c r="F587" s="124"/>
      <c r="G587" s="363" t="str">
        <f t="shared" si="121"/>
        <v/>
      </c>
      <c r="H587" s="376" t="str">
        <f t="shared" si="122"/>
        <v/>
      </c>
      <c r="I587" s="365" t="str">
        <f t="shared" si="123"/>
        <v/>
      </c>
      <c r="J587" s="366" t="str">
        <f t="shared" si="129"/>
        <v/>
      </c>
      <c r="K587" s="367" t="str">
        <f t="shared" si="130"/>
        <v/>
      </c>
      <c r="L587" s="368" t="str">
        <f t="shared" si="131"/>
        <v/>
      </c>
      <c r="M587" s="369"/>
      <c r="N587" s="370" t="str">
        <f t="shared" si="124"/>
        <v/>
      </c>
      <c r="O587" s="371" t="str">
        <f t="shared" si="125"/>
        <v/>
      </c>
      <c r="P587" s="371" t="str">
        <f t="shared" si="132"/>
        <v/>
      </c>
      <c r="Q587" s="372" t="str">
        <f t="shared" si="126"/>
        <v/>
      </c>
      <c r="R587" s="373" t="str">
        <f t="shared" si="133"/>
        <v/>
      </c>
      <c r="S587" s="372" t="str">
        <f t="shared" si="134"/>
        <v/>
      </c>
      <c r="T587" s="372" t="str">
        <f t="shared" si="127"/>
        <v/>
      </c>
      <c r="U587" s="374" t="str">
        <f t="shared" si="128"/>
        <v/>
      </c>
      <c r="V587" s="375" t="str">
        <f t="shared" si="135"/>
        <v/>
      </c>
      <c r="Y587" s="133"/>
    </row>
    <row r="588" spans="1:25" s="127" customFormat="1" ht="12" customHeight="1">
      <c r="A588" s="121">
        <v>516</v>
      </c>
      <c r="B588" s="122"/>
      <c r="C588" s="403"/>
      <c r="D588" s="123"/>
      <c r="E588" s="124"/>
      <c r="F588" s="124"/>
      <c r="G588" s="363" t="str">
        <f t="shared" si="121"/>
        <v/>
      </c>
      <c r="H588" s="376" t="str">
        <f t="shared" si="122"/>
        <v/>
      </c>
      <c r="I588" s="365" t="str">
        <f t="shared" si="123"/>
        <v/>
      </c>
      <c r="J588" s="366" t="str">
        <f t="shared" si="129"/>
        <v/>
      </c>
      <c r="K588" s="367" t="str">
        <f t="shared" si="130"/>
        <v/>
      </c>
      <c r="L588" s="368" t="str">
        <f t="shared" si="131"/>
        <v/>
      </c>
      <c r="M588" s="369"/>
      <c r="N588" s="370" t="str">
        <f t="shared" si="124"/>
        <v/>
      </c>
      <c r="O588" s="371" t="str">
        <f t="shared" si="125"/>
        <v/>
      </c>
      <c r="P588" s="371" t="str">
        <f t="shared" si="132"/>
        <v/>
      </c>
      <c r="Q588" s="372" t="str">
        <f t="shared" si="126"/>
        <v/>
      </c>
      <c r="R588" s="373" t="str">
        <f t="shared" si="133"/>
        <v/>
      </c>
      <c r="S588" s="372" t="str">
        <f t="shared" si="134"/>
        <v/>
      </c>
      <c r="T588" s="372" t="str">
        <f t="shared" si="127"/>
        <v/>
      </c>
      <c r="U588" s="374" t="str">
        <f t="shared" si="128"/>
        <v/>
      </c>
      <c r="V588" s="375" t="str">
        <f t="shared" si="135"/>
        <v/>
      </c>
      <c r="Y588" s="133"/>
    </row>
    <row r="589" spans="1:25" s="127" customFormat="1" ht="12" customHeight="1">
      <c r="A589" s="121">
        <v>517</v>
      </c>
      <c r="B589" s="122"/>
      <c r="C589" s="403"/>
      <c r="D589" s="123"/>
      <c r="E589" s="124"/>
      <c r="F589" s="124"/>
      <c r="G589" s="363" t="str">
        <f t="shared" si="121"/>
        <v/>
      </c>
      <c r="H589" s="376" t="str">
        <f t="shared" si="122"/>
        <v/>
      </c>
      <c r="I589" s="365" t="str">
        <f t="shared" si="123"/>
        <v/>
      </c>
      <c r="J589" s="366" t="str">
        <f t="shared" si="129"/>
        <v/>
      </c>
      <c r="K589" s="367" t="str">
        <f t="shared" si="130"/>
        <v/>
      </c>
      <c r="L589" s="368" t="str">
        <f t="shared" si="131"/>
        <v/>
      </c>
      <c r="M589" s="369"/>
      <c r="N589" s="370" t="str">
        <f t="shared" si="124"/>
        <v/>
      </c>
      <c r="O589" s="371" t="str">
        <f t="shared" si="125"/>
        <v/>
      </c>
      <c r="P589" s="371" t="str">
        <f t="shared" si="132"/>
        <v/>
      </c>
      <c r="Q589" s="372" t="str">
        <f t="shared" si="126"/>
        <v/>
      </c>
      <c r="R589" s="373" t="str">
        <f t="shared" si="133"/>
        <v/>
      </c>
      <c r="S589" s="372" t="str">
        <f t="shared" si="134"/>
        <v/>
      </c>
      <c r="T589" s="372" t="str">
        <f t="shared" si="127"/>
        <v/>
      </c>
      <c r="U589" s="374" t="str">
        <f t="shared" si="128"/>
        <v/>
      </c>
      <c r="V589" s="375" t="str">
        <f t="shared" si="135"/>
        <v/>
      </c>
      <c r="Y589" s="133"/>
    </row>
    <row r="590" spans="1:25" s="127" customFormat="1" ht="12" customHeight="1">
      <c r="A590" s="121">
        <v>518</v>
      </c>
      <c r="B590" s="122"/>
      <c r="C590" s="403"/>
      <c r="D590" s="123"/>
      <c r="E590" s="124"/>
      <c r="F590" s="124"/>
      <c r="G590" s="363" t="str">
        <f t="shared" si="121"/>
        <v/>
      </c>
      <c r="H590" s="376" t="str">
        <f t="shared" si="122"/>
        <v/>
      </c>
      <c r="I590" s="365" t="str">
        <f t="shared" si="123"/>
        <v/>
      </c>
      <c r="J590" s="366" t="str">
        <f t="shared" si="129"/>
        <v/>
      </c>
      <c r="K590" s="367" t="str">
        <f t="shared" si="130"/>
        <v/>
      </c>
      <c r="L590" s="368" t="str">
        <f t="shared" si="131"/>
        <v/>
      </c>
      <c r="M590" s="369"/>
      <c r="N590" s="370" t="str">
        <f t="shared" si="124"/>
        <v/>
      </c>
      <c r="O590" s="371" t="str">
        <f t="shared" si="125"/>
        <v/>
      </c>
      <c r="P590" s="371" t="str">
        <f t="shared" si="132"/>
        <v/>
      </c>
      <c r="Q590" s="372" t="str">
        <f t="shared" si="126"/>
        <v/>
      </c>
      <c r="R590" s="373" t="str">
        <f t="shared" si="133"/>
        <v/>
      </c>
      <c r="S590" s="372" t="str">
        <f t="shared" si="134"/>
        <v/>
      </c>
      <c r="T590" s="372" t="str">
        <f t="shared" si="127"/>
        <v/>
      </c>
      <c r="U590" s="374" t="str">
        <f t="shared" si="128"/>
        <v/>
      </c>
      <c r="V590" s="375" t="str">
        <f t="shared" si="135"/>
        <v/>
      </c>
      <c r="Y590" s="133"/>
    </row>
    <row r="591" spans="1:25" s="127" customFormat="1" ht="12" customHeight="1">
      <c r="A591" s="121">
        <v>519</v>
      </c>
      <c r="B591" s="122"/>
      <c r="C591" s="403"/>
      <c r="D591" s="123"/>
      <c r="E591" s="124"/>
      <c r="F591" s="124"/>
      <c r="G591" s="363" t="str">
        <f t="shared" si="121"/>
        <v/>
      </c>
      <c r="H591" s="376" t="str">
        <f t="shared" si="122"/>
        <v/>
      </c>
      <c r="I591" s="365" t="str">
        <f t="shared" si="123"/>
        <v/>
      </c>
      <c r="J591" s="366" t="str">
        <f t="shared" si="129"/>
        <v/>
      </c>
      <c r="K591" s="367" t="str">
        <f t="shared" si="130"/>
        <v/>
      </c>
      <c r="L591" s="368" t="str">
        <f t="shared" si="131"/>
        <v/>
      </c>
      <c r="M591" s="369"/>
      <c r="N591" s="370" t="str">
        <f t="shared" si="124"/>
        <v/>
      </c>
      <c r="O591" s="371" t="str">
        <f t="shared" si="125"/>
        <v/>
      </c>
      <c r="P591" s="371" t="str">
        <f t="shared" si="132"/>
        <v/>
      </c>
      <c r="Q591" s="372" t="str">
        <f t="shared" si="126"/>
        <v/>
      </c>
      <c r="R591" s="373" t="str">
        <f t="shared" si="133"/>
        <v/>
      </c>
      <c r="S591" s="372" t="str">
        <f t="shared" si="134"/>
        <v/>
      </c>
      <c r="T591" s="372" t="str">
        <f t="shared" si="127"/>
        <v/>
      </c>
      <c r="U591" s="374" t="str">
        <f t="shared" si="128"/>
        <v/>
      </c>
      <c r="V591" s="375" t="str">
        <f t="shared" si="135"/>
        <v/>
      </c>
      <c r="Y591" s="133"/>
    </row>
    <row r="592" spans="1:25" s="127" customFormat="1" ht="12" customHeight="1">
      <c r="A592" s="121">
        <v>520</v>
      </c>
      <c r="B592" s="122"/>
      <c r="C592" s="403"/>
      <c r="D592" s="123"/>
      <c r="E592" s="124"/>
      <c r="F592" s="124"/>
      <c r="G592" s="363" t="str">
        <f t="shared" si="121"/>
        <v/>
      </c>
      <c r="H592" s="376" t="str">
        <f t="shared" si="122"/>
        <v/>
      </c>
      <c r="I592" s="365" t="str">
        <f t="shared" si="123"/>
        <v/>
      </c>
      <c r="J592" s="366" t="str">
        <f t="shared" si="129"/>
        <v/>
      </c>
      <c r="K592" s="367" t="str">
        <f t="shared" si="130"/>
        <v/>
      </c>
      <c r="L592" s="368" t="str">
        <f t="shared" si="131"/>
        <v/>
      </c>
      <c r="M592" s="369"/>
      <c r="N592" s="370" t="str">
        <f t="shared" si="124"/>
        <v/>
      </c>
      <c r="O592" s="371" t="str">
        <f t="shared" si="125"/>
        <v/>
      </c>
      <c r="P592" s="371" t="str">
        <f t="shared" si="132"/>
        <v/>
      </c>
      <c r="Q592" s="372" t="str">
        <f t="shared" si="126"/>
        <v/>
      </c>
      <c r="R592" s="373" t="str">
        <f t="shared" si="133"/>
        <v/>
      </c>
      <c r="S592" s="372" t="str">
        <f t="shared" si="134"/>
        <v/>
      </c>
      <c r="T592" s="372" t="str">
        <f t="shared" si="127"/>
        <v/>
      </c>
      <c r="U592" s="374" t="str">
        <f t="shared" si="128"/>
        <v/>
      </c>
      <c r="V592" s="375" t="str">
        <f t="shared" si="135"/>
        <v/>
      </c>
      <c r="Y592" s="133"/>
    </row>
    <row r="593" spans="1:25" s="127" customFormat="1" ht="12" customHeight="1">
      <c r="A593" s="121">
        <v>521</v>
      </c>
      <c r="B593" s="122"/>
      <c r="C593" s="403"/>
      <c r="D593" s="123"/>
      <c r="E593" s="124"/>
      <c r="F593" s="124"/>
      <c r="G593" s="363" t="str">
        <f t="shared" si="121"/>
        <v/>
      </c>
      <c r="H593" s="376" t="str">
        <f t="shared" si="122"/>
        <v/>
      </c>
      <c r="I593" s="365" t="str">
        <f t="shared" si="123"/>
        <v/>
      </c>
      <c r="J593" s="366" t="str">
        <f t="shared" si="129"/>
        <v/>
      </c>
      <c r="K593" s="367" t="str">
        <f t="shared" si="130"/>
        <v/>
      </c>
      <c r="L593" s="368" t="str">
        <f t="shared" si="131"/>
        <v/>
      </c>
      <c r="M593" s="369"/>
      <c r="N593" s="370" t="str">
        <f t="shared" si="124"/>
        <v/>
      </c>
      <c r="O593" s="371" t="str">
        <f t="shared" si="125"/>
        <v/>
      </c>
      <c r="P593" s="371" t="str">
        <f t="shared" si="132"/>
        <v/>
      </c>
      <c r="Q593" s="372" t="str">
        <f t="shared" si="126"/>
        <v/>
      </c>
      <c r="R593" s="373" t="str">
        <f t="shared" si="133"/>
        <v/>
      </c>
      <c r="S593" s="372" t="str">
        <f t="shared" si="134"/>
        <v/>
      </c>
      <c r="T593" s="372" t="str">
        <f t="shared" si="127"/>
        <v/>
      </c>
      <c r="U593" s="374" t="str">
        <f t="shared" si="128"/>
        <v/>
      </c>
      <c r="V593" s="375" t="str">
        <f t="shared" si="135"/>
        <v/>
      </c>
      <c r="Y593" s="133"/>
    </row>
    <row r="594" spans="1:25" s="127" customFormat="1" ht="12" customHeight="1">
      <c r="A594" s="121">
        <v>522</v>
      </c>
      <c r="B594" s="122"/>
      <c r="C594" s="403"/>
      <c r="D594" s="123"/>
      <c r="E594" s="124"/>
      <c r="F594" s="124"/>
      <c r="G594" s="363" t="str">
        <f t="shared" si="121"/>
        <v/>
      </c>
      <c r="H594" s="376" t="str">
        <f t="shared" si="122"/>
        <v/>
      </c>
      <c r="I594" s="365" t="str">
        <f t="shared" si="123"/>
        <v/>
      </c>
      <c r="J594" s="366" t="str">
        <f t="shared" si="129"/>
        <v/>
      </c>
      <c r="K594" s="367" t="str">
        <f t="shared" si="130"/>
        <v/>
      </c>
      <c r="L594" s="368" t="str">
        <f t="shared" si="131"/>
        <v/>
      </c>
      <c r="M594" s="369"/>
      <c r="N594" s="370" t="str">
        <f t="shared" si="124"/>
        <v/>
      </c>
      <c r="O594" s="371" t="str">
        <f t="shared" si="125"/>
        <v/>
      </c>
      <c r="P594" s="371" t="str">
        <f t="shared" si="132"/>
        <v/>
      </c>
      <c r="Q594" s="372" t="str">
        <f t="shared" si="126"/>
        <v/>
      </c>
      <c r="R594" s="373" t="str">
        <f t="shared" si="133"/>
        <v/>
      </c>
      <c r="S594" s="372" t="str">
        <f t="shared" si="134"/>
        <v/>
      </c>
      <c r="T594" s="372" t="str">
        <f t="shared" si="127"/>
        <v/>
      </c>
      <c r="U594" s="374" t="str">
        <f t="shared" si="128"/>
        <v/>
      </c>
      <c r="V594" s="375" t="str">
        <f t="shared" si="135"/>
        <v/>
      </c>
      <c r="Y594" s="133"/>
    </row>
    <row r="595" spans="1:25" s="127" customFormat="1" ht="12" customHeight="1">
      <c r="A595" s="121">
        <v>523</v>
      </c>
      <c r="B595" s="122"/>
      <c r="C595" s="403"/>
      <c r="D595" s="123"/>
      <c r="E595" s="124"/>
      <c r="F595" s="124"/>
      <c r="G595" s="363" t="str">
        <f t="shared" si="121"/>
        <v/>
      </c>
      <c r="H595" s="376" t="str">
        <f t="shared" si="122"/>
        <v/>
      </c>
      <c r="I595" s="365" t="str">
        <f t="shared" si="123"/>
        <v/>
      </c>
      <c r="J595" s="366" t="str">
        <f t="shared" si="129"/>
        <v/>
      </c>
      <c r="K595" s="367" t="str">
        <f t="shared" si="130"/>
        <v/>
      </c>
      <c r="L595" s="368" t="str">
        <f t="shared" si="131"/>
        <v/>
      </c>
      <c r="M595" s="369"/>
      <c r="N595" s="370" t="str">
        <f t="shared" si="124"/>
        <v/>
      </c>
      <c r="O595" s="371" t="str">
        <f t="shared" si="125"/>
        <v/>
      </c>
      <c r="P595" s="371" t="str">
        <f t="shared" si="132"/>
        <v/>
      </c>
      <c r="Q595" s="372" t="str">
        <f t="shared" si="126"/>
        <v/>
      </c>
      <c r="R595" s="373" t="str">
        <f t="shared" si="133"/>
        <v/>
      </c>
      <c r="S595" s="372" t="str">
        <f t="shared" si="134"/>
        <v/>
      </c>
      <c r="T595" s="372" t="str">
        <f t="shared" si="127"/>
        <v/>
      </c>
      <c r="U595" s="374" t="str">
        <f t="shared" si="128"/>
        <v/>
      </c>
      <c r="V595" s="375" t="str">
        <f t="shared" si="135"/>
        <v/>
      </c>
      <c r="Y595" s="133"/>
    </row>
    <row r="596" spans="1:25" s="127" customFormat="1" ht="12" customHeight="1">
      <c r="A596" s="121">
        <v>524</v>
      </c>
      <c r="B596" s="122"/>
      <c r="C596" s="403"/>
      <c r="D596" s="123"/>
      <c r="E596" s="124"/>
      <c r="F596" s="124"/>
      <c r="G596" s="363" t="str">
        <f t="shared" si="121"/>
        <v/>
      </c>
      <c r="H596" s="376" t="str">
        <f t="shared" si="122"/>
        <v/>
      </c>
      <c r="I596" s="365" t="str">
        <f t="shared" si="123"/>
        <v/>
      </c>
      <c r="J596" s="366" t="str">
        <f t="shared" si="129"/>
        <v/>
      </c>
      <c r="K596" s="367" t="str">
        <f t="shared" si="130"/>
        <v/>
      </c>
      <c r="L596" s="368" t="str">
        <f t="shared" si="131"/>
        <v/>
      </c>
      <c r="M596" s="369"/>
      <c r="N596" s="370" t="str">
        <f t="shared" si="124"/>
        <v/>
      </c>
      <c r="O596" s="371" t="str">
        <f t="shared" si="125"/>
        <v/>
      </c>
      <c r="P596" s="371" t="str">
        <f t="shared" si="132"/>
        <v/>
      </c>
      <c r="Q596" s="372" t="str">
        <f t="shared" si="126"/>
        <v/>
      </c>
      <c r="R596" s="373" t="str">
        <f t="shared" si="133"/>
        <v/>
      </c>
      <c r="S596" s="372" t="str">
        <f t="shared" si="134"/>
        <v/>
      </c>
      <c r="T596" s="372" t="str">
        <f t="shared" si="127"/>
        <v/>
      </c>
      <c r="U596" s="374" t="str">
        <f t="shared" si="128"/>
        <v/>
      </c>
      <c r="V596" s="375" t="str">
        <f t="shared" si="135"/>
        <v/>
      </c>
      <c r="Y596" s="133"/>
    </row>
    <row r="597" spans="1:25" s="127" customFormat="1" ht="12" customHeight="1">
      <c r="A597" s="121">
        <v>525</v>
      </c>
      <c r="B597" s="122"/>
      <c r="C597" s="403"/>
      <c r="D597" s="123"/>
      <c r="E597" s="124"/>
      <c r="F597" s="124"/>
      <c r="G597" s="363" t="str">
        <f t="shared" si="121"/>
        <v/>
      </c>
      <c r="H597" s="376" t="str">
        <f t="shared" si="122"/>
        <v/>
      </c>
      <c r="I597" s="365" t="str">
        <f t="shared" si="123"/>
        <v/>
      </c>
      <c r="J597" s="366" t="str">
        <f t="shared" si="129"/>
        <v/>
      </c>
      <c r="K597" s="367" t="str">
        <f t="shared" si="130"/>
        <v/>
      </c>
      <c r="L597" s="368" t="str">
        <f t="shared" si="131"/>
        <v/>
      </c>
      <c r="M597" s="369"/>
      <c r="N597" s="370" t="str">
        <f t="shared" si="124"/>
        <v/>
      </c>
      <c r="O597" s="371" t="str">
        <f t="shared" si="125"/>
        <v/>
      </c>
      <c r="P597" s="371" t="str">
        <f t="shared" si="132"/>
        <v/>
      </c>
      <c r="Q597" s="372" t="str">
        <f t="shared" si="126"/>
        <v/>
      </c>
      <c r="R597" s="373" t="str">
        <f t="shared" si="133"/>
        <v/>
      </c>
      <c r="S597" s="372" t="str">
        <f t="shared" si="134"/>
        <v/>
      </c>
      <c r="T597" s="372" t="str">
        <f t="shared" si="127"/>
        <v/>
      </c>
      <c r="U597" s="374" t="str">
        <f t="shared" si="128"/>
        <v/>
      </c>
      <c r="V597" s="375" t="str">
        <f t="shared" si="135"/>
        <v/>
      </c>
      <c r="Y597" s="133"/>
    </row>
    <row r="598" spans="1:25" s="127" customFormat="1" ht="12" customHeight="1">
      <c r="A598" s="121">
        <v>526</v>
      </c>
      <c r="B598" s="122"/>
      <c r="C598" s="403"/>
      <c r="D598" s="123"/>
      <c r="E598" s="124"/>
      <c r="F598" s="124"/>
      <c r="G598" s="363" t="str">
        <f t="shared" si="121"/>
        <v/>
      </c>
      <c r="H598" s="376" t="str">
        <f t="shared" si="122"/>
        <v/>
      </c>
      <c r="I598" s="365" t="str">
        <f t="shared" si="123"/>
        <v/>
      </c>
      <c r="J598" s="366" t="str">
        <f t="shared" si="129"/>
        <v/>
      </c>
      <c r="K598" s="367" t="str">
        <f t="shared" si="130"/>
        <v/>
      </c>
      <c r="L598" s="368" t="str">
        <f t="shared" si="131"/>
        <v/>
      </c>
      <c r="M598" s="369"/>
      <c r="N598" s="370" t="str">
        <f t="shared" si="124"/>
        <v/>
      </c>
      <c r="O598" s="371" t="str">
        <f t="shared" si="125"/>
        <v/>
      </c>
      <c r="P598" s="371" t="str">
        <f t="shared" si="132"/>
        <v/>
      </c>
      <c r="Q598" s="372" t="str">
        <f t="shared" si="126"/>
        <v/>
      </c>
      <c r="R598" s="373" t="str">
        <f t="shared" si="133"/>
        <v/>
      </c>
      <c r="S598" s="372" t="str">
        <f t="shared" si="134"/>
        <v/>
      </c>
      <c r="T598" s="372" t="str">
        <f t="shared" si="127"/>
        <v/>
      </c>
      <c r="U598" s="374" t="str">
        <f t="shared" si="128"/>
        <v/>
      </c>
      <c r="V598" s="375" t="str">
        <f t="shared" si="135"/>
        <v/>
      </c>
      <c r="Y598" s="133"/>
    </row>
    <row r="599" spans="1:25" s="127" customFormat="1" ht="12" customHeight="1">
      <c r="A599" s="121">
        <v>527</v>
      </c>
      <c r="B599" s="122"/>
      <c r="C599" s="403"/>
      <c r="D599" s="123"/>
      <c r="E599" s="124"/>
      <c r="F599" s="124"/>
      <c r="G599" s="363" t="str">
        <f t="shared" si="121"/>
        <v/>
      </c>
      <c r="H599" s="376" t="str">
        <f t="shared" si="122"/>
        <v/>
      </c>
      <c r="I599" s="365" t="str">
        <f t="shared" si="123"/>
        <v/>
      </c>
      <c r="J599" s="366" t="str">
        <f t="shared" si="129"/>
        <v/>
      </c>
      <c r="K599" s="367" t="str">
        <f t="shared" si="130"/>
        <v/>
      </c>
      <c r="L599" s="368" t="str">
        <f t="shared" si="131"/>
        <v/>
      </c>
      <c r="M599" s="369"/>
      <c r="N599" s="370" t="str">
        <f t="shared" si="124"/>
        <v/>
      </c>
      <c r="O599" s="371" t="str">
        <f t="shared" si="125"/>
        <v/>
      </c>
      <c r="P599" s="371" t="str">
        <f t="shared" si="132"/>
        <v/>
      </c>
      <c r="Q599" s="372" t="str">
        <f t="shared" si="126"/>
        <v/>
      </c>
      <c r="R599" s="373" t="str">
        <f t="shared" si="133"/>
        <v/>
      </c>
      <c r="S599" s="372" t="str">
        <f t="shared" si="134"/>
        <v/>
      </c>
      <c r="T599" s="372" t="str">
        <f t="shared" si="127"/>
        <v/>
      </c>
      <c r="U599" s="374" t="str">
        <f t="shared" si="128"/>
        <v/>
      </c>
      <c r="V599" s="375" t="str">
        <f t="shared" si="135"/>
        <v/>
      </c>
      <c r="Y599" s="133"/>
    </row>
    <row r="600" spans="1:25" s="127" customFormat="1" ht="12" customHeight="1">
      <c r="A600" s="121">
        <v>528</v>
      </c>
      <c r="B600" s="122"/>
      <c r="C600" s="403"/>
      <c r="D600" s="123"/>
      <c r="E600" s="124"/>
      <c r="F600" s="124"/>
      <c r="G600" s="363" t="str">
        <f t="shared" si="121"/>
        <v/>
      </c>
      <c r="H600" s="376" t="str">
        <f t="shared" si="122"/>
        <v/>
      </c>
      <c r="I600" s="365" t="str">
        <f t="shared" si="123"/>
        <v/>
      </c>
      <c r="J600" s="366" t="str">
        <f t="shared" si="129"/>
        <v/>
      </c>
      <c r="K600" s="367" t="str">
        <f t="shared" si="130"/>
        <v/>
      </c>
      <c r="L600" s="368" t="str">
        <f t="shared" si="131"/>
        <v/>
      </c>
      <c r="M600" s="369"/>
      <c r="N600" s="370" t="str">
        <f t="shared" si="124"/>
        <v/>
      </c>
      <c r="O600" s="371" t="str">
        <f t="shared" si="125"/>
        <v/>
      </c>
      <c r="P600" s="371" t="str">
        <f t="shared" si="132"/>
        <v/>
      </c>
      <c r="Q600" s="372" t="str">
        <f t="shared" si="126"/>
        <v/>
      </c>
      <c r="R600" s="373" t="str">
        <f t="shared" si="133"/>
        <v/>
      </c>
      <c r="S600" s="372" t="str">
        <f t="shared" si="134"/>
        <v/>
      </c>
      <c r="T600" s="372" t="str">
        <f t="shared" si="127"/>
        <v/>
      </c>
      <c r="U600" s="374" t="str">
        <f t="shared" si="128"/>
        <v/>
      </c>
      <c r="V600" s="375" t="str">
        <f t="shared" si="135"/>
        <v/>
      </c>
      <c r="Y600" s="133"/>
    </row>
    <row r="601" spans="1:25" s="127" customFormat="1" ht="12" customHeight="1">
      <c r="A601" s="121">
        <v>529</v>
      </c>
      <c r="B601" s="122"/>
      <c r="C601" s="403"/>
      <c r="D601" s="123"/>
      <c r="E601" s="124"/>
      <c r="F601" s="124"/>
      <c r="G601" s="363" t="str">
        <f t="shared" si="121"/>
        <v/>
      </c>
      <c r="H601" s="376" t="str">
        <f t="shared" si="122"/>
        <v/>
      </c>
      <c r="I601" s="365" t="str">
        <f t="shared" si="123"/>
        <v/>
      </c>
      <c r="J601" s="366" t="str">
        <f t="shared" si="129"/>
        <v/>
      </c>
      <c r="K601" s="367" t="str">
        <f t="shared" si="130"/>
        <v/>
      </c>
      <c r="L601" s="368" t="str">
        <f t="shared" si="131"/>
        <v/>
      </c>
      <c r="M601" s="369"/>
      <c r="N601" s="370" t="str">
        <f t="shared" si="124"/>
        <v/>
      </c>
      <c r="O601" s="371" t="str">
        <f t="shared" si="125"/>
        <v/>
      </c>
      <c r="P601" s="371" t="str">
        <f t="shared" si="132"/>
        <v/>
      </c>
      <c r="Q601" s="372" t="str">
        <f t="shared" si="126"/>
        <v/>
      </c>
      <c r="R601" s="373" t="str">
        <f t="shared" si="133"/>
        <v/>
      </c>
      <c r="S601" s="372" t="str">
        <f t="shared" si="134"/>
        <v/>
      </c>
      <c r="T601" s="372" t="str">
        <f t="shared" si="127"/>
        <v/>
      </c>
      <c r="U601" s="374" t="str">
        <f t="shared" si="128"/>
        <v/>
      </c>
      <c r="V601" s="375" t="str">
        <f t="shared" si="135"/>
        <v/>
      </c>
      <c r="Y601" s="133"/>
    </row>
    <row r="602" spans="1:25" s="127" customFormat="1" ht="12" customHeight="1">
      <c r="A602" s="121">
        <v>530</v>
      </c>
      <c r="B602" s="122"/>
      <c r="C602" s="403"/>
      <c r="D602" s="123"/>
      <c r="E602" s="124"/>
      <c r="F602" s="124"/>
      <c r="G602" s="363" t="str">
        <f t="shared" si="121"/>
        <v/>
      </c>
      <c r="H602" s="376" t="str">
        <f t="shared" si="122"/>
        <v/>
      </c>
      <c r="I602" s="365" t="str">
        <f t="shared" si="123"/>
        <v/>
      </c>
      <c r="J602" s="366" t="str">
        <f t="shared" si="129"/>
        <v/>
      </c>
      <c r="K602" s="367" t="str">
        <f t="shared" si="130"/>
        <v/>
      </c>
      <c r="L602" s="368" t="str">
        <f t="shared" si="131"/>
        <v/>
      </c>
      <c r="M602" s="369"/>
      <c r="N602" s="370" t="str">
        <f t="shared" si="124"/>
        <v/>
      </c>
      <c r="O602" s="371" t="str">
        <f t="shared" si="125"/>
        <v/>
      </c>
      <c r="P602" s="371" t="str">
        <f t="shared" si="132"/>
        <v/>
      </c>
      <c r="Q602" s="372" t="str">
        <f t="shared" si="126"/>
        <v/>
      </c>
      <c r="R602" s="373" t="str">
        <f t="shared" si="133"/>
        <v/>
      </c>
      <c r="S602" s="372" t="str">
        <f t="shared" si="134"/>
        <v/>
      </c>
      <c r="T602" s="372" t="str">
        <f t="shared" si="127"/>
        <v/>
      </c>
      <c r="U602" s="374" t="str">
        <f t="shared" si="128"/>
        <v/>
      </c>
      <c r="V602" s="375" t="str">
        <f t="shared" si="135"/>
        <v/>
      </c>
      <c r="Y602" s="133"/>
    </row>
    <row r="603" spans="1:25" s="127" customFormat="1" ht="12" customHeight="1">
      <c r="A603" s="121">
        <v>531</v>
      </c>
      <c r="B603" s="122"/>
      <c r="C603" s="403"/>
      <c r="D603" s="123"/>
      <c r="E603" s="124"/>
      <c r="F603" s="124"/>
      <c r="G603" s="363" t="str">
        <f t="shared" si="121"/>
        <v/>
      </c>
      <c r="H603" s="376" t="str">
        <f t="shared" si="122"/>
        <v/>
      </c>
      <c r="I603" s="365" t="str">
        <f t="shared" si="123"/>
        <v/>
      </c>
      <c r="J603" s="366" t="str">
        <f t="shared" si="129"/>
        <v/>
      </c>
      <c r="K603" s="367" t="str">
        <f t="shared" si="130"/>
        <v/>
      </c>
      <c r="L603" s="368" t="str">
        <f t="shared" si="131"/>
        <v/>
      </c>
      <c r="M603" s="369"/>
      <c r="N603" s="370" t="str">
        <f t="shared" si="124"/>
        <v/>
      </c>
      <c r="O603" s="371" t="str">
        <f t="shared" si="125"/>
        <v/>
      </c>
      <c r="P603" s="371" t="str">
        <f t="shared" si="132"/>
        <v/>
      </c>
      <c r="Q603" s="372" t="str">
        <f t="shared" si="126"/>
        <v/>
      </c>
      <c r="R603" s="373" t="str">
        <f t="shared" si="133"/>
        <v/>
      </c>
      <c r="S603" s="372" t="str">
        <f t="shared" si="134"/>
        <v/>
      </c>
      <c r="T603" s="372" t="str">
        <f t="shared" si="127"/>
        <v/>
      </c>
      <c r="U603" s="374" t="str">
        <f t="shared" si="128"/>
        <v/>
      </c>
      <c r="V603" s="375" t="str">
        <f t="shared" si="135"/>
        <v/>
      </c>
      <c r="Y603" s="133"/>
    </row>
    <row r="604" spans="1:25" s="127" customFormat="1" ht="12" customHeight="1">
      <c r="A604" s="121">
        <v>532</v>
      </c>
      <c r="B604" s="122"/>
      <c r="C604" s="403"/>
      <c r="D604" s="123"/>
      <c r="E604" s="124"/>
      <c r="F604" s="124"/>
      <c r="G604" s="363" t="str">
        <f t="shared" si="121"/>
        <v/>
      </c>
      <c r="H604" s="376" t="str">
        <f t="shared" si="122"/>
        <v/>
      </c>
      <c r="I604" s="365" t="str">
        <f t="shared" si="123"/>
        <v/>
      </c>
      <c r="J604" s="366" t="str">
        <f t="shared" si="129"/>
        <v/>
      </c>
      <c r="K604" s="367" t="str">
        <f t="shared" si="130"/>
        <v/>
      </c>
      <c r="L604" s="368" t="str">
        <f t="shared" si="131"/>
        <v/>
      </c>
      <c r="M604" s="369"/>
      <c r="N604" s="370" t="str">
        <f t="shared" si="124"/>
        <v/>
      </c>
      <c r="O604" s="371" t="str">
        <f t="shared" si="125"/>
        <v/>
      </c>
      <c r="P604" s="371" t="str">
        <f t="shared" si="132"/>
        <v/>
      </c>
      <c r="Q604" s="372" t="str">
        <f t="shared" si="126"/>
        <v/>
      </c>
      <c r="R604" s="373" t="str">
        <f t="shared" si="133"/>
        <v/>
      </c>
      <c r="S604" s="372" t="str">
        <f t="shared" si="134"/>
        <v/>
      </c>
      <c r="T604" s="372" t="str">
        <f t="shared" si="127"/>
        <v/>
      </c>
      <c r="U604" s="374" t="str">
        <f t="shared" si="128"/>
        <v/>
      </c>
      <c r="V604" s="375" t="str">
        <f t="shared" si="135"/>
        <v/>
      </c>
      <c r="Y604" s="133"/>
    </row>
    <row r="605" spans="1:25" s="127" customFormat="1" ht="12" customHeight="1">
      <c r="A605" s="121">
        <v>533</v>
      </c>
      <c r="B605" s="122"/>
      <c r="C605" s="403"/>
      <c r="D605" s="123"/>
      <c r="E605" s="124"/>
      <c r="F605" s="124"/>
      <c r="G605" s="363" t="str">
        <f t="shared" si="121"/>
        <v/>
      </c>
      <c r="H605" s="376" t="str">
        <f t="shared" si="122"/>
        <v/>
      </c>
      <c r="I605" s="365" t="str">
        <f t="shared" si="123"/>
        <v/>
      </c>
      <c r="J605" s="366" t="str">
        <f t="shared" si="129"/>
        <v/>
      </c>
      <c r="K605" s="367" t="str">
        <f t="shared" si="130"/>
        <v/>
      </c>
      <c r="L605" s="368" t="str">
        <f t="shared" si="131"/>
        <v/>
      </c>
      <c r="M605" s="369"/>
      <c r="N605" s="370" t="str">
        <f t="shared" si="124"/>
        <v/>
      </c>
      <c r="O605" s="371" t="str">
        <f t="shared" si="125"/>
        <v/>
      </c>
      <c r="P605" s="371" t="str">
        <f t="shared" si="132"/>
        <v/>
      </c>
      <c r="Q605" s="372" t="str">
        <f t="shared" si="126"/>
        <v/>
      </c>
      <c r="R605" s="373" t="str">
        <f t="shared" si="133"/>
        <v/>
      </c>
      <c r="S605" s="372" t="str">
        <f t="shared" si="134"/>
        <v/>
      </c>
      <c r="T605" s="372" t="str">
        <f t="shared" si="127"/>
        <v/>
      </c>
      <c r="U605" s="374" t="str">
        <f t="shared" si="128"/>
        <v/>
      </c>
      <c r="V605" s="375" t="str">
        <f t="shared" si="135"/>
        <v/>
      </c>
      <c r="Y605" s="133"/>
    </row>
    <row r="606" spans="1:25" s="127" customFormat="1" ht="12" customHeight="1">
      <c r="A606" s="121">
        <v>534</v>
      </c>
      <c r="B606" s="122"/>
      <c r="C606" s="403"/>
      <c r="D606" s="123"/>
      <c r="E606" s="124"/>
      <c r="F606" s="124"/>
      <c r="G606" s="363" t="str">
        <f t="shared" si="121"/>
        <v/>
      </c>
      <c r="H606" s="376" t="str">
        <f t="shared" si="122"/>
        <v/>
      </c>
      <c r="I606" s="365" t="str">
        <f t="shared" si="123"/>
        <v/>
      </c>
      <c r="J606" s="366" t="str">
        <f t="shared" si="129"/>
        <v/>
      </c>
      <c r="K606" s="367" t="str">
        <f t="shared" si="130"/>
        <v/>
      </c>
      <c r="L606" s="368" t="str">
        <f t="shared" si="131"/>
        <v/>
      </c>
      <c r="M606" s="369"/>
      <c r="N606" s="370" t="str">
        <f t="shared" si="124"/>
        <v/>
      </c>
      <c r="O606" s="371" t="str">
        <f t="shared" si="125"/>
        <v/>
      </c>
      <c r="P606" s="371" t="str">
        <f t="shared" si="132"/>
        <v/>
      </c>
      <c r="Q606" s="372" t="str">
        <f t="shared" si="126"/>
        <v/>
      </c>
      <c r="R606" s="373" t="str">
        <f t="shared" si="133"/>
        <v/>
      </c>
      <c r="S606" s="372" t="str">
        <f t="shared" si="134"/>
        <v/>
      </c>
      <c r="T606" s="372" t="str">
        <f t="shared" si="127"/>
        <v/>
      </c>
      <c r="U606" s="374" t="str">
        <f t="shared" si="128"/>
        <v/>
      </c>
      <c r="V606" s="375" t="str">
        <f t="shared" si="135"/>
        <v/>
      </c>
      <c r="Y606" s="133"/>
    </row>
    <row r="607" spans="1:25" s="127" customFormat="1" ht="12" customHeight="1">
      <c r="A607" s="121">
        <v>535</v>
      </c>
      <c r="B607" s="122"/>
      <c r="C607" s="403"/>
      <c r="D607" s="123"/>
      <c r="E607" s="124"/>
      <c r="F607" s="124"/>
      <c r="G607" s="363" t="str">
        <f t="shared" si="121"/>
        <v/>
      </c>
      <c r="H607" s="376" t="str">
        <f t="shared" si="122"/>
        <v/>
      </c>
      <c r="I607" s="365" t="str">
        <f t="shared" si="123"/>
        <v/>
      </c>
      <c r="J607" s="366" t="str">
        <f t="shared" si="129"/>
        <v/>
      </c>
      <c r="K607" s="367" t="str">
        <f t="shared" si="130"/>
        <v/>
      </c>
      <c r="L607" s="368" t="str">
        <f t="shared" si="131"/>
        <v/>
      </c>
      <c r="M607" s="369"/>
      <c r="N607" s="370" t="str">
        <f t="shared" si="124"/>
        <v/>
      </c>
      <c r="O607" s="371" t="str">
        <f t="shared" si="125"/>
        <v/>
      </c>
      <c r="P607" s="371" t="str">
        <f t="shared" si="132"/>
        <v/>
      </c>
      <c r="Q607" s="372" t="str">
        <f t="shared" si="126"/>
        <v/>
      </c>
      <c r="R607" s="373" t="str">
        <f t="shared" si="133"/>
        <v/>
      </c>
      <c r="S607" s="372" t="str">
        <f t="shared" si="134"/>
        <v/>
      </c>
      <c r="T607" s="372" t="str">
        <f t="shared" si="127"/>
        <v/>
      </c>
      <c r="U607" s="374" t="str">
        <f t="shared" si="128"/>
        <v/>
      </c>
      <c r="V607" s="375" t="str">
        <f t="shared" si="135"/>
        <v/>
      </c>
      <c r="Y607" s="133"/>
    </row>
    <row r="608" spans="1:25" s="127" customFormat="1" ht="12" customHeight="1">
      <c r="A608" s="121">
        <v>536</v>
      </c>
      <c r="B608" s="122"/>
      <c r="C608" s="403"/>
      <c r="D608" s="123"/>
      <c r="E608" s="124"/>
      <c r="F608" s="124"/>
      <c r="G608" s="363" t="str">
        <f t="shared" si="121"/>
        <v/>
      </c>
      <c r="H608" s="376" t="str">
        <f t="shared" si="122"/>
        <v/>
      </c>
      <c r="I608" s="365" t="str">
        <f t="shared" si="123"/>
        <v/>
      </c>
      <c r="J608" s="366" t="str">
        <f t="shared" si="129"/>
        <v/>
      </c>
      <c r="K608" s="367" t="str">
        <f t="shared" si="130"/>
        <v/>
      </c>
      <c r="L608" s="368" t="str">
        <f t="shared" si="131"/>
        <v/>
      </c>
      <c r="M608" s="369"/>
      <c r="N608" s="370" t="str">
        <f t="shared" si="124"/>
        <v/>
      </c>
      <c r="O608" s="371" t="str">
        <f t="shared" si="125"/>
        <v/>
      </c>
      <c r="P608" s="371" t="str">
        <f t="shared" si="132"/>
        <v/>
      </c>
      <c r="Q608" s="372" t="str">
        <f t="shared" si="126"/>
        <v/>
      </c>
      <c r="R608" s="373" t="str">
        <f t="shared" si="133"/>
        <v/>
      </c>
      <c r="S608" s="372" t="str">
        <f t="shared" si="134"/>
        <v/>
      </c>
      <c r="T608" s="372" t="str">
        <f t="shared" si="127"/>
        <v/>
      </c>
      <c r="U608" s="374" t="str">
        <f t="shared" si="128"/>
        <v/>
      </c>
      <c r="V608" s="375" t="str">
        <f t="shared" si="135"/>
        <v/>
      </c>
      <c r="Y608" s="133"/>
    </row>
    <row r="609" spans="1:25" s="127" customFormat="1" ht="12" customHeight="1">
      <c r="A609" s="121">
        <v>537</v>
      </c>
      <c r="B609" s="122"/>
      <c r="C609" s="403"/>
      <c r="D609" s="123"/>
      <c r="E609" s="124"/>
      <c r="F609" s="124"/>
      <c r="G609" s="363" t="str">
        <f t="shared" si="121"/>
        <v/>
      </c>
      <c r="H609" s="376" t="str">
        <f t="shared" si="122"/>
        <v/>
      </c>
      <c r="I609" s="365" t="str">
        <f t="shared" si="123"/>
        <v/>
      </c>
      <c r="J609" s="366" t="str">
        <f t="shared" si="129"/>
        <v/>
      </c>
      <c r="K609" s="367" t="str">
        <f t="shared" si="130"/>
        <v/>
      </c>
      <c r="L609" s="368" t="str">
        <f t="shared" si="131"/>
        <v/>
      </c>
      <c r="M609" s="369"/>
      <c r="N609" s="370" t="str">
        <f t="shared" si="124"/>
        <v/>
      </c>
      <c r="O609" s="371" t="str">
        <f t="shared" si="125"/>
        <v/>
      </c>
      <c r="P609" s="371" t="str">
        <f t="shared" si="132"/>
        <v/>
      </c>
      <c r="Q609" s="372" t="str">
        <f t="shared" si="126"/>
        <v/>
      </c>
      <c r="R609" s="373" t="str">
        <f t="shared" si="133"/>
        <v/>
      </c>
      <c r="S609" s="372" t="str">
        <f t="shared" si="134"/>
        <v/>
      </c>
      <c r="T609" s="372" t="str">
        <f t="shared" si="127"/>
        <v/>
      </c>
      <c r="U609" s="374" t="str">
        <f t="shared" si="128"/>
        <v/>
      </c>
      <c r="V609" s="375" t="str">
        <f t="shared" si="135"/>
        <v/>
      </c>
      <c r="Y609" s="133"/>
    </row>
    <row r="610" spans="1:25" s="127" customFormat="1" ht="12" customHeight="1">
      <c r="A610" s="121">
        <v>538</v>
      </c>
      <c r="B610" s="122"/>
      <c r="C610" s="403"/>
      <c r="D610" s="123"/>
      <c r="E610" s="124"/>
      <c r="F610" s="124"/>
      <c r="G610" s="363" t="str">
        <f t="shared" si="121"/>
        <v/>
      </c>
      <c r="H610" s="376" t="str">
        <f t="shared" si="122"/>
        <v/>
      </c>
      <c r="I610" s="365" t="str">
        <f t="shared" si="123"/>
        <v/>
      </c>
      <c r="J610" s="366" t="str">
        <f t="shared" si="129"/>
        <v/>
      </c>
      <c r="K610" s="367" t="str">
        <f t="shared" si="130"/>
        <v/>
      </c>
      <c r="L610" s="368" t="str">
        <f t="shared" si="131"/>
        <v/>
      </c>
      <c r="M610" s="369"/>
      <c r="N610" s="370" t="str">
        <f t="shared" si="124"/>
        <v/>
      </c>
      <c r="O610" s="371" t="str">
        <f t="shared" si="125"/>
        <v/>
      </c>
      <c r="P610" s="371" t="str">
        <f t="shared" si="132"/>
        <v/>
      </c>
      <c r="Q610" s="372" t="str">
        <f t="shared" si="126"/>
        <v/>
      </c>
      <c r="R610" s="373" t="str">
        <f t="shared" si="133"/>
        <v/>
      </c>
      <c r="S610" s="372" t="str">
        <f t="shared" si="134"/>
        <v/>
      </c>
      <c r="T610" s="372" t="str">
        <f t="shared" si="127"/>
        <v/>
      </c>
      <c r="U610" s="374" t="str">
        <f t="shared" si="128"/>
        <v/>
      </c>
      <c r="V610" s="375" t="str">
        <f t="shared" si="135"/>
        <v/>
      </c>
      <c r="Y610" s="133"/>
    </row>
    <row r="611" spans="1:25" s="127" customFormat="1" ht="12" customHeight="1">
      <c r="A611" s="121">
        <v>539</v>
      </c>
      <c r="B611" s="122"/>
      <c r="C611" s="403"/>
      <c r="D611" s="123"/>
      <c r="E611" s="124"/>
      <c r="F611" s="124"/>
      <c r="G611" s="363" t="str">
        <f t="shared" si="121"/>
        <v/>
      </c>
      <c r="H611" s="376" t="str">
        <f t="shared" si="122"/>
        <v/>
      </c>
      <c r="I611" s="365" t="str">
        <f t="shared" si="123"/>
        <v/>
      </c>
      <c r="J611" s="366" t="str">
        <f t="shared" si="129"/>
        <v/>
      </c>
      <c r="K611" s="367" t="str">
        <f t="shared" si="130"/>
        <v/>
      </c>
      <c r="L611" s="368" t="str">
        <f t="shared" si="131"/>
        <v/>
      </c>
      <c r="M611" s="369"/>
      <c r="N611" s="370" t="str">
        <f t="shared" si="124"/>
        <v/>
      </c>
      <c r="O611" s="371" t="str">
        <f t="shared" si="125"/>
        <v/>
      </c>
      <c r="P611" s="371" t="str">
        <f t="shared" si="132"/>
        <v/>
      </c>
      <c r="Q611" s="372" t="str">
        <f t="shared" si="126"/>
        <v/>
      </c>
      <c r="R611" s="373" t="str">
        <f t="shared" si="133"/>
        <v/>
      </c>
      <c r="S611" s="372" t="str">
        <f t="shared" si="134"/>
        <v/>
      </c>
      <c r="T611" s="372" t="str">
        <f t="shared" si="127"/>
        <v/>
      </c>
      <c r="U611" s="374" t="str">
        <f t="shared" si="128"/>
        <v/>
      </c>
      <c r="V611" s="375" t="str">
        <f t="shared" si="135"/>
        <v/>
      </c>
      <c r="Y611" s="133"/>
    </row>
    <row r="612" spans="1:25" s="127" customFormat="1" ht="12" customHeight="1">
      <c r="A612" s="121">
        <v>540</v>
      </c>
      <c r="B612" s="122"/>
      <c r="C612" s="403"/>
      <c r="D612" s="123"/>
      <c r="E612" s="124"/>
      <c r="F612" s="124"/>
      <c r="G612" s="363" t="str">
        <f t="shared" si="121"/>
        <v/>
      </c>
      <c r="H612" s="376" t="str">
        <f t="shared" si="122"/>
        <v/>
      </c>
      <c r="I612" s="365" t="str">
        <f t="shared" si="123"/>
        <v/>
      </c>
      <c r="J612" s="366" t="str">
        <f t="shared" si="129"/>
        <v/>
      </c>
      <c r="K612" s="367" t="str">
        <f t="shared" si="130"/>
        <v/>
      </c>
      <c r="L612" s="368" t="str">
        <f t="shared" si="131"/>
        <v/>
      </c>
      <c r="M612" s="369"/>
      <c r="N612" s="370" t="str">
        <f t="shared" si="124"/>
        <v/>
      </c>
      <c r="O612" s="371" t="str">
        <f t="shared" si="125"/>
        <v/>
      </c>
      <c r="P612" s="371" t="str">
        <f t="shared" si="132"/>
        <v/>
      </c>
      <c r="Q612" s="372" t="str">
        <f t="shared" si="126"/>
        <v/>
      </c>
      <c r="R612" s="373" t="str">
        <f t="shared" si="133"/>
        <v/>
      </c>
      <c r="S612" s="372" t="str">
        <f t="shared" si="134"/>
        <v/>
      </c>
      <c r="T612" s="372" t="str">
        <f t="shared" si="127"/>
        <v/>
      </c>
      <c r="U612" s="374" t="str">
        <f t="shared" si="128"/>
        <v/>
      </c>
      <c r="V612" s="375" t="str">
        <f t="shared" si="135"/>
        <v/>
      </c>
      <c r="Y612" s="133"/>
    </row>
    <row r="613" spans="1:25" s="127" customFormat="1" ht="12" customHeight="1">
      <c r="A613" s="121">
        <v>541</v>
      </c>
      <c r="B613" s="122"/>
      <c r="C613" s="403"/>
      <c r="D613" s="123"/>
      <c r="E613" s="124"/>
      <c r="F613" s="124"/>
      <c r="G613" s="363" t="str">
        <f t="shared" si="121"/>
        <v/>
      </c>
      <c r="H613" s="376" t="str">
        <f t="shared" si="122"/>
        <v/>
      </c>
      <c r="I613" s="365" t="str">
        <f t="shared" si="123"/>
        <v/>
      </c>
      <c r="J613" s="366" t="str">
        <f t="shared" si="129"/>
        <v/>
      </c>
      <c r="K613" s="367" t="str">
        <f t="shared" si="130"/>
        <v/>
      </c>
      <c r="L613" s="368" t="str">
        <f t="shared" si="131"/>
        <v/>
      </c>
      <c r="M613" s="369"/>
      <c r="N613" s="370" t="str">
        <f t="shared" si="124"/>
        <v/>
      </c>
      <c r="O613" s="371" t="str">
        <f t="shared" si="125"/>
        <v/>
      </c>
      <c r="P613" s="371" t="str">
        <f t="shared" si="132"/>
        <v/>
      </c>
      <c r="Q613" s="372" t="str">
        <f t="shared" si="126"/>
        <v/>
      </c>
      <c r="R613" s="373" t="str">
        <f t="shared" si="133"/>
        <v/>
      </c>
      <c r="S613" s="372" t="str">
        <f t="shared" si="134"/>
        <v/>
      </c>
      <c r="T613" s="372" t="str">
        <f t="shared" si="127"/>
        <v/>
      </c>
      <c r="U613" s="374" t="str">
        <f t="shared" si="128"/>
        <v/>
      </c>
      <c r="V613" s="375" t="str">
        <f t="shared" si="135"/>
        <v/>
      </c>
      <c r="Y613" s="133"/>
    </row>
    <row r="614" spans="1:25" s="127" customFormat="1" ht="12" customHeight="1">
      <c r="A614" s="121">
        <v>542</v>
      </c>
      <c r="B614" s="122"/>
      <c r="C614" s="403"/>
      <c r="D614" s="123"/>
      <c r="E614" s="124"/>
      <c r="F614" s="124"/>
      <c r="G614" s="363" t="str">
        <f t="shared" si="121"/>
        <v/>
      </c>
      <c r="H614" s="376" t="str">
        <f t="shared" si="122"/>
        <v/>
      </c>
      <c r="I614" s="365" t="str">
        <f t="shared" si="123"/>
        <v/>
      </c>
      <c r="J614" s="366" t="str">
        <f t="shared" si="129"/>
        <v/>
      </c>
      <c r="K614" s="367" t="str">
        <f t="shared" si="130"/>
        <v/>
      </c>
      <c r="L614" s="368" t="str">
        <f t="shared" si="131"/>
        <v/>
      </c>
      <c r="M614" s="369"/>
      <c r="N614" s="370" t="str">
        <f t="shared" si="124"/>
        <v/>
      </c>
      <c r="O614" s="371" t="str">
        <f t="shared" si="125"/>
        <v/>
      </c>
      <c r="P614" s="371" t="str">
        <f t="shared" si="132"/>
        <v/>
      </c>
      <c r="Q614" s="372" t="str">
        <f t="shared" si="126"/>
        <v/>
      </c>
      <c r="R614" s="373" t="str">
        <f t="shared" si="133"/>
        <v/>
      </c>
      <c r="S614" s="372" t="str">
        <f t="shared" si="134"/>
        <v/>
      </c>
      <c r="T614" s="372" t="str">
        <f t="shared" si="127"/>
        <v/>
      </c>
      <c r="U614" s="374" t="str">
        <f t="shared" si="128"/>
        <v/>
      </c>
      <c r="V614" s="375" t="str">
        <f t="shared" si="135"/>
        <v/>
      </c>
      <c r="Y614" s="133"/>
    </row>
    <row r="615" spans="1:25" s="127" customFormat="1" ht="12" customHeight="1">
      <c r="A615" s="121">
        <v>543</v>
      </c>
      <c r="B615" s="122"/>
      <c r="C615" s="403"/>
      <c r="D615" s="123"/>
      <c r="E615" s="124"/>
      <c r="F615" s="124"/>
      <c r="G615" s="363" t="str">
        <f t="shared" si="121"/>
        <v/>
      </c>
      <c r="H615" s="376" t="str">
        <f t="shared" si="122"/>
        <v/>
      </c>
      <c r="I615" s="365" t="str">
        <f t="shared" si="123"/>
        <v/>
      </c>
      <c r="J615" s="366" t="str">
        <f t="shared" si="129"/>
        <v/>
      </c>
      <c r="K615" s="367" t="str">
        <f t="shared" si="130"/>
        <v/>
      </c>
      <c r="L615" s="368" t="str">
        <f t="shared" si="131"/>
        <v/>
      </c>
      <c r="M615" s="369"/>
      <c r="N615" s="370" t="str">
        <f t="shared" si="124"/>
        <v/>
      </c>
      <c r="O615" s="371" t="str">
        <f t="shared" si="125"/>
        <v/>
      </c>
      <c r="P615" s="371" t="str">
        <f t="shared" si="132"/>
        <v/>
      </c>
      <c r="Q615" s="372" t="str">
        <f t="shared" si="126"/>
        <v/>
      </c>
      <c r="R615" s="373" t="str">
        <f t="shared" si="133"/>
        <v/>
      </c>
      <c r="S615" s="372" t="str">
        <f t="shared" si="134"/>
        <v/>
      </c>
      <c r="T615" s="372" t="str">
        <f t="shared" si="127"/>
        <v/>
      </c>
      <c r="U615" s="374" t="str">
        <f t="shared" si="128"/>
        <v/>
      </c>
      <c r="V615" s="375" t="str">
        <f t="shared" si="135"/>
        <v/>
      </c>
      <c r="Y615" s="133"/>
    </row>
    <row r="616" spans="1:25" s="127" customFormat="1" ht="12" customHeight="1">
      <c r="A616" s="121">
        <v>544</v>
      </c>
      <c r="B616" s="122"/>
      <c r="C616" s="403"/>
      <c r="D616" s="123"/>
      <c r="E616" s="124"/>
      <c r="F616" s="124"/>
      <c r="G616" s="363" t="str">
        <f t="shared" si="121"/>
        <v/>
      </c>
      <c r="H616" s="376" t="str">
        <f t="shared" si="122"/>
        <v/>
      </c>
      <c r="I616" s="365" t="str">
        <f t="shared" si="123"/>
        <v/>
      </c>
      <c r="J616" s="366" t="str">
        <f t="shared" si="129"/>
        <v/>
      </c>
      <c r="K616" s="367" t="str">
        <f t="shared" si="130"/>
        <v/>
      </c>
      <c r="L616" s="368" t="str">
        <f t="shared" si="131"/>
        <v/>
      </c>
      <c r="M616" s="369"/>
      <c r="N616" s="370" t="str">
        <f t="shared" si="124"/>
        <v/>
      </c>
      <c r="O616" s="371" t="str">
        <f t="shared" si="125"/>
        <v/>
      </c>
      <c r="P616" s="371" t="str">
        <f t="shared" si="132"/>
        <v/>
      </c>
      <c r="Q616" s="372" t="str">
        <f t="shared" si="126"/>
        <v/>
      </c>
      <c r="R616" s="373" t="str">
        <f t="shared" si="133"/>
        <v/>
      </c>
      <c r="S616" s="372" t="str">
        <f t="shared" si="134"/>
        <v/>
      </c>
      <c r="T616" s="372" t="str">
        <f t="shared" si="127"/>
        <v/>
      </c>
      <c r="U616" s="374" t="str">
        <f t="shared" si="128"/>
        <v/>
      </c>
      <c r="V616" s="375" t="str">
        <f t="shared" si="135"/>
        <v/>
      </c>
      <c r="Y616" s="133"/>
    </row>
    <row r="617" spans="1:25" s="127" customFormat="1" ht="12" customHeight="1">
      <c r="A617" s="121">
        <v>545</v>
      </c>
      <c r="B617" s="122"/>
      <c r="C617" s="403"/>
      <c r="D617" s="123"/>
      <c r="E617" s="124"/>
      <c r="F617" s="124"/>
      <c r="G617" s="363" t="str">
        <f t="shared" si="121"/>
        <v/>
      </c>
      <c r="H617" s="376" t="str">
        <f t="shared" si="122"/>
        <v/>
      </c>
      <c r="I617" s="365" t="str">
        <f t="shared" si="123"/>
        <v/>
      </c>
      <c r="J617" s="366" t="str">
        <f t="shared" si="129"/>
        <v/>
      </c>
      <c r="K617" s="367" t="str">
        <f t="shared" si="130"/>
        <v/>
      </c>
      <c r="L617" s="368" t="str">
        <f t="shared" si="131"/>
        <v/>
      </c>
      <c r="M617" s="369"/>
      <c r="N617" s="370" t="str">
        <f t="shared" si="124"/>
        <v/>
      </c>
      <c r="O617" s="371" t="str">
        <f t="shared" si="125"/>
        <v/>
      </c>
      <c r="P617" s="371" t="str">
        <f t="shared" si="132"/>
        <v/>
      </c>
      <c r="Q617" s="372" t="str">
        <f t="shared" si="126"/>
        <v/>
      </c>
      <c r="R617" s="373" t="str">
        <f t="shared" si="133"/>
        <v/>
      </c>
      <c r="S617" s="372" t="str">
        <f t="shared" si="134"/>
        <v/>
      </c>
      <c r="T617" s="372" t="str">
        <f t="shared" si="127"/>
        <v/>
      </c>
      <c r="U617" s="374" t="str">
        <f t="shared" si="128"/>
        <v/>
      </c>
      <c r="V617" s="375" t="str">
        <f t="shared" si="135"/>
        <v/>
      </c>
      <c r="Y617" s="133"/>
    </row>
    <row r="618" spans="1:25" s="127" customFormat="1" ht="12" customHeight="1">
      <c r="A618" s="121">
        <v>546</v>
      </c>
      <c r="B618" s="122"/>
      <c r="C618" s="403"/>
      <c r="D618" s="123"/>
      <c r="E618" s="124"/>
      <c r="F618" s="124"/>
      <c r="G618" s="363" t="str">
        <f t="shared" si="121"/>
        <v/>
      </c>
      <c r="H618" s="376" t="str">
        <f t="shared" si="122"/>
        <v/>
      </c>
      <c r="I618" s="365" t="str">
        <f t="shared" si="123"/>
        <v/>
      </c>
      <c r="J618" s="366" t="str">
        <f t="shared" si="129"/>
        <v/>
      </c>
      <c r="K618" s="367" t="str">
        <f t="shared" si="130"/>
        <v/>
      </c>
      <c r="L618" s="368" t="str">
        <f t="shared" si="131"/>
        <v/>
      </c>
      <c r="M618" s="369"/>
      <c r="N618" s="370" t="str">
        <f t="shared" si="124"/>
        <v/>
      </c>
      <c r="O618" s="371" t="str">
        <f t="shared" si="125"/>
        <v/>
      </c>
      <c r="P618" s="371" t="str">
        <f t="shared" si="132"/>
        <v/>
      </c>
      <c r="Q618" s="372" t="str">
        <f t="shared" si="126"/>
        <v/>
      </c>
      <c r="R618" s="373" t="str">
        <f t="shared" si="133"/>
        <v/>
      </c>
      <c r="S618" s="372" t="str">
        <f t="shared" si="134"/>
        <v/>
      </c>
      <c r="T618" s="372" t="str">
        <f t="shared" si="127"/>
        <v/>
      </c>
      <c r="U618" s="374" t="str">
        <f t="shared" si="128"/>
        <v/>
      </c>
      <c r="V618" s="375" t="str">
        <f t="shared" si="135"/>
        <v/>
      </c>
      <c r="Y618" s="133"/>
    </row>
    <row r="619" spans="1:25" s="127" customFormat="1" ht="12" customHeight="1">
      <c r="A619" s="121">
        <v>547</v>
      </c>
      <c r="B619" s="122"/>
      <c r="C619" s="403"/>
      <c r="D619" s="123"/>
      <c r="E619" s="124"/>
      <c r="F619" s="124"/>
      <c r="G619" s="363" t="str">
        <f t="shared" si="121"/>
        <v/>
      </c>
      <c r="H619" s="376" t="str">
        <f t="shared" si="122"/>
        <v/>
      </c>
      <c r="I619" s="365" t="str">
        <f t="shared" si="123"/>
        <v/>
      </c>
      <c r="J619" s="366" t="str">
        <f t="shared" si="129"/>
        <v/>
      </c>
      <c r="K619" s="367" t="str">
        <f t="shared" si="130"/>
        <v/>
      </c>
      <c r="L619" s="368" t="str">
        <f t="shared" si="131"/>
        <v/>
      </c>
      <c r="M619" s="369"/>
      <c r="N619" s="370" t="str">
        <f t="shared" si="124"/>
        <v/>
      </c>
      <c r="O619" s="371" t="str">
        <f t="shared" si="125"/>
        <v/>
      </c>
      <c r="P619" s="371" t="str">
        <f t="shared" si="132"/>
        <v/>
      </c>
      <c r="Q619" s="372" t="str">
        <f t="shared" si="126"/>
        <v/>
      </c>
      <c r="R619" s="373" t="str">
        <f t="shared" si="133"/>
        <v/>
      </c>
      <c r="S619" s="372" t="str">
        <f t="shared" si="134"/>
        <v/>
      </c>
      <c r="T619" s="372" t="str">
        <f t="shared" si="127"/>
        <v/>
      </c>
      <c r="U619" s="374" t="str">
        <f t="shared" si="128"/>
        <v/>
      </c>
      <c r="V619" s="375" t="str">
        <f t="shared" si="135"/>
        <v/>
      </c>
      <c r="Y619" s="133"/>
    </row>
    <row r="620" spans="1:25" s="127" customFormat="1" ht="12" customHeight="1">
      <c r="A620" s="121">
        <v>548</v>
      </c>
      <c r="B620" s="122"/>
      <c r="C620" s="403"/>
      <c r="D620" s="123"/>
      <c r="E620" s="124"/>
      <c r="F620" s="124"/>
      <c r="G620" s="363" t="str">
        <f t="shared" si="121"/>
        <v/>
      </c>
      <c r="H620" s="376" t="str">
        <f t="shared" si="122"/>
        <v/>
      </c>
      <c r="I620" s="365" t="str">
        <f t="shared" si="123"/>
        <v/>
      </c>
      <c r="J620" s="366" t="str">
        <f t="shared" si="129"/>
        <v/>
      </c>
      <c r="K620" s="367" t="str">
        <f t="shared" si="130"/>
        <v/>
      </c>
      <c r="L620" s="368" t="str">
        <f t="shared" si="131"/>
        <v/>
      </c>
      <c r="M620" s="369"/>
      <c r="N620" s="370" t="str">
        <f t="shared" si="124"/>
        <v/>
      </c>
      <c r="O620" s="371" t="str">
        <f t="shared" si="125"/>
        <v/>
      </c>
      <c r="P620" s="371" t="str">
        <f t="shared" si="132"/>
        <v/>
      </c>
      <c r="Q620" s="372" t="str">
        <f t="shared" si="126"/>
        <v/>
      </c>
      <c r="R620" s="373" t="str">
        <f t="shared" si="133"/>
        <v/>
      </c>
      <c r="S620" s="372" t="str">
        <f t="shared" si="134"/>
        <v/>
      </c>
      <c r="T620" s="372" t="str">
        <f t="shared" si="127"/>
        <v/>
      </c>
      <c r="U620" s="374" t="str">
        <f t="shared" si="128"/>
        <v/>
      </c>
      <c r="V620" s="375" t="str">
        <f t="shared" si="135"/>
        <v/>
      </c>
      <c r="Y620" s="133"/>
    </row>
    <row r="621" spans="1:25" s="127" customFormat="1" ht="12" customHeight="1">
      <c r="A621" s="121">
        <v>549</v>
      </c>
      <c r="B621" s="122"/>
      <c r="C621" s="403"/>
      <c r="D621" s="123"/>
      <c r="E621" s="124"/>
      <c r="F621" s="124"/>
      <c r="G621" s="363" t="str">
        <f t="shared" si="121"/>
        <v/>
      </c>
      <c r="H621" s="376" t="str">
        <f t="shared" si="122"/>
        <v/>
      </c>
      <c r="I621" s="365" t="str">
        <f t="shared" si="123"/>
        <v/>
      </c>
      <c r="J621" s="366" t="str">
        <f t="shared" si="129"/>
        <v/>
      </c>
      <c r="K621" s="367" t="str">
        <f t="shared" si="130"/>
        <v/>
      </c>
      <c r="L621" s="368" t="str">
        <f t="shared" si="131"/>
        <v/>
      </c>
      <c r="M621" s="369"/>
      <c r="N621" s="370" t="str">
        <f t="shared" si="124"/>
        <v/>
      </c>
      <c r="O621" s="371" t="str">
        <f t="shared" si="125"/>
        <v/>
      </c>
      <c r="P621" s="371" t="str">
        <f t="shared" si="132"/>
        <v/>
      </c>
      <c r="Q621" s="372" t="str">
        <f t="shared" si="126"/>
        <v/>
      </c>
      <c r="R621" s="373" t="str">
        <f t="shared" si="133"/>
        <v/>
      </c>
      <c r="S621" s="372" t="str">
        <f t="shared" si="134"/>
        <v/>
      </c>
      <c r="T621" s="372" t="str">
        <f t="shared" si="127"/>
        <v/>
      </c>
      <c r="U621" s="374" t="str">
        <f t="shared" si="128"/>
        <v/>
      </c>
      <c r="V621" s="375" t="str">
        <f t="shared" si="135"/>
        <v/>
      </c>
      <c r="Y621" s="133"/>
    </row>
    <row r="622" spans="1:25" s="127" customFormat="1" ht="12" customHeight="1">
      <c r="A622" s="121">
        <v>550</v>
      </c>
      <c r="B622" s="122"/>
      <c r="C622" s="403"/>
      <c r="D622" s="123"/>
      <c r="E622" s="124"/>
      <c r="F622" s="124"/>
      <c r="G622" s="363" t="str">
        <f t="shared" si="121"/>
        <v/>
      </c>
      <c r="H622" s="376" t="str">
        <f t="shared" si="122"/>
        <v/>
      </c>
      <c r="I622" s="365" t="str">
        <f t="shared" si="123"/>
        <v/>
      </c>
      <c r="J622" s="366" t="str">
        <f t="shared" si="129"/>
        <v/>
      </c>
      <c r="K622" s="367" t="str">
        <f t="shared" si="130"/>
        <v/>
      </c>
      <c r="L622" s="368" t="str">
        <f t="shared" si="131"/>
        <v/>
      </c>
      <c r="M622" s="369"/>
      <c r="N622" s="370" t="str">
        <f t="shared" si="124"/>
        <v/>
      </c>
      <c r="O622" s="371" t="str">
        <f t="shared" si="125"/>
        <v/>
      </c>
      <c r="P622" s="371" t="str">
        <f t="shared" si="132"/>
        <v/>
      </c>
      <c r="Q622" s="372" t="str">
        <f t="shared" si="126"/>
        <v/>
      </c>
      <c r="R622" s="373" t="str">
        <f t="shared" si="133"/>
        <v/>
      </c>
      <c r="S622" s="372" t="str">
        <f t="shared" si="134"/>
        <v/>
      </c>
      <c r="T622" s="372" t="str">
        <f t="shared" si="127"/>
        <v/>
      </c>
      <c r="U622" s="374" t="str">
        <f t="shared" si="128"/>
        <v/>
      </c>
      <c r="V622" s="375" t="str">
        <f t="shared" si="135"/>
        <v/>
      </c>
      <c r="Y622" s="133"/>
    </row>
    <row r="623" spans="1:25" s="127" customFormat="1" ht="12" customHeight="1">
      <c r="A623" s="121">
        <v>551</v>
      </c>
      <c r="B623" s="122"/>
      <c r="C623" s="403"/>
      <c r="D623" s="123"/>
      <c r="E623" s="124"/>
      <c r="F623" s="124"/>
      <c r="G623" s="363" t="str">
        <f t="shared" si="121"/>
        <v/>
      </c>
      <c r="H623" s="376" t="str">
        <f t="shared" si="122"/>
        <v/>
      </c>
      <c r="I623" s="365" t="str">
        <f t="shared" si="123"/>
        <v/>
      </c>
      <c r="J623" s="366" t="str">
        <f t="shared" si="129"/>
        <v/>
      </c>
      <c r="K623" s="367" t="str">
        <f t="shared" si="130"/>
        <v/>
      </c>
      <c r="L623" s="368" t="str">
        <f t="shared" si="131"/>
        <v/>
      </c>
      <c r="M623" s="369"/>
      <c r="N623" s="370" t="str">
        <f t="shared" si="124"/>
        <v/>
      </c>
      <c r="O623" s="371" t="str">
        <f t="shared" si="125"/>
        <v/>
      </c>
      <c r="P623" s="371" t="str">
        <f t="shared" si="132"/>
        <v/>
      </c>
      <c r="Q623" s="372" t="str">
        <f t="shared" si="126"/>
        <v/>
      </c>
      <c r="R623" s="373" t="str">
        <f t="shared" si="133"/>
        <v/>
      </c>
      <c r="S623" s="372" t="str">
        <f t="shared" si="134"/>
        <v/>
      </c>
      <c r="T623" s="372" t="str">
        <f t="shared" si="127"/>
        <v/>
      </c>
      <c r="U623" s="374" t="str">
        <f t="shared" si="128"/>
        <v/>
      </c>
      <c r="V623" s="375" t="str">
        <f t="shared" si="135"/>
        <v/>
      </c>
      <c r="Y623" s="133"/>
    </row>
    <row r="624" spans="1:25" s="127" customFormat="1" ht="12" customHeight="1">
      <c r="A624" s="121">
        <v>552</v>
      </c>
      <c r="B624" s="122"/>
      <c r="C624" s="403"/>
      <c r="D624" s="123"/>
      <c r="E624" s="124"/>
      <c r="F624" s="124"/>
      <c r="G624" s="363" t="str">
        <f t="shared" si="121"/>
        <v/>
      </c>
      <c r="H624" s="376" t="str">
        <f t="shared" si="122"/>
        <v/>
      </c>
      <c r="I624" s="365" t="str">
        <f t="shared" si="123"/>
        <v/>
      </c>
      <c r="J624" s="366" t="str">
        <f t="shared" si="129"/>
        <v/>
      </c>
      <c r="K624" s="367" t="str">
        <f t="shared" si="130"/>
        <v/>
      </c>
      <c r="L624" s="368" t="str">
        <f t="shared" si="131"/>
        <v/>
      </c>
      <c r="M624" s="369"/>
      <c r="N624" s="370" t="str">
        <f t="shared" si="124"/>
        <v/>
      </c>
      <c r="O624" s="371" t="str">
        <f t="shared" si="125"/>
        <v/>
      </c>
      <c r="P624" s="371" t="str">
        <f t="shared" si="132"/>
        <v/>
      </c>
      <c r="Q624" s="372" t="str">
        <f t="shared" si="126"/>
        <v/>
      </c>
      <c r="R624" s="373" t="str">
        <f t="shared" si="133"/>
        <v/>
      </c>
      <c r="S624" s="372" t="str">
        <f t="shared" si="134"/>
        <v/>
      </c>
      <c r="T624" s="372" t="str">
        <f t="shared" si="127"/>
        <v/>
      </c>
      <c r="U624" s="374" t="str">
        <f t="shared" si="128"/>
        <v/>
      </c>
      <c r="V624" s="375" t="str">
        <f t="shared" si="135"/>
        <v/>
      </c>
      <c r="Y624" s="133"/>
    </row>
    <row r="625" spans="1:25" s="127" customFormat="1" ht="12" customHeight="1">
      <c r="A625" s="121">
        <v>553</v>
      </c>
      <c r="B625" s="122"/>
      <c r="C625" s="403"/>
      <c r="D625" s="123"/>
      <c r="E625" s="124"/>
      <c r="F625" s="124"/>
      <c r="G625" s="363" t="str">
        <f t="shared" si="121"/>
        <v/>
      </c>
      <c r="H625" s="376" t="str">
        <f t="shared" si="122"/>
        <v/>
      </c>
      <c r="I625" s="365" t="str">
        <f t="shared" si="123"/>
        <v/>
      </c>
      <c r="J625" s="366" t="str">
        <f t="shared" si="129"/>
        <v/>
      </c>
      <c r="K625" s="367" t="str">
        <f t="shared" si="130"/>
        <v/>
      </c>
      <c r="L625" s="368" t="str">
        <f t="shared" si="131"/>
        <v/>
      </c>
      <c r="M625" s="369"/>
      <c r="N625" s="370" t="str">
        <f t="shared" si="124"/>
        <v/>
      </c>
      <c r="O625" s="371" t="str">
        <f t="shared" si="125"/>
        <v/>
      </c>
      <c r="P625" s="371" t="str">
        <f t="shared" si="132"/>
        <v/>
      </c>
      <c r="Q625" s="372" t="str">
        <f t="shared" si="126"/>
        <v/>
      </c>
      <c r="R625" s="373" t="str">
        <f t="shared" si="133"/>
        <v/>
      </c>
      <c r="S625" s="372" t="str">
        <f t="shared" si="134"/>
        <v/>
      </c>
      <c r="T625" s="372" t="str">
        <f t="shared" si="127"/>
        <v/>
      </c>
      <c r="U625" s="374" t="str">
        <f t="shared" si="128"/>
        <v/>
      </c>
      <c r="V625" s="375" t="str">
        <f t="shared" si="135"/>
        <v/>
      </c>
      <c r="Y625" s="133"/>
    </row>
    <row r="626" spans="1:25" s="127" customFormat="1" ht="12" customHeight="1">
      <c r="A626" s="121">
        <v>554</v>
      </c>
      <c r="B626" s="122"/>
      <c r="C626" s="403"/>
      <c r="D626" s="123"/>
      <c r="E626" s="124"/>
      <c r="F626" s="124"/>
      <c r="G626" s="363" t="str">
        <f t="shared" si="121"/>
        <v/>
      </c>
      <c r="H626" s="376" t="str">
        <f t="shared" si="122"/>
        <v/>
      </c>
      <c r="I626" s="365" t="str">
        <f t="shared" si="123"/>
        <v/>
      </c>
      <c r="J626" s="366" t="str">
        <f t="shared" si="129"/>
        <v/>
      </c>
      <c r="K626" s="367" t="str">
        <f t="shared" si="130"/>
        <v/>
      </c>
      <c r="L626" s="368" t="str">
        <f t="shared" si="131"/>
        <v/>
      </c>
      <c r="M626" s="369"/>
      <c r="N626" s="370" t="str">
        <f t="shared" si="124"/>
        <v/>
      </c>
      <c r="O626" s="371" t="str">
        <f t="shared" si="125"/>
        <v/>
      </c>
      <c r="P626" s="371" t="str">
        <f t="shared" si="132"/>
        <v/>
      </c>
      <c r="Q626" s="372" t="str">
        <f t="shared" si="126"/>
        <v/>
      </c>
      <c r="R626" s="373" t="str">
        <f t="shared" si="133"/>
        <v/>
      </c>
      <c r="S626" s="372" t="str">
        <f t="shared" si="134"/>
        <v/>
      </c>
      <c r="T626" s="372" t="str">
        <f t="shared" si="127"/>
        <v/>
      </c>
      <c r="U626" s="374" t="str">
        <f t="shared" si="128"/>
        <v/>
      </c>
      <c r="V626" s="375" t="str">
        <f t="shared" si="135"/>
        <v/>
      </c>
      <c r="Y626" s="133"/>
    </row>
    <row r="627" spans="1:25" s="127" customFormat="1" ht="12" customHeight="1">
      <c r="A627" s="121">
        <v>555</v>
      </c>
      <c r="B627" s="122"/>
      <c r="C627" s="403"/>
      <c r="D627" s="123"/>
      <c r="E627" s="124"/>
      <c r="F627" s="124"/>
      <c r="G627" s="363" t="str">
        <f t="shared" si="121"/>
        <v/>
      </c>
      <c r="H627" s="376" t="str">
        <f t="shared" si="122"/>
        <v/>
      </c>
      <c r="I627" s="365" t="str">
        <f t="shared" si="123"/>
        <v/>
      </c>
      <c r="J627" s="366" t="str">
        <f t="shared" si="129"/>
        <v/>
      </c>
      <c r="K627" s="367" t="str">
        <f t="shared" si="130"/>
        <v/>
      </c>
      <c r="L627" s="368" t="str">
        <f t="shared" si="131"/>
        <v/>
      </c>
      <c r="M627" s="369"/>
      <c r="N627" s="370" t="str">
        <f t="shared" si="124"/>
        <v/>
      </c>
      <c r="O627" s="371" t="str">
        <f t="shared" si="125"/>
        <v/>
      </c>
      <c r="P627" s="371" t="str">
        <f t="shared" si="132"/>
        <v/>
      </c>
      <c r="Q627" s="372" t="str">
        <f t="shared" si="126"/>
        <v/>
      </c>
      <c r="R627" s="373" t="str">
        <f t="shared" si="133"/>
        <v/>
      </c>
      <c r="S627" s="372" t="str">
        <f t="shared" si="134"/>
        <v/>
      </c>
      <c r="T627" s="372" t="str">
        <f t="shared" si="127"/>
        <v/>
      </c>
      <c r="U627" s="374" t="str">
        <f t="shared" si="128"/>
        <v/>
      </c>
      <c r="V627" s="375" t="str">
        <f t="shared" si="135"/>
        <v/>
      </c>
      <c r="Y627" s="133"/>
    </row>
    <row r="628" spans="1:25" s="127" customFormat="1" ht="12" customHeight="1">
      <c r="A628" s="121">
        <v>556</v>
      </c>
      <c r="B628" s="122"/>
      <c r="C628" s="403"/>
      <c r="D628" s="123"/>
      <c r="E628" s="124"/>
      <c r="F628" s="124"/>
      <c r="G628" s="363" t="str">
        <f t="shared" si="121"/>
        <v/>
      </c>
      <c r="H628" s="376" t="str">
        <f t="shared" si="122"/>
        <v/>
      </c>
      <c r="I628" s="365" t="str">
        <f t="shared" si="123"/>
        <v/>
      </c>
      <c r="J628" s="366" t="str">
        <f t="shared" si="129"/>
        <v/>
      </c>
      <c r="K628" s="367" t="str">
        <f t="shared" si="130"/>
        <v/>
      </c>
      <c r="L628" s="368" t="str">
        <f t="shared" si="131"/>
        <v/>
      </c>
      <c r="M628" s="369"/>
      <c r="N628" s="370" t="str">
        <f t="shared" si="124"/>
        <v/>
      </c>
      <c r="O628" s="371" t="str">
        <f t="shared" si="125"/>
        <v/>
      </c>
      <c r="P628" s="371" t="str">
        <f t="shared" si="132"/>
        <v/>
      </c>
      <c r="Q628" s="372" t="str">
        <f t="shared" si="126"/>
        <v/>
      </c>
      <c r="R628" s="373" t="str">
        <f t="shared" si="133"/>
        <v/>
      </c>
      <c r="S628" s="372" t="str">
        <f t="shared" si="134"/>
        <v/>
      </c>
      <c r="T628" s="372" t="str">
        <f t="shared" si="127"/>
        <v/>
      </c>
      <c r="U628" s="374" t="str">
        <f t="shared" si="128"/>
        <v/>
      </c>
      <c r="V628" s="375" t="str">
        <f t="shared" si="135"/>
        <v/>
      </c>
      <c r="Y628" s="133"/>
    </row>
    <row r="629" spans="1:25" s="127" customFormat="1" ht="12" customHeight="1">
      <c r="A629" s="121">
        <v>557</v>
      </c>
      <c r="B629" s="122"/>
      <c r="C629" s="403"/>
      <c r="D629" s="123"/>
      <c r="E629" s="124"/>
      <c r="F629" s="124"/>
      <c r="G629" s="363" t="str">
        <f t="shared" si="121"/>
        <v/>
      </c>
      <c r="H629" s="376" t="str">
        <f t="shared" si="122"/>
        <v/>
      </c>
      <c r="I629" s="365" t="str">
        <f t="shared" si="123"/>
        <v/>
      </c>
      <c r="J629" s="366" t="str">
        <f t="shared" si="129"/>
        <v/>
      </c>
      <c r="K629" s="367" t="str">
        <f t="shared" si="130"/>
        <v/>
      </c>
      <c r="L629" s="368" t="str">
        <f t="shared" si="131"/>
        <v/>
      </c>
      <c r="M629" s="369"/>
      <c r="N629" s="370" t="str">
        <f t="shared" si="124"/>
        <v/>
      </c>
      <c r="O629" s="371" t="str">
        <f t="shared" si="125"/>
        <v/>
      </c>
      <c r="P629" s="371" t="str">
        <f t="shared" si="132"/>
        <v/>
      </c>
      <c r="Q629" s="372" t="str">
        <f t="shared" si="126"/>
        <v/>
      </c>
      <c r="R629" s="373" t="str">
        <f t="shared" si="133"/>
        <v/>
      </c>
      <c r="S629" s="372" t="str">
        <f t="shared" si="134"/>
        <v/>
      </c>
      <c r="T629" s="372" t="str">
        <f t="shared" si="127"/>
        <v/>
      </c>
      <c r="U629" s="374" t="str">
        <f t="shared" si="128"/>
        <v/>
      </c>
      <c r="V629" s="375" t="str">
        <f t="shared" si="135"/>
        <v/>
      </c>
      <c r="Y629" s="133"/>
    </row>
    <row r="630" spans="1:25" s="127" customFormat="1" ht="12" customHeight="1">
      <c r="A630" s="121">
        <v>558</v>
      </c>
      <c r="B630" s="122"/>
      <c r="C630" s="403"/>
      <c r="D630" s="123"/>
      <c r="E630" s="124"/>
      <c r="F630" s="124"/>
      <c r="G630" s="363" t="str">
        <f t="shared" si="121"/>
        <v/>
      </c>
      <c r="H630" s="376" t="str">
        <f t="shared" si="122"/>
        <v/>
      </c>
      <c r="I630" s="365" t="str">
        <f t="shared" si="123"/>
        <v/>
      </c>
      <c r="J630" s="366" t="str">
        <f t="shared" si="129"/>
        <v/>
      </c>
      <c r="K630" s="367" t="str">
        <f t="shared" si="130"/>
        <v/>
      </c>
      <c r="L630" s="368" t="str">
        <f t="shared" si="131"/>
        <v/>
      </c>
      <c r="M630" s="369"/>
      <c r="N630" s="370" t="str">
        <f t="shared" si="124"/>
        <v/>
      </c>
      <c r="O630" s="371" t="str">
        <f t="shared" si="125"/>
        <v/>
      </c>
      <c r="P630" s="371" t="str">
        <f t="shared" si="132"/>
        <v/>
      </c>
      <c r="Q630" s="372" t="str">
        <f t="shared" si="126"/>
        <v/>
      </c>
      <c r="R630" s="373" t="str">
        <f t="shared" si="133"/>
        <v/>
      </c>
      <c r="S630" s="372" t="str">
        <f t="shared" si="134"/>
        <v/>
      </c>
      <c r="T630" s="372" t="str">
        <f t="shared" si="127"/>
        <v/>
      </c>
      <c r="U630" s="374" t="str">
        <f t="shared" si="128"/>
        <v/>
      </c>
      <c r="V630" s="375" t="str">
        <f t="shared" si="135"/>
        <v/>
      </c>
      <c r="Y630" s="133"/>
    </row>
    <row r="631" spans="1:25" s="127" customFormat="1" ht="12" customHeight="1">
      <c r="A631" s="121">
        <v>559</v>
      </c>
      <c r="B631" s="122"/>
      <c r="C631" s="403"/>
      <c r="D631" s="123"/>
      <c r="E631" s="124"/>
      <c r="F631" s="124"/>
      <c r="G631" s="363" t="str">
        <f t="shared" si="121"/>
        <v/>
      </c>
      <c r="H631" s="376" t="str">
        <f t="shared" si="122"/>
        <v/>
      </c>
      <c r="I631" s="365" t="str">
        <f t="shared" si="123"/>
        <v/>
      </c>
      <c r="J631" s="366" t="str">
        <f t="shared" si="129"/>
        <v/>
      </c>
      <c r="K631" s="367" t="str">
        <f t="shared" si="130"/>
        <v/>
      </c>
      <c r="L631" s="368" t="str">
        <f t="shared" si="131"/>
        <v/>
      </c>
      <c r="M631" s="369"/>
      <c r="N631" s="370" t="str">
        <f t="shared" si="124"/>
        <v/>
      </c>
      <c r="O631" s="371" t="str">
        <f t="shared" si="125"/>
        <v/>
      </c>
      <c r="P631" s="371" t="str">
        <f t="shared" si="132"/>
        <v/>
      </c>
      <c r="Q631" s="372" t="str">
        <f t="shared" si="126"/>
        <v/>
      </c>
      <c r="R631" s="373" t="str">
        <f t="shared" si="133"/>
        <v/>
      </c>
      <c r="S631" s="372" t="str">
        <f t="shared" si="134"/>
        <v/>
      </c>
      <c r="T631" s="372" t="str">
        <f t="shared" si="127"/>
        <v/>
      </c>
      <c r="U631" s="374" t="str">
        <f t="shared" si="128"/>
        <v/>
      </c>
      <c r="V631" s="375" t="str">
        <f t="shared" si="135"/>
        <v/>
      </c>
      <c r="Y631" s="133"/>
    </row>
    <row r="632" spans="1:25" s="127" customFormat="1" ht="12" customHeight="1">
      <c r="A632" s="121">
        <v>560</v>
      </c>
      <c r="B632" s="122"/>
      <c r="C632" s="403"/>
      <c r="D632" s="123"/>
      <c r="E632" s="124"/>
      <c r="F632" s="124"/>
      <c r="G632" s="363" t="str">
        <f t="shared" si="121"/>
        <v/>
      </c>
      <c r="H632" s="376" t="str">
        <f t="shared" si="122"/>
        <v/>
      </c>
      <c r="I632" s="365" t="str">
        <f t="shared" si="123"/>
        <v/>
      </c>
      <c r="J632" s="366" t="str">
        <f t="shared" si="129"/>
        <v/>
      </c>
      <c r="K632" s="367" t="str">
        <f t="shared" si="130"/>
        <v/>
      </c>
      <c r="L632" s="368" t="str">
        <f t="shared" si="131"/>
        <v/>
      </c>
      <c r="M632" s="369"/>
      <c r="N632" s="370" t="str">
        <f t="shared" si="124"/>
        <v/>
      </c>
      <c r="O632" s="371" t="str">
        <f t="shared" si="125"/>
        <v/>
      </c>
      <c r="P632" s="371" t="str">
        <f t="shared" si="132"/>
        <v/>
      </c>
      <c r="Q632" s="372" t="str">
        <f t="shared" si="126"/>
        <v/>
      </c>
      <c r="R632" s="373" t="str">
        <f t="shared" si="133"/>
        <v/>
      </c>
      <c r="S632" s="372" t="str">
        <f t="shared" si="134"/>
        <v/>
      </c>
      <c r="T632" s="372" t="str">
        <f t="shared" si="127"/>
        <v/>
      </c>
      <c r="U632" s="374" t="str">
        <f t="shared" si="128"/>
        <v/>
      </c>
      <c r="V632" s="375" t="str">
        <f t="shared" si="135"/>
        <v/>
      </c>
      <c r="Y632" s="133"/>
    </row>
    <row r="633" spans="1:25" s="127" customFormat="1" ht="12" customHeight="1">
      <c r="A633" s="121">
        <v>561</v>
      </c>
      <c r="B633" s="122"/>
      <c r="C633" s="403"/>
      <c r="D633" s="123"/>
      <c r="E633" s="124"/>
      <c r="F633" s="124"/>
      <c r="G633" s="363" t="str">
        <f t="shared" si="121"/>
        <v/>
      </c>
      <c r="H633" s="376" t="str">
        <f t="shared" si="122"/>
        <v/>
      </c>
      <c r="I633" s="365" t="str">
        <f t="shared" si="123"/>
        <v/>
      </c>
      <c r="J633" s="366" t="str">
        <f t="shared" si="129"/>
        <v/>
      </c>
      <c r="K633" s="367" t="str">
        <f t="shared" si="130"/>
        <v/>
      </c>
      <c r="L633" s="368" t="str">
        <f t="shared" si="131"/>
        <v/>
      </c>
      <c r="M633" s="369"/>
      <c r="N633" s="370" t="str">
        <f t="shared" si="124"/>
        <v/>
      </c>
      <c r="O633" s="371" t="str">
        <f t="shared" si="125"/>
        <v/>
      </c>
      <c r="P633" s="371" t="str">
        <f t="shared" si="132"/>
        <v/>
      </c>
      <c r="Q633" s="372" t="str">
        <f t="shared" si="126"/>
        <v/>
      </c>
      <c r="R633" s="373" t="str">
        <f t="shared" si="133"/>
        <v/>
      </c>
      <c r="S633" s="372" t="str">
        <f t="shared" si="134"/>
        <v/>
      </c>
      <c r="T633" s="372" t="str">
        <f t="shared" si="127"/>
        <v/>
      </c>
      <c r="U633" s="374" t="str">
        <f t="shared" si="128"/>
        <v/>
      </c>
      <c r="V633" s="375" t="str">
        <f t="shared" si="135"/>
        <v/>
      </c>
      <c r="Y633" s="133"/>
    </row>
    <row r="634" spans="1:25" s="127" customFormat="1" ht="12" customHeight="1">
      <c r="A634" s="121">
        <v>562</v>
      </c>
      <c r="B634" s="122"/>
      <c r="C634" s="403"/>
      <c r="D634" s="123"/>
      <c r="E634" s="124"/>
      <c r="F634" s="124"/>
      <c r="G634" s="363" t="str">
        <f t="shared" si="121"/>
        <v/>
      </c>
      <c r="H634" s="376" t="str">
        <f t="shared" si="122"/>
        <v/>
      </c>
      <c r="I634" s="365" t="str">
        <f t="shared" si="123"/>
        <v/>
      </c>
      <c r="J634" s="366" t="str">
        <f t="shared" si="129"/>
        <v/>
      </c>
      <c r="K634" s="367" t="str">
        <f t="shared" si="130"/>
        <v/>
      </c>
      <c r="L634" s="368" t="str">
        <f t="shared" si="131"/>
        <v/>
      </c>
      <c r="M634" s="369"/>
      <c r="N634" s="370" t="str">
        <f t="shared" si="124"/>
        <v/>
      </c>
      <c r="O634" s="371" t="str">
        <f t="shared" si="125"/>
        <v/>
      </c>
      <c r="P634" s="371" t="str">
        <f t="shared" si="132"/>
        <v/>
      </c>
      <c r="Q634" s="372" t="str">
        <f t="shared" si="126"/>
        <v/>
      </c>
      <c r="R634" s="373" t="str">
        <f t="shared" si="133"/>
        <v/>
      </c>
      <c r="S634" s="372" t="str">
        <f t="shared" si="134"/>
        <v/>
      </c>
      <c r="T634" s="372" t="str">
        <f t="shared" si="127"/>
        <v/>
      </c>
      <c r="U634" s="374" t="str">
        <f t="shared" si="128"/>
        <v/>
      </c>
      <c r="V634" s="375" t="str">
        <f t="shared" si="135"/>
        <v/>
      </c>
      <c r="Y634" s="133"/>
    </row>
    <row r="635" spans="1:25" s="127" customFormat="1" ht="12" customHeight="1">
      <c r="A635" s="121">
        <v>563</v>
      </c>
      <c r="B635" s="122"/>
      <c r="C635" s="403"/>
      <c r="D635" s="123"/>
      <c r="E635" s="124"/>
      <c r="F635" s="124"/>
      <c r="G635" s="363" t="str">
        <f t="shared" si="121"/>
        <v/>
      </c>
      <c r="H635" s="376" t="str">
        <f t="shared" si="122"/>
        <v/>
      </c>
      <c r="I635" s="365" t="str">
        <f t="shared" si="123"/>
        <v/>
      </c>
      <c r="J635" s="366" t="str">
        <f t="shared" si="129"/>
        <v/>
      </c>
      <c r="K635" s="367" t="str">
        <f t="shared" si="130"/>
        <v/>
      </c>
      <c r="L635" s="368" t="str">
        <f t="shared" si="131"/>
        <v/>
      </c>
      <c r="M635" s="369"/>
      <c r="N635" s="370" t="str">
        <f t="shared" si="124"/>
        <v/>
      </c>
      <c r="O635" s="371" t="str">
        <f t="shared" si="125"/>
        <v/>
      </c>
      <c r="P635" s="371" t="str">
        <f t="shared" si="132"/>
        <v/>
      </c>
      <c r="Q635" s="372" t="str">
        <f t="shared" si="126"/>
        <v/>
      </c>
      <c r="R635" s="373" t="str">
        <f t="shared" si="133"/>
        <v/>
      </c>
      <c r="S635" s="372" t="str">
        <f t="shared" si="134"/>
        <v/>
      </c>
      <c r="T635" s="372" t="str">
        <f t="shared" si="127"/>
        <v/>
      </c>
      <c r="U635" s="374" t="str">
        <f t="shared" si="128"/>
        <v/>
      </c>
      <c r="V635" s="375" t="str">
        <f t="shared" si="135"/>
        <v/>
      </c>
      <c r="Y635" s="133"/>
    </row>
    <row r="636" spans="1:25" s="127" customFormat="1" ht="12" customHeight="1">
      <c r="A636" s="121">
        <v>564</v>
      </c>
      <c r="B636" s="122"/>
      <c r="C636" s="403"/>
      <c r="D636" s="123"/>
      <c r="E636" s="124"/>
      <c r="F636" s="124"/>
      <c r="G636" s="363" t="str">
        <f t="shared" si="121"/>
        <v/>
      </c>
      <c r="H636" s="376" t="str">
        <f t="shared" si="122"/>
        <v/>
      </c>
      <c r="I636" s="365" t="str">
        <f t="shared" si="123"/>
        <v/>
      </c>
      <c r="J636" s="366" t="str">
        <f t="shared" si="129"/>
        <v/>
      </c>
      <c r="K636" s="367" t="str">
        <f t="shared" si="130"/>
        <v/>
      </c>
      <c r="L636" s="368" t="str">
        <f t="shared" si="131"/>
        <v/>
      </c>
      <c r="M636" s="369"/>
      <c r="N636" s="370" t="str">
        <f t="shared" si="124"/>
        <v/>
      </c>
      <c r="O636" s="371" t="str">
        <f t="shared" si="125"/>
        <v/>
      </c>
      <c r="P636" s="371" t="str">
        <f t="shared" si="132"/>
        <v/>
      </c>
      <c r="Q636" s="372" t="str">
        <f t="shared" si="126"/>
        <v/>
      </c>
      <c r="R636" s="373" t="str">
        <f t="shared" si="133"/>
        <v/>
      </c>
      <c r="S636" s="372" t="str">
        <f t="shared" si="134"/>
        <v/>
      </c>
      <c r="T636" s="372" t="str">
        <f t="shared" si="127"/>
        <v/>
      </c>
      <c r="U636" s="374" t="str">
        <f t="shared" si="128"/>
        <v/>
      </c>
      <c r="V636" s="375" t="str">
        <f t="shared" si="135"/>
        <v/>
      </c>
      <c r="Y636" s="133"/>
    </row>
    <row r="637" spans="1:25" s="127" customFormat="1" ht="12" customHeight="1">
      <c r="A637" s="121">
        <v>565</v>
      </c>
      <c r="B637" s="122"/>
      <c r="C637" s="403"/>
      <c r="D637" s="123"/>
      <c r="E637" s="124"/>
      <c r="F637" s="124"/>
      <c r="G637" s="363" t="str">
        <f t="shared" si="121"/>
        <v/>
      </c>
      <c r="H637" s="376" t="str">
        <f t="shared" si="122"/>
        <v/>
      </c>
      <c r="I637" s="365" t="str">
        <f t="shared" si="123"/>
        <v/>
      </c>
      <c r="J637" s="366" t="str">
        <f t="shared" si="129"/>
        <v/>
      </c>
      <c r="K637" s="367" t="str">
        <f t="shared" si="130"/>
        <v/>
      </c>
      <c r="L637" s="368" t="str">
        <f t="shared" si="131"/>
        <v/>
      </c>
      <c r="M637" s="369"/>
      <c r="N637" s="370" t="str">
        <f t="shared" si="124"/>
        <v/>
      </c>
      <c r="O637" s="371" t="str">
        <f t="shared" si="125"/>
        <v/>
      </c>
      <c r="P637" s="371" t="str">
        <f t="shared" si="132"/>
        <v/>
      </c>
      <c r="Q637" s="372" t="str">
        <f t="shared" si="126"/>
        <v/>
      </c>
      <c r="R637" s="373" t="str">
        <f t="shared" si="133"/>
        <v/>
      </c>
      <c r="S637" s="372" t="str">
        <f t="shared" si="134"/>
        <v/>
      </c>
      <c r="T637" s="372" t="str">
        <f t="shared" si="127"/>
        <v/>
      </c>
      <c r="U637" s="374" t="str">
        <f t="shared" si="128"/>
        <v/>
      </c>
      <c r="V637" s="375" t="str">
        <f t="shared" si="135"/>
        <v/>
      </c>
      <c r="Y637" s="133"/>
    </row>
    <row r="638" spans="1:25" s="127" customFormat="1" ht="12" customHeight="1">
      <c r="A638" s="121">
        <v>566</v>
      </c>
      <c r="B638" s="122"/>
      <c r="C638" s="403"/>
      <c r="D638" s="123"/>
      <c r="E638" s="124"/>
      <c r="F638" s="124"/>
      <c r="G638" s="363" t="str">
        <f t="shared" si="121"/>
        <v/>
      </c>
      <c r="H638" s="376" t="str">
        <f t="shared" si="122"/>
        <v/>
      </c>
      <c r="I638" s="365" t="str">
        <f t="shared" si="123"/>
        <v/>
      </c>
      <c r="J638" s="366" t="str">
        <f t="shared" si="129"/>
        <v/>
      </c>
      <c r="K638" s="367" t="str">
        <f t="shared" si="130"/>
        <v/>
      </c>
      <c r="L638" s="368" t="str">
        <f t="shared" si="131"/>
        <v/>
      </c>
      <c r="M638" s="369"/>
      <c r="N638" s="370" t="str">
        <f t="shared" si="124"/>
        <v/>
      </c>
      <c r="O638" s="371" t="str">
        <f t="shared" si="125"/>
        <v/>
      </c>
      <c r="P638" s="371" t="str">
        <f t="shared" si="132"/>
        <v/>
      </c>
      <c r="Q638" s="372" t="str">
        <f t="shared" si="126"/>
        <v/>
      </c>
      <c r="R638" s="373" t="str">
        <f t="shared" si="133"/>
        <v/>
      </c>
      <c r="S638" s="372" t="str">
        <f t="shared" si="134"/>
        <v/>
      </c>
      <c r="T638" s="372" t="str">
        <f t="shared" si="127"/>
        <v/>
      </c>
      <c r="U638" s="374" t="str">
        <f t="shared" si="128"/>
        <v/>
      </c>
      <c r="V638" s="375" t="str">
        <f t="shared" si="135"/>
        <v/>
      </c>
      <c r="Y638" s="133"/>
    </row>
    <row r="639" spans="1:25" s="127" customFormat="1" ht="12" customHeight="1">
      <c r="A639" s="121">
        <v>567</v>
      </c>
      <c r="B639" s="122"/>
      <c r="C639" s="403"/>
      <c r="D639" s="123"/>
      <c r="E639" s="124"/>
      <c r="F639" s="124"/>
      <c r="G639" s="363" t="str">
        <f t="shared" si="121"/>
        <v/>
      </c>
      <c r="H639" s="376" t="str">
        <f t="shared" si="122"/>
        <v/>
      </c>
      <c r="I639" s="365" t="str">
        <f t="shared" si="123"/>
        <v/>
      </c>
      <c r="J639" s="366" t="str">
        <f t="shared" si="129"/>
        <v/>
      </c>
      <c r="K639" s="367" t="str">
        <f t="shared" si="130"/>
        <v/>
      </c>
      <c r="L639" s="368" t="str">
        <f t="shared" si="131"/>
        <v/>
      </c>
      <c r="M639" s="369"/>
      <c r="N639" s="370" t="str">
        <f t="shared" si="124"/>
        <v/>
      </c>
      <c r="O639" s="371" t="str">
        <f t="shared" si="125"/>
        <v/>
      </c>
      <c r="P639" s="371" t="str">
        <f t="shared" si="132"/>
        <v/>
      </c>
      <c r="Q639" s="372" t="str">
        <f t="shared" si="126"/>
        <v/>
      </c>
      <c r="R639" s="373" t="str">
        <f t="shared" si="133"/>
        <v/>
      </c>
      <c r="S639" s="372" t="str">
        <f t="shared" si="134"/>
        <v/>
      </c>
      <c r="T639" s="372" t="str">
        <f t="shared" si="127"/>
        <v/>
      </c>
      <c r="U639" s="374" t="str">
        <f t="shared" si="128"/>
        <v/>
      </c>
      <c r="V639" s="375" t="str">
        <f t="shared" si="135"/>
        <v/>
      </c>
      <c r="Y639" s="133"/>
    </row>
    <row r="640" spans="1:25" s="127" customFormat="1" ht="12" customHeight="1">
      <c r="A640" s="121">
        <v>568</v>
      </c>
      <c r="B640" s="122"/>
      <c r="C640" s="403"/>
      <c r="D640" s="123"/>
      <c r="E640" s="124"/>
      <c r="F640" s="124"/>
      <c r="G640" s="363" t="str">
        <f t="shared" si="121"/>
        <v/>
      </c>
      <c r="H640" s="376" t="str">
        <f t="shared" si="122"/>
        <v/>
      </c>
      <c r="I640" s="365" t="str">
        <f t="shared" si="123"/>
        <v/>
      </c>
      <c r="J640" s="366" t="str">
        <f t="shared" si="129"/>
        <v/>
      </c>
      <c r="K640" s="367" t="str">
        <f t="shared" si="130"/>
        <v/>
      </c>
      <c r="L640" s="368" t="str">
        <f t="shared" si="131"/>
        <v/>
      </c>
      <c r="M640" s="369"/>
      <c r="N640" s="370" t="str">
        <f t="shared" si="124"/>
        <v/>
      </c>
      <c r="O640" s="371" t="str">
        <f t="shared" si="125"/>
        <v/>
      </c>
      <c r="P640" s="371" t="str">
        <f t="shared" si="132"/>
        <v/>
      </c>
      <c r="Q640" s="372" t="str">
        <f t="shared" si="126"/>
        <v/>
      </c>
      <c r="R640" s="373" t="str">
        <f t="shared" si="133"/>
        <v/>
      </c>
      <c r="S640" s="372" t="str">
        <f t="shared" si="134"/>
        <v/>
      </c>
      <c r="T640" s="372" t="str">
        <f t="shared" si="127"/>
        <v/>
      </c>
      <c r="U640" s="374" t="str">
        <f t="shared" si="128"/>
        <v/>
      </c>
      <c r="V640" s="375" t="str">
        <f t="shared" si="135"/>
        <v/>
      </c>
      <c r="Y640" s="133"/>
    </row>
    <row r="641" spans="1:25" s="127" customFormat="1" ht="12" customHeight="1">
      <c r="A641" s="121">
        <v>569</v>
      </c>
      <c r="B641" s="122"/>
      <c r="C641" s="403"/>
      <c r="D641" s="123"/>
      <c r="E641" s="124"/>
      <c r="F641" s="124"/>
      <c r="G641" s="363" t="str">
        <f t="shared" si="121"/>
        <v/>
      </c>
      <c r="H641" s="376" t="str">
        <f t="shared" si="122"/>
        <v/>
      </c>
      <c r="I641" s="365" t="str">
        <f t="shared" si="123"/>
        <v/>
      </c>
      <c r="J641" s="366" t="str">
        <f t="shared" si="129"/>
        <v/>
      </c>
      <c r="K641" s="367" t="str">
        <f t="shared" si="130"/>
        <v/>
      </c>
      <c r="L641" s="368" t="str">
        <f t="shared" si="131"/>
        <v/>
      </c>
      <c r="M641" s="369"/>
      <c r="N641" s="370" t="str">
        <f t="shared" si="124"/>
        <v/>
      </c>
      <c r="O641" s="371" t="str">
        <f t="shared" si="125"/>
        <v/>
      </c>
      <c r="P641" s="371" t="str">
        <f t="shared" si="132"/>
        <v/>
      </c>
      <c r="Q641" s="372" t="str">
        <f t="shared" si="126"/>
        <v/>
      </c>
      <c r="R641" s="373" t="str">
        <f t="shared" si="133"/>
        <v/>
      </c>
      <c r="S641" s="372" t="str">
        <f t="shared" si="134"/>
        <v/>
      </c>
      <c r="T641" s="372" t="str">
        <f t="shared" si="127"/>
        <v/>
      </c>
      <c r="U641" s="374" t="str">
        <f t="shared" si="128"/>
        <v/>
      </c>
      <c r="V641" s="375" t="str">
        <f t="shared" si="135"/>
        <v/>
      </c>
      <c r="Y641" s="133"/>
    </row>
    <row r="642" spans="1:25" s="127" customFormat="1" ht="12" customHeight="1">
      <c r="A642" s="121">
        <v>570</v>
      </c>
      <c r="B642" s="122"/>
      <c r="C642" s="403"/>
      <c r="D642" s="123"/>
      <c r="E642" s="124"/>
      <c r="F642" s="124"/>
      <c r="G642" s="363" t="str">
        <f t="shared" si="121"/>
        <v/>
      </c>
      <c r="H642" s="376" t="str">
        <f t="shared" si="122"/>
        <v/>
      </c>
      <c r="I642" s="365" t="str">
        <f t="shared" si="123"/>
        <v/>
      </c>
      <c r="J642" s="366" t="str">
        <f t="shared" si="129"/>
        <v/>
      </c>
      <c r="K642" s="367" t="str">
        <f t="shared" si="130"/>
        <v/>
      </c>
      <c r="L642" s="368" t="str">
        <f t="shared" si="131"/>
        <v/>
      </c>
      <c r="M642" s="369"/>
      <c r="N642" s="370" t="str">
        <f t="shared" si="124"/>
        <v/>
      </c>
      <c r="O642" s="371" t="str">
        <f t="shared" si="125"/>
        <v/>
      </c>
      <c r="P642" s="371" t="str">
        <f t="shared" si="132"/>
        <v/>
      </c>
      <c r="Q642" s="372" t="str">
        <f t="shared" si="126"/>
        <v/>
      </c>
      <c r="R642" s="373" t="str">
        <f t="shared" si="133"/>
        <v/>
      </c>
      <c r="S642" s="372" t="str">
        <f t="shared" si="134"/>
        <v/>
      </c>
      <c r="T642" s="372" t="str">
        <f t="shared" si="127"/>
        <v/>
      </c>
      <c r="U642" s="374" t="str">
        <f t="shared" si="128"/>
        <v/>
      </c>
      <c r="V642" s="375" t="str">
        <f t="shared" si="135"/>
        <v/>
      </c>
      <c r="Y642" s="133"/>
    </row>
    <row r="643" spans="1:25" s="127" customFormat="1" ht="12" customHeight="1">
      <c r="A643" s="121">
        <v>571</v>
      </c>
      <c r="B643" s="122"/>
      <c r="C643" s="403"/>
      <c r="D643" s="123"/>
      <c r="E643" s="124"/>
      <c r="F643" s="124"/>
      <c r="G643" s="363" t="str">
        <f t="shared" si="121"/>
        <v/>
      </c>
      <c r="H643" s="376" t="str">
        <f t="shared" si="122"/>
        <v/>
      </c>
      <c r="I643" s="365" t="str">
        <f t="shared" si="123"/>
        <v/>
      </c>
      <c r="J643" s="366" t="str">
        <f t="shared" si="129"/>
        <v/>
      </c>
      <c r="K643" s="367" t="str">
        <f t="shared" si="130"/>
        <v/>
      </c>
      <c r="L643" s="368" t="str">
        <f t="shared" si="131"/>
        <v/>
      </c>
      <c r="M643" s="369"/>
      <c r="N643" s="370" t="str">
        <f t="shared" si="124"/>
        <v/>
      </c>
      <c r="O643" s="371" t="str">
        <f t="shared" si="125"/>
        <v/>
      </c>
      <c r="P643" s="371" t="str">
        <f t="shared" si="132"/>
        <v/>
      </c>
      <c r="Q643" s="372" t="str">
        <f t="shared" si="126"/>
        <v/>
      </c>
      <c r="R643" s="373" t="str">
        <f t="shared" si="133"/>
        <v/>
      </c>
      <c r="S643" s="372" t="str">
        <f t="shared" si="134"/>
        <v/>
      </c>
      <c r="T643" s="372" t="str">
        <f t="shared" si="127"/>
        <v/>
      </c>
      <c r="U643" s="374" t="str">
        <f t="shared" si="128"/>
        <v/>
      </c>
      <c r="V643" s="375" t="str">
        <f t="shared" si="135"/>
        <v/>
      </c>
      <c r="Y643" s="133"/>
    </row>
    <row r="644" spans="1:25" s="127" customFormat="1" ht="12" customHeight="1">
      <c r="A644" s="121">
        <v>572</v>
      </c>
      <c r="B644" s="122"/>
      <c r="C644" s="403"/>
      <c r="D644" s="123"/>
      <c r="E644" s="124"/>
      <c r="F644" s="124"/>
      <c r="G644" s="363" t="str">
        <f t="shared" si="121"/>
        <v/>
      </c>
      <c r="H644" s="376" t="str">
        <f t="shared" si="122"/>
        <v/>
      </c>
      <c r="I644" s="365" t="str">
        <f t="shared" si="123"/>
        <v/>
      </c>
      <c r="J644" s="366" t="str">
        <f t="shared" si="129"/>
        <v/>
      </c>
      <c r="K644" s="367" t="str">
        <f t="shared" si="130"/>
        <v/>
      </c>
      <c r="L644" s="368" t="str">
        <f t="shared" si="131"/>
        <v/>
      </c>
      <c r="M644" s="369"/>
      <c r="N644" s="370" t="str">
        <f t="shared" si="124"/>
        <v/>
      </c>
      <c r="O644" s="371" t="str">
        <f t="shared" si="125"/>
        <v/>
      </c>
      <c r="P644" s="371" t="str">
        <f t="shared" si="132"/>
        <v/>
      </c>
      <c r="Q644" s="372" t="str">
        <f t="shared" si="126"/>
        <v/>
      </c>
      <c r="R644" s="373" t="str">
        <f t="shared" si="133"/>
        <v/>
      </c>
      <c r="S644" s="372" t="str">
        <f t="shared" si="134"/>
        <v/>
      </c>
      <c r="T644" s="372" t="str">
        <f t="shared" si="127"/>
        <v/>
      </c>
      <c r="U644" s="374" t="str">
        <f t="shared" si="128"/>
        <v/>
      </c>
      <c r="V644" s="375" t="str">
        <f t="shared" si="135"/>
        <v/>
      </c>
      <c r="Y644" s="133"/>
    </row>
    <row r="645" spans="1:25" s="127" customFormat="1" ht="12" customHeight="1">
      <c r="A645" s="121">
        <v>573</v>
      </c>
      <c r="B645" s="122"/>
      <c r="C645" s="403"/>
      <c r="D645" s="123"/>
      <c r="E645" s="124"/>
      <c r="F645" s="124"/>
      <c r="G645" s="363" t="str">
        <f t="shared" si="121"/>
        <v/>
      </c>
      <c r="H645" s="376" t="str">
        <f t="shared" si="122"/>
        <v/>
      </c>
      <c r="I645" s="365" t="str">
        <f t="shared" si="123"/>
        <v/>
      </c>
      <c r="J645" s="366" t="str">
        <f t="shared" si="129"/>
        <v/>
      </c>
      <c r="K645" s="367" t="str">
        <f t="shared" si="130"/>
        <v/>
      </c>
      <c r="L645" s="368" t="str">
        <f t="shared" si="131"/>
        <v/>
      </c>
      <c r="M645" s="369"/>
      <c r="N645" s="370" t="str">
        <f t="shared" si="124"/>
        <v/>
      </c>
      <c r="O645" s="371" t="str">
        <f t="shared" si="125"/>
        <v/>
      </c>
      <c r="P645" s="371" t="str">
        <f t="shared" si="132"/>
        <v/>
      </c>
      <c r="Q645" s="372" t="str">
        <f t="shared" si="126"/>
        <v/>
      </c>
      <c r="R645" s="373" t="str">
        <f t="shared" si="133"/>
        <v/>
      </c>
      <c r="S645" s="372" t="str">
        <f t="shared" si="134"/>
        <v/>
      </c>
      <c r="T645" s="372" t="str">
        <f t="shared" si="127"/>
        <v/>
      </c>
      <c r="U645" s="374" t="str">
        <f t="shared" si="128"/>
        <v/>
      </c>
      <c r="V645" s="375" t="str">
        <f t="shared" si="135"/>
        <v/>
      </c>
      <c r="Y645" s="133"/>
    </row>
    <row r="646" spans="1:25" s="127" customFormat="1" ht="12" customHeight="1">
      <c r="A646" s="121">
        <v>574</v>
      </c>
      <c r="B646" s="122"/>
      <c r="C646" s="403"/>
      <c r="D646" s="123"/>
      <c r="E646" s="124"/>
      <c r="F646" s="124"/>
      <c r="G646" s="363" t="str">
        <f t="shared" si="121"/>
        <v/>
      </c>
      <c r="H646" s="376" t="str">
        <f t="shared" si="122"/>
        <v/>
      </c>
      <c r="I646" s="365" t="str">
        <f t="shared" si="123"/>
        <v/>
      </c>
      <c r="J646" s="366" t="str">
        <f t="shared" si="129"/>
        <v/>
      </c>
      <c r="K646" s="367" t="str">
        <f t="shared" si="130"/>
        <v/>
      </c>
      <c r="L646" s="368" t="str">
        <f t="shared" si="131"/>
        <v/>
      </c>
      <c r="M646" s="369"/>
      <c r="N646" s="370" t="str">
        <f t="shared" si="124"/>
        <v/>
      </c>
      <c r="O646" s="371" t="str">
        <f t="shared" si="125"/>
        <v/>
      </c>
      <c r="P646" s="371" t="str">
        <f t="shared" si="132"/>
        <v/>
      </c>
      <c r="Q646" s="372" t="str">
        <f t="shared" si="126"/>
        <v/>
      </c>
      <c r="R646" s="373" t="str">
        <f t="shared" si="133"/>
        <v/>
      </c>
      <c r="S646" s="372" t="str">
        <f t="shared" si="134"/>
        <v/>
      </c>
      <c r="T646" s="372" t="str">
        <f t="shared" si="127"/>
        <v/>
      </c>
      <c r="U646" s="374" t="str">
        <f t="shared" si="128"/>
        <v/>
      </c>
      <c r="V646" s="375" t="str">
        <f t="shared" si="135"/>
        <v/>
      </c>
      <c r="Y646" s="133"/>
    </row>
    <row r="647" spans="1:25" s="127" customFormat="1" ht="12" customHeight="1">
      <c r="A647" s="121">
        <v>575</v>
      </c>
      <c r="B647" s="122"/>
      <c r="C647" s="403"/>
      <c r="D647" s="123"/>
      <c r="E647" s="124"/>
      <c r="F647" s="124"/>
      <c r="G647" s="363" t="str">
        <f t="shared" si="121"/>
        <v/>
      </c>
      <c r="H647" s="376" t="str">
        <f t="shared" si="122"/>
        <v/>
      </c>
      <c r="I647" s="365" t="str">
        <f t="shared" si="123"/>
        <v/>
      </c>
      <c r="J647" s="366" t="str">
        <f t="shared" si="129"/>
        <v/>
      </c>
      <c r="K647" s="367" t="str">
        <f t="shared" si="130"/>
        <v/>
      </c>
      <c r="L647" s="368" t="str">
        <f t="shared" si="131"/>
        <v/>
      </c>
      <c r="M647" s="369"/>
      <c r="N647" s="370" t="str">
        <f t="shared" si="124"/>
        <v/>
      </c>
      <c r="O647" s="371" t="str">
        <f t="shared" si="125"/>
        <v/>
      </c>
      <c r="P647" s="371" t="str">
        <f t="shared" si="132"/>
        <v/>
      </c>
      <c r="Q647" s="372" t="str">
        <f t="shared" si="126"/>
        <v/>
      </c>
      <c r="R647" s="373" t="str">
        <f t="shared" si="133"/>
        <v/>
      </c>
      <c r="S647" s="372" t="str">
        <f t="shared" si="134"/>
        <v/>
      </c>
      <c r="T647" s="372" t="str">
        <f t="shared" si="127"/>
        <v/>
      </c>
      <c r="U647" s="374" t="str">
        <f t="shared" si="128"/>
        <v/>
      </c>
      <c r="V647" s="375" t="str">
        <f t="shared" si="135"/>
        <v/>
      </c>
      <c r="Y647" s="133"/>
    </row>
    <row r="648" spans="1:25" s="127" customFormat="1" ht="12" customHeight="1">
      <c r="A648" s="121">
        <v>576</v>
      </c>
      <c r="B648" s="122"/>
      <c r="C648" s="403"/>
      <c r="D648" s="123"/>
      <c r="E648" s="124"/>
      <c r="F648" s="124"/>
      <c r="G648" s="363" t="str">
        <f t="shared" si="121"/>
        <v/>
      </c>
      <c r="H648" s="376" t="str">
        <f t="shared" si="122"/>
        <v/>
      </c>
      <c r="I648" s="365" t="str">
        <f t="shared" si="123"/>
        <v/>
      </c>
      <c r="J648" s="366" t="str">
        <f t="shared" si="129"/>
        <v/>
      </c>
      <c r="K648" s="367" t="str">
        <f t="shared" si="130"/>
        <v/>
      </c>
      <c r="L648" s="368" t="str">
        <f t="shared" si="131"/>
        <v/>
      </c>
      <c r="M648" s="369"/>
      <c r="N648" s="370" t="str">
        <f t="shared" si="124"/>
        <v/>
      </c>
      <c r="O648" s="371" t="str">
        <f t="shared" si="125"/>
        <v/>
      </c>
      <c r="P648" s="371" t="str">
        <f t="shared" si="132"/>
        <v/>
      </c>
      <c r="Q648" s="372" t="str">
        <f t="shared" si="126"/>
        <v/>
      </c>
      <c r="R648" s="373" t="str">
        <f t="shared" si="133"/>
        <v/>
      </c>
      <c r="S648" s="372" t="str">
        <f t="shared" si="134"/>
        <v/>
      </c>
      <c r="T648" s="372" t="str">
        <f t="shared" si="127"/>
        <v/>
      </c>
      <c r="U648" s="374" t="str">
        <f t="shared" si="128"/>
        <v/>
      </c>
      <c r="V648" s="375" t="str">
        <f t="shared" si="135"/>
        <v/>
      </c>
      <c r="Y648" s="133"/>
    </row>
    <row r="649" spans="1:25" s="127" customFormat="1" ht="12" customHeight="1">
      <c r="A649" s="121">
        <v>577</v>
      </c>
      <c r="B649" s="122"/>
      <c r="C649" s="403"/>
      <c r="D649" s="123"/>
      <c r="E649" s="124"/>
      <c r="F649" s="124"/>
      <c r="G649" s="363" t="str">
        <f t="shared" ref="G649:G712" si="136">IF(OR(ISBLANK($C649),ISBLANK($C$68)),"",IF($C649&gt;$C$68,"",DATEDIF($C649,$C$68,"Y")))</f>
        <v/>
      </c>
      <c r="H649" s="376" t="str">
        <f t="shared" ref="H649:H712" si="137">IF(D649=1,"男",IF(D649=2,"女",""))</f>
        <v/>
      </c>
      <c r="I649" s="365" t="str">
        <f t="shared" ref="I649:I712" si="138">G649&amp;H649</f>
        <v/>
      </c>
      <c r="J649" s="366" t="str">
        <f t="shared" si="129"/>
        <v/>
      </c>
      <c r="K649" s="367" t="str">
        <f t="shared" si="130"/>
        <v/>
      </c>
      <c r="L649" s="368" t="str">
        <f t="shared" si="131"/>
        <v/>
      </c>
      <c r="M649" s="369"/>
      <c r="N649" s="370" t="str">
        <f t="shared" ref="N649:N712" si="139">IF(F649="","",(F649-O649)/O649*100)</f>
        <v/>
      </c>
      <c r="O649" s="371" t="str">
        <f t="shared" ref="O649:O712" si="140">IF(E649="","",(J649*E649-K649))</f>
        <v/>
      </c>
      <c r="P649" s="371" t="str">
        <f t="shared" si="132"/>
        <v/>
      </c>
      <c r="Q649" s="372" t="str">
        <f t="shared" ref="Q649:Q712" si="141">IF($E649="","",P649*O649)</f>
        <v/>
      </c>
      <c r="R649" s="373" t="str">
        <f t="shared" si="133"/>
        <v/>
      </c>
      <c r="S649" s="372" t="str">
        <f t="shared" si="134"/>
        <v/>
      </c>
      <c r="T649" s="372" t="str">
        <f t="shared" ref="T649:T712" si="142">IF(E649="","",(Q649*R649+S649))</f>
        <v/>
      </c>
      <c r="U649" s="374" t="str">
        <f t="shared" ref="U649:U712" si="143">IF(E649="","",(T649*33%))</f>
        <v/>
      </c>
      <c r="V649" s="375" t="str">
        <f t="shared" si="135"/>
        <v/>
      </c>
      <c r="Y649" s="133"/>
    </row>
    <row r="650" spans="1:25" s="127" customFormat="1" ht="12" customHeight="1">
      <c r="A650" s="121">
        <v>578</v>
      </c>
      <c r="B650" s="122"/>
      <c r="C650" s="403"/>
      <c r="D650" s="123"/>
      <c r="E650" s="124"/>
      <c r="F650" s="124"/>
      <c r="G650" s="363" t="str">
        <f t="shared" si="136"/>
        <v/>
      </c>
      <c r="H650" s="376" t="str">
        <f t="shared" si="137"/>
        <v/>
      </c>
      <c r="I650" s="365" t="str">
        <f t="shared" si="138"/>
        <v/>
      </c>
      <c r="J650" s="366" t="str">
        <f t="shared" ref="J650:J713" si="144">IF(E650="","",VLOOKUP(I650,$W$28:$Y$53,2,FALSE))</f>
        <v/>
      </c>
      <c r="K650" s="367" t="str">
        <f t="shared" ref="K650:K713" si="145">IF(E650="","",VLOOKUP(I650,$W$28:$Y$53,3,FALSE))</f>
        <v/>
      </c>
      <c r="L650" s="368" t="str">
        <f t="shared" ref="L650:L713" si="146">IF(ISNUMBER(N650),VLOOKUP(N650,$M$57:$R$62,4,TRUE),"")</f>
        <v/>
      </c>
      <c r="M650" s="369"/>
      <c r="N650" s="370" t="str">
        <f t="shared" si="139"/>
        <v/>
      </c>
      <c r="O650" s="371" t="str">
        <f t="shared" si="140"/>
        <v/>
      </c>
      <c r="P650" s="371" t="str">
        <f t="shared" ref="P650:P713" si="147">IF($E650="","",VLOOKUP($I650,$N$27:$Q$53,2,FALSE))</f>
        <v/>
      </c>
      <c r="Q650" s="372" t="str">
        <f t="shared" si="141"/>
        <v/>
      </c>
      <c r="R650" s="373" t="str">
        <f t="shared" ref="R650:R713" si="148">IF(E650="","",VLOOKUP(I650,$N$27:$V$53,9,FALSE))</f>
        <v/>
      </c>
      <c r="S650" s="372" t="str">
        <f t="shared" ref="S650:S713" si="149">IF($E650="","",VLOOKUP($I650,$N$27:$R$53,5,FALSE))</f>
        <v/>
      </c>
      <c r="T650" s="372" t="str">
        <f t="shared" si="142"/>
        <v/>
      </c>
      <c r="U650" s="374" t="str">
        <f t="shared" si="143"/>
        <v/>
      </c>
      <c r="V650" s="375" t="str">
        <f t="shared" ref="V650:V713" si="150">IF(E650="","",(IF(AND(U650&lt;=$R$7,U650&gt;=$T$7),U650,IF(U650="","　","個別対応"))))</f>
        <v/>
      </c>
      <c r="Y650" s="133"/>
    </row>
    <row r="651" spans="1:25" s="127" customFormat="1" ht="12" customHeight="1">
      <c r="A651" s="121">
        <v>579</v>
      </c>
      <c r="B651" s="122"/>
      <c r="C651" s="403"/>
      <c r="D651" s="123"/>
      <c r="E651" s="124"/>
      <c r="F651" s="124"/>
      <c r="G651" s="363" t="str">
        <f t="shared" si="136"/>
        <v/>
      </c>
      <c r="H651" s="376" t="str">
        <f t="shared" si="137"/>
        <v/>
      </c>
      <c r="I651" s="365" t="str">
        <f t="shared" si="138"/>
        <v/>
      </c>
      <c r="J651" s="366" t="str">
        <f t="shared" si="144"/>
        <v/>
      </c>
      <c r="K651" s="367" t="str">
        <f t="shared" si="145"/>
        <v/>
      </c>
      <c r="L651" s="368" t="str">
        <f t="shared" si="146"/>
        <v/>
      </c>
      <c r="M651" s="369"/>
      <c r="N651" s="370" t="str">
        <f t="shared" si="139"/>
        <v/>
      </c>
      <c r="O651" s="371" t="str">
        <f t="shared" si="140"/>
        <v/>
      </c>
      <c r="P651" s="371" t="str">
        <f t="shared" si="147"/>
        <v/>
      </c>
      <c r="Q651" s="372" t="str">
        <f t="shared" si="141"/>
        <v/>
      </c>
      <c r="R651" s="373" t="str">
        <f t="shared" si="148"/>
        <v/>
      </c>
      <c r="S651" s="372" t="str">
        <f t="shared" si="149"/>
        <v/>
      </c>
      <c r="T651" s="372" t="str">
        <f t="shared" si="142"/>
        <v/>
      </c>
      <c r="U651" s="374" t="str">
        <f t="shared" si="143"/>
        <v/>
      </c>
      <c r="V651" s="375" t="str">
        <f t="shared" si="150"/>
        <v/>
      </c>
      <c r="Y651" s="133"/>
    </row>
    <row r="652" spans="1:25" s="127" customFormat="1" ht="12" customHeight="1">
      <c r="A652" s="121">
        <v>580</v>
      </c>
      <c r="B652" s="122"/>
      <c r="C652" s="403"/>
      <c r="D652" s="123"/>
      <c r="E652" s="124"/>
      <c r="F652" s="124"/>
      <c r="G652" s="363" t="str">
        <f t="shared" si="136"/>
        <v/>
      </c>
      <c r="H652" s="376" t="str">
        <f t="shared" si="137"/>
        <v/>
      </c>
      <c r="I652" s="365" t="str">
        <f t="shared" si="138"/>
        <v/>
      </c>
      <c r="J652" s="366" t="str">
        <f t="shared" si="144"/>
        <v/>
      </c>
      <c r="K652" s="367" t="str">
        <f t="shared" si="145"/>
        <v/>
      </c>
      <c r="L652" s="368" t="str">
        <f t="shared" si="146"/>
        <v/>
      </c>
      <c r="M652" s="369"/>
      <c r="N652" s="370" t="str">
        <f t="shared" si="139"/>
        <v/>
      </c>
      <c r="O652" s="371" t="str">
        <f t="shared" si="140"/>
        <v/>
      </c>
      <c r="P652" s="371" t="str">
        <f t="shared" si="147"/>
        <v/>
      </c>
      <c r="Q652" s="372" t="str">
        <f t="shared" si="141"/>
        <v/>
      </c>
      <c r="R652" s="373" t="str">
        <f t="shared" si="148"/>
        <v/>
      </c>
      <c r="S652" s="372" t="str">
        <f t="shared" si="149"/>
        <v/>
      </c>
      <c r="T652" s="372" t="str">
        <f t="shared" si="142"/>
        <v/>
      </c>
      <c r="U652" s="374" t="str">
        <f t="shared" si="143"/>
        <v/>
      </c>
      <c r="V652" s="375" t="str">
        <f t="shared" si="150"/>
        <v/>
      </c>
      <c r="Y652" s="133"/>
    </row>
    <row r="653" spans="1:25" s="127" customFormat="1" ht="12" customHeight="1">
      <c r="A653" s="121">
        <v>581</v>
      </c>
      <c r="B653" s="122"/>
      <c r="C653" s="403"/>
      <c r="D653" s="123"/>
      <c r="E653" s="124"/>
      <c r="F653" s="124"/>
      <c r="G653" s="363" t="str">
        <f t="shared" si="136"/>
        <v/>
      </c>
      <c r="H653" s="376" t="str">
        <f t="shared" si="137"/>
        <v/>
      </c>
      <c r="I653" s="365" t="str">
        <f t="shared" si="138"/>
        <v/>
      </c>
      <c r="J653" s="366" t="str">
        <f t="shared" si="144"/>
        <v/>
      </c>
      <c r="K653" s="367" t="str">
        <f t="shared" si="145"/>
        <v/>
      </c>
      <c r="L653" s="368" t="str">
        <f t="shared" si="146"/>
        <v/>
      </c>
      <c r="M653" s="369"/>
      <c r="N653" s="370" t="str">
        <f t="shared" si="139"/>
        <v/>
      </c>
      <c r="O653" s="371" t="str">
        <f t="shared" si="140"/>
        <v/>
      </c>
      <c r="P653" s="371" t="str">
        <f t="shared" si="147"/>
        <v/>
      </c>
      <c r="Q653" s="372" t="str">
        <f t="shared" si="141"/>
        <v/>
      </c>
      <c r="R653" s="373" t="str">
        <f t="shared" si="148"/>
        <v/>
      </c>
      <c r="S653" s="372" t="str">
        <f t="shared" si="149"/>
        <v/>
      </c>
      <c r="T653" s="372" t="str">
        <f t="shared" si="142"/>
        <v/>
      </c>
      <c r="U653" s="374" t="str">
        <f t="shared" si="143"/>
        <v/>
      </c>
      <c r="V653" s="375" t="str">
        <f t="shared" si="150"/>
        <v/>
      </c>
      <c r="Y653" s="133"/>
    </row>
    <row r="654" spans="1:25" s="127" customFormat="1" ht="12" customHeight="1">
      <c r="A654" s="121">
        <v>582</v>
      </c>
      <c r="B654" s="122"/>
      <c r="C654" s="403"/>
      <c r="D654" s="123"/>
      <c r="E654" s="124"/>
      <c r="F654" s="124"/>
      <c r="G654" s="363" t="str">
        <f t="shared" si="136"/>
        <v/>
      </c>
      <c r="H654" s="376" t="str">
        <f t="shared" si="137"/>
        <v/>
      </c>
      <c r="I654" s="365" t="str">
        <f t="shared" si="138"/>
        <v/>
      </c>
      <c r="J654" s="366" t="str">
        <f t="shared" si="144"/>
        <v/>
      </c>
      <c r="K654" s="367" t="str">
        <f t="shared" si="145"/>
        <v/>
      </c>
      <c r="L654" s="368" t="str">
        <f t="shared" si="146"/>
        <v/>
      </c>
      <c r="M654" s="369"/>
      <c r="N654" s="370" t="str">
        <f t="shared" si="139"/>
        <v/>
      </c>
      <c r="O654" s="371" t="str">
        <f t="shared" si="140"/>
        <v/>
      </c>
      <c r="P654" s="371" t="str">
        <f t="shared" si="147"/>
        <v/>
      </c>
      <c r="Q654" s="372" t="str">
        <f t="shared" si="141"/>
        <v/>
      </c>
      <c r="R654" s="373" t="str">
        <f t="shared" si="148"/>
        <v/>
      </c>
      <c r="S654" s="372" t="str">
        <f t="shared" si="149"/>
        <v/>
      </c>
      <c r="T654" s="372" t="str">
        <f t="shared" si="142"/>
        <v/>
      </c>
      <c r="U654" s="374" t="str">
        <f t="shared" si="143"/>
        <v/>
      </c>
      <c r="V654" s="375" t="str">
        <f t="shared" si="150"/>
        <v/>
      </c>
      <c r="Y654" s="133"/>
    </row>
    <row r="655" spans="1:25" s="127" customFormat="1" ht="12" customHeight="1">
      <c r="A655" s="121">
        <v>583</v>
      </c>
      <c r="B655" s="122"/>
      <c r="C655" s="403"/>
      <c r="D655" s="123"/>
      <c r="E655" s="124"/>
      <c r="F655" s="124"/>
      <c r="G655" s="363" t="str">
        <f t="shared" si="136"/>
        <v/>
      </c>
      <c r="H655" s="376" t="str">
        <f t="shared" si="137"/>
        <v/>
      </c>
      <c r="I655" s="365" t="str">
        <f t="shared" si="138"/>
        <v/>
      </c>
      <c r="J655" s="366" t="str">
        <f t="shared" si="144"/>
        <v/>
      </c>
      <c r="K655" s="367" t="str">
        <f t="shared" si="145"/>
        <v/>
      </c>
      <c r="L655" s="368" t="str">
        <f t="shared" si="146"/>
        <v/>
      </c>
      <c r="M655" s="369"/>
      <c r="N655" s="370" t="str">
        <f t="shared" si="139"/>
        <v/>
      </c>
      <c r="O655" s="371" t="str">
        <f t="shared" si="140"/>
        <v/>
      </c>
      <c r="P655" s="371" t="str">
        <f t="shared" si="147"/>
        <v/>
      </c>
      <c r="Q655" s="372" t="str">
        <f t="shared" si="141"/>
        <v/>
      </c>
      <c r="R655" s="373" t="str">
        <f t="shared" si="148"/>
        <v/>
      </c>
      <c r="S655" s="372" t="str">
        <f t="shared" si="149"/>
        <v/>
      </c>
      <c r="T655" s="372" t="str">
        <f t="shared" si="142"/>
        <v/>
      </c>
      <c r="U655" s="374" t="str">
        <f t="shared" si="143"/>
        <v/>
      </c>
      <c r="V655" s="375" t="str">
        <f t="shared" si="150"/>
        <v/>
      </c>
      <c r="Y655" s="133"/>
    </row>
    <row r="656" spans="1:25" s="127" customFormat="1" ht="12" customHeight="1">
      <c r="A656" s="121">
        <v>584</v>
      </c>
      <c r="B656" s="122"/>
      <c r="C656" s="403"/>
      <c r="D656" s="123"/>
      <c r="E656" s="124"/>
      <c r="F656" s="124"/>
      <c r="G656" s="363" t="str">
        <f t="shared" si="136"/>
        <v/>
      </c>
      <c r="H656" s="376" t="str">
        <f t="shared" si="137"/>
        <v/>
      </c>
      <c r="I656" s="365" t="str">
        <f t="shared" si="138"/>
        <v/>
      </c>
      <c r="J656" s="366" t="str">
        <f t="shared" si="144"/>
        <v/>
      </c>
      <c r="K656" s="367" t="str">
        <f t="shared" si="145"/>
        <v/>
      </c>
      <c r="L656" s="368" t="str">
        <f t="shared" si="146"/>
        <v/>
      </c>
      <c r="M656" s="369"/>
      <c r="N656" s="370" t="str">
        <f t="shared" si="139"/>
        <v/>
      </c>
      <c r="O656" s="371" t="str">
        <f t="shared" si="140"/>
        <v/>
      </c>
      <c r="P656" s="371" t="str">
        <f t="shared" si="147"/>
        <v/>
      </c>
      <c r="Q656" s="372" t="str">
        <f t="shared" si="141"/>
        <v/>
      </c>
      <c r="R656" s="373" t="str">
        <f t="shared" si="148"/>
        <v/>
      </c>
      <c r="S656" s="372" t="str">
        <f t="shared" si="149"/>
        <v/>
      </c>
      <c r="T656" s="372" t="str">
        <f t="shared" si="142"/>
        <v/>
      </c>
      <c r="U656" s="374" t="str">
        <f t="shared" si="143"/>
        <v/>
      </c>
      <c r="V656" s="375" t="str">
        <f t="shared" si="150"/>
        <v/>
      </c>
      <c r="Y656" s="133"/>
    </row>
    <row r="657" spans="1:25" s="127" customFormat="1" ht="12" customHeight="1">
      <c r="A657" s="121">
        <v>585</v>
      </c>
      <c r="B657" s="122"/>
      <c r="C657" s="403"/>
      <c r="D657" s="123"/>
      <c r="E657" s="124"/>
      <c r="F657" s="124"/>
      <c r="G657" s="363" t="str">
        <f t="shared" si="136"/>
        <v/>
      </c>
      <c r="H657" s="376" t="str">
        <f t="shared" si="137"/>
        <v/>
      </c>
      <c r="I657" s="365" t="str">
        <f t="shared" si="138"/>
        <v/>
      </c>
      <c r="J657" s="366" t="str">
        <f t="shared" si="144"/>
        <v/>
      </c>
      <c r="K657" s="367" t="str">
        <f t="shared" si="145"/>
        <v/>
      </c>
      <c r="L657" s="368" t="str">
        <f t="shared" si="146"/>
        <v/>
      </c>
      <c r="M657" s="369"/>
      <c r="N657" s="370" t="str">
        <f t="shared" si="139"/>
        <v/>
      </c>
      <c r="O657" s="371" t="str">
        <f t="shared" si="140"/>
        <v/>
      </c>
      <c r="P657" s="371" t="str">
        <f t="shared" si="147"/>
        <v/>
      </c>
      <c r="Q657" s="372" t="str">
        <f t="shared" si="141"/>
        <v/>
      </c>
      <c r="R657" s="373" t="str">
        <f t="shared" si="148"/>
        <v/>
      </c>
      <c r="S657" s="372" t="str">
        <f t="shared" si="149"/>
        <v/>
      </c>
      <c r="T657" s="372" t="str">
        <f t="shared" si="142"/>
        <v/>
      </c>
      <c r="U657" s="374" t="str">
        <f t="shared" si="143"/>
        <v/>
      </c>
      <c r="V657" s="375" t="str">
        <f t="shared" si="150"/>
        <v/>
      </c>
      <c r="Y657" s="133"/>
    </row>
    <row r="658" spans="1:25" s="127" customFormat="1" ht="12" customHeight="1">
      <c r="A658" s="121">
        <v>586</v>
      </c>
      <c r="B658" s="122"/>
      <c r="C658" s="403"/>
      <c r="D658" s="123"/>
      <c r="E658" s="124"/>
      <c r="F658" s="124"/>
      <c r="G658" s="363" t="str">
        <f t="shared" si="136"/>
        <v/>
      </c>
      <c r="H658" s="376" t="str">
        <f t="shared" si="137"/>
        <v/>
      </c>
      <c r="I658" s="365" t="str">
        <f t="shared" si="138"/>
        <v/>
      </c>
      <c r="J658" s="366" t="str">
        <f t="shared" si="144"/>
        <v/>
      </c>
      <c r="K658" s="367" t="str">
        <f t="shared" si="145"/>
        <v/>
      </c>
      <c r="L658" s="368" t="str">
        <f t="shared" si="146"/>
        <v/>
      </c>
      <c r="M658" s="369"/>
      <c r="N658" s="370" t="str">
        <f t="shared" si="139"/>
        <v/>
      </c>
      <c r="O658" s="371" t="str">
        <f t="shared" si="140"/>
        <v/>
      </c>
      <c r="P658" s="371" t="str">
        <f t="shared" si="147"/>
        <v/>
      </c>
      <c r="Q658" s="372" t="str">
        <f t="shared" si="141"/>
        <v/>
      </c>
      <c r="R658" s="373" t="str">
        <f t="shared" si="148"/>
        <v/>
      </c>
      <c r="S658" s="372" t="str">
        <f t="shared" si="149"/>
        <v/>
      </c>
      <c r="T658" s="372" t="str">
        <f t="shared" si="142"/>
        <v/>
      </c>
      <c r="U658" s="374" t="str">
        <f t="shared" si="143"/>
        <v/>
      </c>
      <c r="V658" s="375" t="str">
        <f t="shared" si="150"/>
        <v/>
      </c>
      <c r="Y658" s="133"/>
    </row>
    <row r="659" spans="1:25" s="127" customFormat="1" ht="12" customHeight="1">
      <c r="A659" s="121">
        <v>587</v>
      </c>
      <c r="B659" s="122"/>
      <c r="C659" s="403"/>
      <c r="D659" s="123"/>
      <c r="E659" s="124"/>
      <c r="F659" s="124"/>
      <c r="G659" s="363" t="str">
        <f t="shared" si="136"/>
        <v/>
      </c>
      <c r="H659" s="376" t="str">
        <f t="shared" si="137"/>
        <v/>
      </c>
      <c r="I659" s="365" t="str">
        <f t="shared" si="138"/>
        <v/>
      </c>
      <c r="J659" s="366" t="str">
        <f t="shared" si="144"/>
        <v/>
      </c>
      <c r="K659" s="367" t="str">
        <f t="shared" si="145"/>
        <v/>
      </c>
      <c r="L659" s="368" t="str">
        <f t="shared" si="146"/>
        <v/>
      </c>
      <c r="M659" s="369"/>
      <c r="N659" s="370" t="str">
        <f t="shared" si="139"/>
        <v/>
      </c>
      <c r="O659" s="371" t="str">
        <f t="shared" si="140"/>
        <v/>
      </c>
      <c r="P659" s="371" t="str">
        <f t="shared" si="147"/>
        <v/>
      </c>
      <c r="Q659" s="372" t="str">
        <f t="shared" si="141"/>
        <v/>
      </c>
      <c r="R659" s="373" t="str">
        <f t="shared" si="148"/>
        <v/>
      </c>
      <c r="S659" s="372" t="str">
        <f t="shared" si="149"/>
        <v/>
      </c>
      <c r="T659" s="372" t="str">
        <f t="shared" si="142"/>
        <v/>
      </c>
      <c r="U659" s="374" t="str">
        <f t="shared" si="143"/>
        <v/>
      </c>
      <c r="V659" s="375" t="str">
        <f t="shared" si="150"/>
        <v/>
      </c>
      <c r="Y659" s="133"/>
    </row>
    <row r="660" spans="1:25" s="127" customFormat="1" ht="12" customHeight="1">
      <c r="A660" s="121">
        <v>588</v>
      </c>
      <c r="B660" s="122"/>
      <c r="C660" s="403"/>
      <c r="D660" s="123"/>
      <c r="E660" s="124"/>
      <c r="F660" s="124"/>
      <c r="G660" s="363" t="str">
        <f t="shared" si="136"/>
        <v/>
      </c>
      <c r="H660" s="376" t="str">
        <f t="shared" si="137"/>
        <v/>
      </c>
      <c r="I660" s="365" t="str">
        <f t="shared" si="138"/>
        <v/>
      </c>
      <c r="J660" s="366" t="str">
        <f t="shared" si="144"/>
        <v/>
      </c>
      <c r="K660" s="367" t="str">
        <f t="shared" si="145"/>
        <v/>
      </c>
      <c r="L660" s="368" t="str">
        <f t="shared" si="146"/>
        <v/>
      </c>
      <c r="M660" s="369"/>
      <c r="N660" s="370" t="str">
        <f t="shared" si="139"/>
        <v/>
      </c>
      <c r="O660" s="371" t="str">
        <f t="shared" si="140"/>
        <v/>
      </c>
      <c r="P660" s="371" t="str">
        <f t="shared" si="147"/>
        <v/>
      </c>
      <c r="Q660" s="372" t="str">
        <f t="shared" si="141"/>
        <v/>
      </c>
      <c r="R660" s="373" t="str">
        <f t="shared" si="148"/>
        <v/>
      </c>
      <c r="S660" s="372" t="str">
        <f t="shared" si="149"/>
        <v/>
      </c>
      <c r="T660" s="372" t="str">
        <f t="shared" si="142"/>
        <v/>
      </c>
      <c r="U660" s="374" t="str">
        <f t="shared" si="143"/>
        <v/>
      </c>
      <c r="V660" s="375" t="str">
        <f t="shared" si="150"/>
        <v/>
      </c>
      <c r="Y660" s="133"/>
    </row>
    <row r="661" spans="1:25" s="127" customFormat="1" ht="12" customHeight="1">
      <c r="A661" s="121">
        <v>589</v>
      </c>
      <c r="B661" s="122"/>
      <c r="C661" s="403"/>
      <c r="D661" s="123"/>
      <c r="E661" s="124"/>
      <c r="F661" s="124"/>
      <c r="G661" s="363" t="str">
        <f t="shared" si="136"/>
        <v/>
      </c>
      <c r="H661" s="376" t="str">
        <f t="shared" si="137"/>
        <v/>
      </c>
      <c r="I661" s="365" t="str">
        <f t="shared" si="138"/>
        <v/>
      </c>
      <c r="J661" s="366" t="str">
        <f t="shared" si="144"/>
        <v/>
      </c>
      <c r="K661" s="367" t="str">
        <f t="shared" si="145"/>
        <v/>
      </c>
      <c r="L661" s="368" t="str">
        <f t="shared" si="146"/>
        <v/>
      </c>
      <c r="M661" s="369"/>
      <c r="N661" s="370" t="str">
        <f t="shared" si="139"/>
        <v/>
      </c>
      <c r="O661" s="371" t="str">
        <f t="shared" si="140"/>
        <v/>
      </c>
      <c r="P661" s="371" t="str">
        <f t="shared" si="147"/>
        <v/>
      </c>
      <c r="Q661" s="372" t="str">
        <f t="shared" si="141"/>
        <v/>
      </c>
      <c r="R661" s="373" t="str">
        <f t="shared" si="148"/>
        <v/>
      </c>
      <c r="S661" s="372" t="str">
        <f t="shared" si="149"/>
        <v/>
      </c>
      <c r="T661" s="372" t="str">
        <f t="shared" si="142"/>
        <v/>
      </c>
      <c r="U661" s="374" t="str">
        <f t="shared" si="143"/>
        <v/>
      </c>
      <c r="V661" s="375" t="str">
        <f t="shared" si="150"/>
        <v/>
      </c>
      <c r="Y661" s="133"/>
    </row>
    <row r="662" spans="1:25" s="127" customFormat="1" ht="12" customHeight="1">
      <c r="A662" s="121">
        <v>590</v>
      </c>
      <c r="B662" s="122"/>
      <c r="C662" s="403"/>
      <c r="D662" s="123"/>
      <c r="E662" s="124"/>
      <c r="F662" s="124"/>
      <c r="G662" s="363" t="str">
        <f t="shared" si="136"/>
        <v/>
      </c>
      <c r="H662" s="376" t="str">
        <f t="shared" si="137"/>
        <v/>
      </c>
      <c r="I662" s="365" t="str">
        <f t="shared" si="138"/>
        <v/>
      </c>
      <c r="J662" s="366" t="str">
        <f t="shared" si="144"/>
        <v/>
      </c>
      <c r="K662" s="367" t="str">
        <f t="shared" si="145"/>
        <v/>
      </c>
      <c r="L662" s="368" t="str">
        <f t="shared" si="146"/>
        <v/>
      </c>
      <c r="M662" s="369"/>
      <c r="N662" s="370" t="str">
        <f t="shared" si="139"/>
        <v/>
      </c>
      <c r="O662" s="371" t="str">
        <f t="shared" si="140"/>
        <v/>
      </c>
      <c r="P662" s="371" t="str">
        <f t="shared" si="147"/>
        <v/>
      </c>
      <c r="Q662" s="372" t="str">
        <f t="shared" si="141"/>
        <v/>
      </c>
      <c r="R662" s="373" t="str">
        <f t="shared" si="148"/>
        <v/>
      </c>
      <c r="S662" s="372" t="str">
        <f t="shared" si="149"/>
        <v/>
      </c>
      <c r="T662" s="372" t="str">
        <f t="shared" si="142"/>
        <v/>
      </c>
      <c r="U662" s="374" t="str">
        <f t="shared" si="143"/>
        <v/>
      </c>
      <c r="V662" s="375" t="str">
        <f t="shared" si="150"/>
        <v/>
      </c>
      <c r="Y662" s="133"/>
    </row>
    <row r="663" spans="1:25" s="127" customFormat="1" ht="12" customHeight="1">
      <c r="A663" s="121">
        <v>591</v>
      </c>
      <c r="B663" s="122"/>
      <c r="C663" s="403"/>
      <c r="D663" s="123"/>
      <c r="E663" s="124"/>
      <c r="F663" s="124"/>
      <c r="G663" s="363" t="str">
        <f t="shared" si="136"/>
        <v/>
      </c>
      <c r="H663" s="376" t="str">
        <f t="shared" si="137"/>
        <v/>
      </c>
      <c r="I663" s="365" t="str">
        <f t="shared" si="138"/>
        <v/>
      </c>
      <c r="J663" s="366" t="str">
        <f t="shared" si="144"/>
        <v/>
      </c>
      <c r="K663" s="367" t="str">
        <f t="shared" si="145"/>
        <v/>
      </c>
      <c r="L663" s="368" t="str">
        <f t="shared" si="146"/>
        <v/>
      </c>
      <c r="M663" s="369"/>
      <c r="N663" s="370" t="str">
        <f t="shared" si="139"/>
        <v/>
      </c>
      <c r="O663" s="371" t="str">
        <f t="shared" si="140"/>
        <v/>
      </c>
      <c r="P663" s="371" t="str">
        <f t="shared" si="147"/>
        <v/>
      </c>
      <c r="Q663" s="372" t="str">
        <f t="shared" si="141"/>
        <v/>
      </c>
      <c r="R663" s="373" t="str">
        <f t="shared" si="148"/>
        <v/>
      </c>
      <c r="S663" s="372" t="str">
        <f t="shared" si="149"/>
        <v/>
      </c>
      <c r="T663" s="372" t="str">
        <f t="shared" si="142"/>
        <v/>
      </c>
      <c r="U663" s="374" t="str">
        <f t="shared" si="143"/>
        <v/>
      </c>
      <c r="V663" s="375" t="str">
        <f t="shared" si="150"/>
        <v/>
      </c>
      <c r="Y663" s="133"/>
    </row>
    <row r="664" spans="1:25" s="127" customFormat="1" ht="12" customHeight="1">
      <c r="A664" s="121">
        <v>592</v>
      </c>
      <c r="B664" s="122"/>
      <c r="C664" s="403"/>
      <c r="D664" s="123"/>
      <c r="E664" s="124"/>
      <c r="F664" s="124"/>
      <c r="G664" s="363" t="str">
        <f t="shared" si="136"/>
        <v/>
      </c>
      <c r="H664" s="376" t="str">
        <f t="shared" si="137"/>
        <v/>
      </c>
      <c r="I664" s="365" t="str">
        <f t="shared" si="138"/>
        <v/>
      </c>
      <c r="J664" s="366" t="str">
        <f t="shared" si="144"/>
        <v/>
      </c>
      <c r="K664" s="367" t="str">
        <f t="shared" si="145"/>
        <v/>
      </c>
      <c r="L664" s="368" t="str">
        <f t="shared" si="146"/>
        <v/>
      </c>
      <c r="M664" s="369"/>
      <c r="N664" s="370" t="str">
        <f t="shared" si="139"/>
        <v/>
      </c>
      <c r="O664" s="371" t="str">
        <f t="shared" si="140"/>
        <v/>
      </c>
      <c r="P664" s="371" t="str">
        <f t="shared" si="147"/>
        <v/>
      </c>
      <c r="Q664" s="372" t="str">
        <f t="shared" si="141"/>
        <v/>
      </c>
      <c r="R664" s="373" t="str">
        <f t="shared" si="148"/>
        <v/>
      </c>
      <c r="S664" s="372" t="str">
        <f t="shared" si="149"/>
        <v/>
      </c>
      <c r="T664" s="372" t="str">
        <f t="shared" si="142"/>
        <v/>
      </c>
      <c r="U664" s="374" t="str">
        <f t="shared" si="143"/>
        <v/>
      </c>
      <c r="V664" s="375" t="str">
        <f t="shared" si="150"/>
        <v/>
      </c>
      <c r="Y664" s="133"/>
    </row>
    <row r="665" spans="1:25" s="127" customFormat="1" ht="12" customHeight="1">
      <c r="A665" s="121">
        <v>593</v>
      </c>
      <c r="B665" s="122"/>
      <c r="C665" s="403"/>
      <c r="D665" s="123"/>
      <c r="E665" s="124"/>
      <c r="F665" s="124"/>
      <c r="G665" s="363" t="str">
        <f t="shared" si="136"/>
        <v/>
      </c>
      <c r="H665" s="376" t="str">
        <f t="shared" si="137"/>
        <v/>
      </c>
      <c r="I665" s="365" t="str">
        <f t="shared" si="138"/>
        <v/>
      </c>
      <c r="J665" s="366" t="str">
        <f t="shared" si="144"/>
        <v/>
      </c>
      <c r="K665" s="367" t="str">
        <f t="shared" si="145"/>
        <v/>
      </c>
      <c r="L665" s="368" t="str">
        <f t="shared" si="146"/>
        <v/>
      </c>
      <c r="M665" s="369"/>
      <c r="N665" s="370" t="str">
        <f t="shared" si="139"/>
        <v/>
      </c>
      <c r="O665" s="371" t="str">
        <f t="shared" si="140"/>
        <v/>
      </c>
      <c r="P665" s="371" t="str">
        <f t="shared" si="147"/>
        <v/>
      </c>
      <c r="Q665" s="372" t="str">
        <f t="shared" si="141"/>
        <v/>
      </c>
      <c r="R665" s="373" t="str">
        <f t="shared" si="148"/>
        <v/>
      </c>
      <c r="S665" s="372" t="str">
        <f t="shared" si="149"/>
        <v/>
      </c>
      <c r="T665" s="372" t="str">
        <f t="shared" si="142"/>
        <v/>
      </c>
      <c r="U665" s="374" t="str">
        <f t="shared" si="143"/>
        <v/>
      </c>
      <c r="V665" s="375" t="str">
        <f t="shared" si="150"/>
        <v/>
      </c>
      <c r="Y665" s="133"/>
    </row>
    <row r="666" spans="1:25" s="127" customFormat="1" ht="12" customHeight="1">
      <c r="A666" s="121">
        <v>594</v>
      </c>
      <c r="B666" s="122"/>
      <c r="C666" s="403"/>
      <c r="D666" s="123"/>
      <c r="E666" s="124"/>
      <c r="F666" s="124"/>
      <c r="G666" s="363" t="str">
        <f t="shared" si="136"/>
        <v/>
      </c>
      <c r="H666" s="376" t="str">
        <f t="shared" si="137"/>
        <v/>
      </c>
      <c r="I666" s="365" t="str">
        <f t="shared" si="138"/>
        <v/>
      </c>
      <c r="J666" s="366" t="str">
        <f t="shared" si="144"/>
        <v/>
      </c>
      <c r="K666" s="367" t="str">
        <f t="shared" si="145"/>
        <v/>
      </c>
      <c r="L666" s="368" t="str">
        <f t="shared" si="146"/>
        <v/>
      </c>
      <c r="M666" s="369"/>
      <c r="N666" s="370" t="str">
        <f t="shared" si="139"/>
        <v/>
      </c>
      <c r="O666" s="371" t="str">
        <f t="shared" si="140"/>
        <v/>
      </c>
      <c r="P666" s="371" t="str">
        <f t="shared" si="147"/>
        <v/>
      </c>
      <c r="Q666" s="372" t="str">
        <f t="shared" si="141"/>
        <v/>
      </c>
      <c r="R666" s="373" t="str">
        <f t="shared" si="148"/>
        <v/>
      </c>
      <c r="S666" s="372" t="str">
        <f t="shared" si="149"/>
        <v/>
      </c>
      <c r="T666" s="372" t="str">
        <f t="shared" si="142"/>
        <v/>
      </c>
      <c r="U666" s="374" t="str">
        <f t="shared" si="143"/>
        <v/>
      </c>
      <c r="V666" s="375" t="str">
        <f t="shared" si="150"/>
        <v/>
      </c>
      <c r="Y666" s="133"/>
    </row>
    <row r="667" spans="1:25" s="127" customFormat="1" ht="12" customHeight="1">
      <c r="A667" s="121">
        <v>595</v>
      </c>
      <c r="B667" s="122"/>
      <c r="C667" s="403"/>
      <c r="D667" s="123"/>
      <c r="E667" s="124"/>
      <c r="F667" s="124"/>
      <c r="G667" s="363" t="str">
        <f t="shared" si="136"/>
        <v/>
      </c>
      <c r="H667" s="376" t="str">
        <f t="shared" si="137"/>
        <v/>
      </c>
      <c r="I667" s="365" t="str">
        <f t="shared" si="138"/>
        <v/>
      </c>
      <c r="J667" s="366" t="str">
        <f t="shared" si="144"/>
        <v/>
      </c>
      <c r="K667" s="367" t="str">
        <f t="shared" si="145"/>
        <v/>
      </c>
      <c r="L667" s="368" t="str">
        <f t="shared" si="146"/>
        <v/>
      </c>
      <c r="M667" s="369"/>
      <c r="N667" s="370" t="str">
        <f t="shared" si="139"/>
        <v/>
      </c>
      <c r="O667" s="371" t="str">
        <f t="shared" si="140"/>
        <v/>
      </c>
      <c r="P667" s="371" t="str">
        <f t="shared" si="147"/>
        <v/>
      </c>
      <c r="Q667" s="372" t="str">
        <f t="shared" si="141"/>
        <v/>
      </c>
      <c r="R667" s="373" t="str">
        <f t="shared" si="148"/>
        <v/>
      </c>
      <c r="S667" s="372" t="str">
        <f t="shared" si="149"/>
        <v/>
      </c>
      <c r="T667" s="372" t="str">
        <f t="shared" si="142"/>
        <v/>
      </c>
      <c r="U667" s="374" t="str">
        <f t="shared" si="143"/>
        <v/>
      </c>
      <c r="V667" s="375" t="str">
        <f t="shared" si="150"/>
        <v/>
      </c>
      <c r="Y667" s="133"/>
    </row>
    <row r="668" spans="1:25" s="127" customFormat="1" ht="12" customHeight="1">
      <c r="A668" s="121">
        <v>596</v>
      </c>
      <c r="B668" s="122"/>
      <c r="C668" s="403"/>
      <c r="D668" s="123"/>
      <c r="E668" s="124"/>
      <c r="F668" s="124"/>
      <c r="G668" s="363" t="str">
        <f t="shared" si="136"/>
        <v/>
      </c>
      <c r="H668" s="376" t="str">
        <f t="shared" si="137"/>
        <v/>
      </c>
      <c r="I668" s="365" t="str">
        <f t="shared" si="138"/>
        <v/>
      </c>
      <c r="J668" s="366" t="str">
        <f t="shared" si="144"/>
        <v/>
      </c>
      <c r="K668" s="367" t="str">
        <f t="shared" si="145"/>
        <v/>
      </c>
      <c r="L668" s="368" t="str">
        <f t="shared" si="146"/>
        <v/>
      </c>
      <c r="M668" s="369"/>
      <c r="N668" s="370" t="str">
        <f t="shared" si="139"/>
        <v/>
      </c>
      <c r="O668" s="371" t="str">
        <f t="shared" si="140"/>
        <v/>
      </c>
      <c r="P668" s="371" t="str">
        <f t="shared" si="147"/>
        <v/>
      </c>
      <c r="Q668" s="372" t="str">
        <f t="shared" si="141"/>
        <v/>
      </c>
      <c r="R668" s="373" t="str">
        <f t="shared" si="148"/>
        <v/>
      </c>
      <c r="S668" s="372" t="str">
        <f t="shared" si="149"/>
        <v/>
      </c>
      <c r="T668" s="372" t="str">
        <f t="shared" si="142"/>
        <v/>
      </c>
      <c r="U668" s="374" t="str">
        <f t="shared" si="143"/>
        <v/>
      </c>
      <c r="V668" s="375" t="str">
        <f t="shared" si="150"/>
        <v/>
      </c>
      <c r="Y668" s="133"/>
    </row>
    <row r="669" spans="1:25" s="127" customFormat="1" ht="12" customHeight="1">
      <c r="A669" s="121">
        <v>597</v>
      </c>
      <c r="B669" s="122"/>
      <c r="C669" s="403"/>
      <c r="D669" s="123"/>
      <c r="E669" s="124"/>
      <c r="F669" s="124"/>
      <c r="G669" s="363" t="str">
        <f t="shared" si="136"/>
        <v/>
      </c>
      <c r="H669" s="376" t="str">
        <f t="shared" si="137"/>
        <v/>
      </c>
      <c r="I669" s="365" t="str">
        <f t="shared" si="138"/>
        <v/>
      </c>
      <c r="J669" s="366" t="str">
        <f t="shared" si="144"/>
        <v/>
      </c>
      <c r="K669" s="367" t="str">
        <f t="shared" si="145"/>
        <v/>
      </c>
      <c r="L669" s="368" t="str">
        <f t="shared" si="146"/>
        <v/>
      </c>
      <c r="M669" s="369"/>
      <c r="N669" s="370" t="str">
        <f t="shared" si="139"/>
        <v/>
      </c>
      <c r="O669" s="371" t="str">
        <f t="shared" si="140"/>
        <v/>
      </c>
      <c r="P669" s="371" t="str">
        <f t="shared" si="147"/>
        <v/>
      </c>
      <c r="Q669" s="372" t="str">
        <f t="shared" si="141"/>
        <v/>
      </c>
      <c r="R669" s="373" t="str">
        <f t="shared" si="148"/>
        <v/>
      </c>
      <c r="S669" s="372" t="str">
        <f t="shared" si="149"/>
        <v/>
      </c>
      <c r="T669" s="372" t="str">
        <f t="shared" si="142"/>
        <v/>
      </c>
      <c r="U669" s="374" t="str">
        <f t="shared" si="143"/>
        <v/>
      </c>
      <c r="V669" s="375" t="str">
        <f t="shared" si="150"/>
        <v/>
      </c>
      <c r="Y669" s="133"/>
    </row>
    <row r="670" spans="1:25" s="127" customFormat="1" ht="12" customHeight="1">
      <c r="A670" s="121">
        <v>598</v>
      </c>
      <c r="B670" s="122"/>
      <c r="C670" s="403"/>
      <c r="D670" s="123"/>
      <c r="E670" s="124"/>
      <c r="F670" s="124"/>
      <c r="G670" s="363" t="str">
        <f t="shared" si="136"/>
        <v/>
      </c>
      <c r="H670" s="376" t="str">
        <f t="shared" si="137"/>
        <v/>
      </c>
      <c r="I670" s="365" t="str">
        <f t="shared" si="138"/>
        <v/>
      </c>
      <c r="J670" s="366" t="str">
        <f t="shared" si="144"/>
        <v/>
      </c>
      <c r="K670" s="367" t="str">
        <f t="shared" si="145"/>
        <v/>
      </c>
      <c r="L670" s="368" t="str">
        <f t="shared" si="146"/>
        <v/>
      </c>
      <c r="M670" s="369"/>
      <c r="N670" s="370" t="str">
        <f t="shared" si="139"/>
        <v/>
      </c>
      <c r="O670" s="371" t="str">
        <f t="shared" si="140"/>
        <v/>
      </c>
      <c r="P670" s="371" t="str">
        <f t="shared" si="147"/>
        <v/>
      </c>
      <c r="Q670" s="372" t="str">
        <f t="shared" si="141"/>
        <v/>
      </c>
      <c r="R670" s="373" t="str">
        <f t="shared" si="148"/>
        <v/>
      </c>
      <c r="S670" s="372" t="str">
        <f t="shared" si="149"/>
        <v/>
      </c>
      <c r="T670" s="372" t="str">
        <f t="shared" si="142"/>
        <v/>
      </c>
      <c r="U670" s="374" t="str">
        <f t="shared" si="143"/>
        <v/>
      </c>
      <c r="V670" s="375" t="str">
        <f t="shared" si="150"/>
        <v/>
      </c>
      <c r="Y670" s="133"/>
    </row>
    <row r="671" spans="1:25" s="127" customFormat="1" ht="12" customHeight="1">
      <c r="A671" s="121">
        <v>599</v>
      </c>
      <c r="B671" s="122"/>
      <c r="C671" s="403"/>
      <c r="D671" s="123"/>
      <c r="E671" s="124"/>
      <c r="F671" s="124"/>
      <c r="G671" s="363" t="str">
        <f t="shared" si="136"/>
        <v/>
      </c>
      <c r="H671" s="376" t="str">
        <f t="shared" si="137"/>
        <v/>
      </c>
      <c r="I671" s="365" t="str">
        <f t="shared" si="138"/>
        <v/>
      </c>
      <c r="J671" s="366" t="str">
        <f t="shared" si="144"/>
        <v/>
      </c>
      <c r="K671" s="367" t="str">
        <f t="shared" si="145"/>
        <v/>
      </c>
      <c r="L671" s="368" t="str">
        <f t="shared" si="146"/>
        <v/>
      </c>
      <c r="M671" s="369"/>
      <c r="N671" s="370" t="str">
        <f t="shared" si="139"/>
        <v/>
      </c>
      <c r="O671" s="371" t="str">
        <f t="shared" si="140"/>
        <v/>
      </c>
      <c r="P671" s="371" t="str">
        <f t="shared" si="147"/>
        <v/>
      </c>
      <c r="Q671" s="372" t="str">
        <f t="shared" si="141"/>
        <v/>
      </c>
      <c r="R671" s="373" t="str">
        <f t="shared" si="148"/>
        <v/>
      </c>
      <c r="S671" s="372" t="str">
        <f t="shared" si="149"/>
        <v/>
      </c>
      <c r="T671" s="372" t="str">
        <f t="shared" si="142"/>
        <v/>
      </c>
      <c r="U671" s="374" t="str">
        <f t="shared" si="143"/>
        <v/>
      </c>
      <c r="V671" s="375" t="str">
        <f t="shared" si="150"/>
        <v/>
      </c>
      <c r="Y671" s="133"/>
    </row>
    <row r="672" spans="1:25" s="127" customFormat="1" ht="12" customHeight="1">
      <c r="A672" s="121">
        <v>600</v>
      </c>
      <c r="B672" s="122"/>
      <c r="C672" s="403"/>
      <c r="D672" s="123"/>
      <c r="E672" s="124"/>
      <c r="F672" s="124"/>
      <c r="G672" s="363" t="str">
        <f t="shared" si="136"/>
        <v/>
      </c>
      <c r="H672" s="376" t="str">
        <f t="shared" si="137"/>
        <v/>
      </c>
      <c r="I672" s="365" t="str">
        <f t="shared" si="138"/>
        <v/>
      </c>
      <c r="J672" s="366" t="str">
        <f t="shared" si="144"/>
        <v/>
      </c>
      <c r="K672" s="367" t="str">
        <f t="shared" si="145"/>
        <v/>
      </c>
      <c r="L672" s="368" t="str">
        <f t="shared" si="146"/>
        <v/>
      </c>
      <c r="M672" s="369"/>
      <c r="N672" s="370" t="str">
        <f t="shared" si="139"/>
        <v/>
      </c>
      <c r="O672" s="371" t="str">
        <f t="shared" si="140"/>
        <v/>
      </c>
      <c r="P672" s="371" t="str">
        <f t="shared" si="147"/>
        <v/>
      </c>
      <c r="Q672" s="372" t="str">
        <f t="shared" si="141"/>
        <v/>
      </c>
      <c r="R672" s="373" t="str">
        <f t="shared" si="148"/>
        <v/>
      </c>
      <c r="S672" s="372" t="str">
        <f t="shared" si="149"/>
        <v/>
      </c>
      <c r="T672" s="372" t="str">
        <f t="shared" si="142"/>
        <v/>
      </c>
      <c r="U672" s="374" t="str">
        <f t="shared" si="143"/>
        <v/>
      </c>
      <c r="V672" s="375" t="str">
        <f t="shared" si="150"/>
        <v/>
      </c>
      <c r="Y672" s="133"/>
    </row>
    <row r="673" spans="1:25" s="127" customFormat="1" ht="12" customHeight="1">
      <c r="A673" s="121">
        <v>601</v>
      </c>
      <c r="B673" s="122"/>
      <c r="C673" s="403"/>
      <c r="D673" s="123"/>
      <c r="E673" s="124"/>
      <c r="F673" s="124"/>
      <c r="G673" s="363" t="str">
        <f t="shared" si="136"/>
        <v/>
      </c>
      <c r="H673" s="376" t="str">
        <f t="shared" si="137"/>
        <v/>
      </c>
      <c r="I673" s="365" t="str">
        <f t="shared" si="138"/>
        <v/>
      </c>
      <c r="J673" s="366" t="str">
        <f t="shared" si="144"/>
        <v/>
      </c>
      <c r="K673" s="367" t="str">
        <f t="shared" si="145"/>
        <v/>
      </c>
      <c r="L673" s="368" t="str">
        <f t="shared" si="146"/>
        <v/>
      </c>
      <c r="M673" s="369"/>
      <c r="N673" s="370" t="str">
        <f t="shared" si="139"/>
        <v/>
      </c>
      <c r="O673" s="371" t="str">
        <f t="shared" si="140"/>
        <v/>
      </c>
      <c r="P673" s="371" t="str">
        <f t="shared" si="147"/>
        <v/>
      </c>
      <c r="Q673" s="372" t="str">
        <f t="shared" si="141"/>
        <v/>
      </c>
      <c r="R673" s="373" t="str">
        <f t="shared" si="148"/>
        <v/>
      </c>
      <c r="S673" s="372" t="str">
        <f t="shared" si="149"/>
        <v/>
      </c>
      <c r="T673" s="372" t="str">
        <f t="shared" si="142"/>
        <v/>
      </c>
      <c r="U673" s="374" t="str">
        <f t="shared" si="143"/>
        <v/>
      </c>
      <c r="V673" s="375" t="str">
        <f t="shared" si="150"/>
        <v/>
      </c>
      <c r="Y673" s="133"/>
    </row>
    <row r="674" spans="1:25" s="127" customFormat="1" ht="12" customHeight="1">
      <c r="A674" s="121">
        <v>602</v>
      </c>
      <c r="B674" s="122"/>
      <c r="C674" s="403"/>
      <c r="D674" s="123"/>
      <c r="E674" s="124"/>
      <c r="F674" s="124"/>
      <c r="G674" s="363" t="str">
        <f t="shared" si="136"/>
        <v/>
      </c>
      <c r="H674" s="376" t="str">
        <f t="shared" si="137"/>
        <v/>
      </c>
      <c r="I674" s="365" t="str">
        <f t="shared" si="138"/>
        <v/>
      </c>
      <c r="J674" s="366" t="str">
        <f t="shared" si="144"/>
        <v/>
      </c>
      <c r="K674" s="367" t="str">
        <f t="shared" si="145"/>
        <v/>
      </c>
      <c r="L674" s="368" t="str">
        <f t="shared" si="146"/>
        <v/>
      </c>
      <c r="M674" s="369"/>
      <c r="N674" s="370" t="str">
        <f t="shared" si="139"/>
        <v/>
      </c>
      <c r="O674" s="371" t="str">
        <f t="shared" si="140"/>
        <v/>
      </c>
      <c r="P674" s="371" t="str">
        <f t="shared" si="147"/>
        <v/>
      </c>
      <c r="Q674" s="372" t="str">
        <f t="shared" si="141"/>
        <v/>
      </c>
      <c r="R674" s="373" t="str">
        <f t="shared" si="148"/>
        <v/>
      </c>
      <c r="S674" s="372" t="str">
        <f t="shared" si="149"/>
        <v/>
      </c>
      <c r="T674" s="372" t="str">
        <f t="shared" si="142"/>
        <v/>
      </c>
      <c r="U674" s="374" t="str">
        <f t="shared" si="143"/>
        <v/>
      </c>
      <c r="V674" s="375" t="str">
        <f t="shared" si="150"/>
        <v/>
      </c>
      <c r="Y674" s="133"/>
    </row>
    <row r="675" spans="1:25" s="127" customFormat="1" ht="12" customHeight="1">
      <c r="A675" s="121">
        <v>603</v>
      </c>
      <c r="B675" s="122"/>
      <c r="C675" s="403"/>
      <c r="D675" s="123"/>
      <c r="E675" s="124"/>
      <c r="F675" s="124"/>
      <c r="G675" s="363" t="str">
        <f t="shared" si="136"/>
        <v/>
      </c>
      <c r="H675" s="376" t="str">
        <f t="shared" si="137"/>
        <v/>
      </c>
      <c r="I675" s="365" t="str">
        <f t="shared" si="138"/>
        <v/>
      </c>
      <c r="J675" s="366" t="str">
        <f t="shared" si="144"/>
        <v/>
      </c>
      <c r="K675" s="367" t="str">
        <f t="shared" si="145"/>
        <v/>
      </c>
      <c r="L675" s="368" t="str">
        <f t="shared" si="146"/>
        <v/>
      </c>
      <c r="M675" s="369"/>
      <c r="N675" s="370" t="str">
        <f t="shared" si="139"/>
        <v/>
      </c>
      <c r="O675" s="371" t="str">
        <f t="shared" si="140"/>
        <v/>
      </c>
      <c r="P675" s="371" t="str">
        <f t="shared" si="147"/>
        <v/>
      </c>
      <c r="Q675" s="372" t="str">
        <f t="shared" si="141"/>
        <v/>
      </c>
      <c r="R675" s="373" t="str">
        <f t="shared" si="148"/>
        <v/>
      </c>
      <c r="S675" s="372" t="str">
        <f t="shared" si="149"/>
        <v/>
      </c>
      <c r="T675" s="372" t="str">
        <f t="shared" si="142"/>
        <v/>
      </c>
      <c r="U675" s="374" t="str">
        <f t="shared" si="143"/>
        <v/>
      </c>
      <c r="V675" s="375" t="str">
        <f t="shared" si="150"/>
        <v/>
      </c>
      <c r="Y675" s="133"/>
    </row>
    <row r="676" spans="1:25" s="127" customFormat="1" ht="12" customHeight="1">
      <c r="A676" s="121">
        <v>604</v>
      </c>
      <c r="B676" s="122"/>
      <c r="C676" s="403"/>
      <c r="D676" s="123"/>
      <c r="E676" s="124"/>
      <c r="F676" s="124"/>
      <c r="G676" s="363" t="str">
        <f t="shared" si="136"/>
        <v/>
      </c>
      <c r="H676" s="376" t="str">
        <f t="shared" si="137"/>
        <v/>
      </c>
      <c r="I676" s="365" t="str">
        <f t="shared" si="138"/>
        <v/>
      </c>
      <c r="J676" s="366" t="str">
        <f t="shared" si="144"/>
        <v/>
      </c>
      <c r="K676" s="367" t="str">
        <f t="shared" si="145"/>
        <v/>
      </c>
      <c r="L676" s="368" t="str">
        <f t="shared" si="146"/>
        <v/>
      </c>
      <c r="M676" s="369"/>
      <c r="N676" s="370" t="str">
        <f t="shared" si="139"/>
        <v/>
      </c>
      <c r="O676" s="371" t="str">
        <f t="shared" si="140"/>
        <v/>
      </c>
      <c r="P676" s="371" t="str">
        <f t="shared" si="147"/>
        <v/>
      </c>
      <c r="Q676" s="372" t="str">
        <f t="shared" si="141"/>
        <v/>
      </c>
      <c r="R676" s="373" t="str">
        <f t="shared" si="148"/>
        <v/>
      </c>
      <c r="S676" s="372" t="str">
        <f t="shared" si="149"/>
        <v/>
      </c>
      <c r="T676" s="372" t="str">
        <f t="shared" si="142"/>
        <v/>
      </c>
      <c r="U676" s="374" t="str">
        <f t="shared" si="143"/>
        <v/>
      </c>
      <c r="V676" s="375" t="str">
        <f t="shared" si="150"/>
        <v/>
      </c>
      <c r="Y676" s="133"/>
    </row>
    <row r="677" spans="1:25" s="127" customFormat="1" ht="12" customHeight="1">
      <c r="A677" s="121">
        <v>605</v>
      </c>
      <c r="B677" s="122"/>
      <c r="C677" s="403"/>
      <c r="D677" s="123"/>
      <c r="E677" s="124"/>
      <c r="F677" s="124"/>
      <c r="G677" s="363" t="str">
        <f t="shared" si="136"/>
        <v/>
      </c>
      <c r="H677" s="376" t="str">
        <f t="shared" si="137"/>
        <v/>
      </c>
      <c r="I677" s="365" t="str">
        <f t="shared" si="138"/>
        <v/>
      </c>
      <c r="J677" s="366" t="str">
        <f t="shared" si="144"/>
        <v/>
      </c>
      <c r="K677" s="367" t="str">
        <f t="shared" si="145"/>
        <v/>
      </c>
      <c r="L677" s="368" t="str">
        <f t="shared" si="146"/>
        <v/>
      </c>
      <c r="M677" s="369"/>
      <c r="N677" s="370" t="str">
        <f t="shared" si="139"/>
        <v/>
      </c>
      <c r="O677" s="371" t="str">
        <f t="shared" si="140"/>
        <v/>
      </c>
      <c r="P677" s="371" t="str">
        <f t="shared" si="147"/>
        <v/>
      </c>
      <c r="Q677" s="372" t="str">
        <f t="shared" si="141"/>
        <v/>
      </c>
      <c r="R677" s="373" t="str">
        <f t="shared" si="148"/>
        <v/>
      </c>
      <c r="S677" s="372" t="str">
        <f t="shared" si="149"/>
        <v/>
      </c>
      <c r="T677" s="372" t="str">
        <f t="shared" si="142"/>
        <v/>
      </c>
      <c r="U677" s="374" t="str">
        <f t="shared" si="143"/>
        <v/>
      </c>
      <c r="V677" s="375" t="str">
        <f t="shared" si="150"/>
        <v/>
      </c>
      <c r="Y677" s="133"/>
    </row>
    <row r="678" spans="1:25" s="127" customFormat="1" ht="12" customHeight="1">
      <c r="A678" s="121">
        <v>606</v>
      </c>
      <c r="B678" s="122"/>
      <c r="C678" s="403"/>
      <c r="D678" s="123"/>
      <c r="E678" s="124"/>
      <c r="F678" s="124"/>
      <c r="G678" s="363" t="str">
        <f t="shared" si="136"/>
        <v/>
      </c>
      <c r="H678" s="376" t="str">
        <f t="shared" si="137"/>
        <v/>
      </c>
      <c r="I678" s="365" t="str">
        <f t="shared" si="138"/>
        <v/>
      </c>
      <c r="J678" s="366" t="str">
        <f t="shared" si="144"/>
        <v/>
      </c>
      <c r="K678" s="367" t="str">
        <f t="shared" si="145"/>
        <v/>
      </c>
      <c r="L678" s="368" t="str">
        <f t="shared" si="146"/>
        <v/>
      </c>
      <c r="M678" s="369"/>
      <c r="N678" s="370" t="str">
        <f t="shared" si="139"/>
        <v/>
      </c>
      <c r="O678" s="371" t="str">
        <f t="shared" si="140"/>
        <v/>
      </c>
      <c r="P678" s="371" t="str">
        <f t="shared" si="147"/>
        <v/>
      </c>
      <c r="Q678" s="372" t="str">
        <f t="shared" si="141"/>
        <v/>
      </c>
      <c r="R678" s="373" t="str">
        <f t="shared" si="148"/>
        <v/>
      </c>
      <c r="S678" s="372" t="str">
        <f t="shared" si="149"/>
        <v/>
      </c>
      <c r="T678" s="372" t="str">
        <f t="shared" si="142"/>
        <v/>
      </c>
      <c r="U678" s="374" t="str">
        <f t="shared" si="143"/>
        <v/>
      </c>
      <c r="V678" s="375" t="str">
        <f t="shared" si="150"/>
        <v/>
      </c>
      <c r="Y678" s="133"/>
    </row>
    <row r="679" spans="1:25" s="127" customFormat="1" ht="12" customHeight="1">
      <c r="A679" s="121">
        <v>607</v>
      </c>
      <c r="B679" s="122"/>
      <c r="C679" s="403"/>
      <c r="D679" s="123"/>
      <c r="E679" s="124"/>
      <c r="F679" s="124"/>
      <c r="G679" s="363" t="str">
        <f t="shared" si="136"/>
        <v/>
      </c>
      <c r="H679" s="376" t="str">
        <f t="shared" si="137"/>
        <v/>
      </c>
      <c r="I679" s="365" t="str">
        <f t="shared" si="138"/>
        <v/>
      </c>
      <c r="J679" s="366" t="str">
        <f t="shared" si="144"/>
        <v/>
      </c>
      <c r="K679" s="367" t="str">
        <f t="shared" si="145"/>
        <v/>
      </c>
      <c r="L679" s="368" t="str">
        <f t="shared" si="146"/>
        <v/>
      </c>
      <c r="M679" s="369"/>
      <c r="N679" s="370" t="str">
        <f t="shared" si="139"/>
        <v/>
      </c>
      <c r="O679" s="371" t="str">
        <f t="shared" si="140"/>
        <v/>
      </c>
      <c r="P679" s="371" t="str">
        <f t="shared" si="147"/>
        <v/>
      </c>
      <c r="Q679" s="372" t="str">
        <f t="shared" si="141"/>
        <v/>
      </c>
      <c r="R679" s="373" t="str">
        <f t="shared" si="148"/>
        <v/>
      </c>
      <c r="S679" s="372" t="str">
        <f t="shared" si="149"/>
        <v/>
      </c>
      <c r="T679" s="372" t="str">
        <f t="shared" si="142"/>
        <v/>
      </c>
      <c r="U679" s="374" t="str">
        <f t="shared" si="143"/>
        <v/>
      </c>
      <c r="V679" s="375" t="str">
        <f t="shared" si="150"/>
        <v/>
      </c>
      <c r="Y679" s="133"/>
    </row>
    <row r="680" spans="1:25" s="127" customFormat="1" ht="12" customHeight="1">
      <c r="A680" s="121">
        <v>608</v>
      </c>
      <c r="B680" s="122"/>
      <c r="C680" s="403"/>
      <c r="D680" s="123"/>
      <c r="E680" s="124"/>
      <c r="F680" s="124"/>
      <c r="G680" s="363" t="str">
        <f t="shared" si="136"/>
        <v/>
      </c>
      <c r="H680" s="376" t="str">
        <f t="shared" si="137"/>
        <v/>
      </c>
      <c r="I680" s="365" t="str">
        <f t="shared" si="138"/>
        <v/>
      </c>
      <c r="J680" s="366" t="str">
        <f t="shared" si="144"/>
        <v/>
      </c>
      <c r="K680" s="367" t="str">
        <f t="shared" si="145"/>
        <v/>
      </c>
      <c r="L680" s="368" t="str">
        <f t="shared" si="146"/>
        <v/>
      </c>
      <c r="M680" s="369"/>
      <c r="N680" s="370" t="str">
        <f t="shared" si="139"/>
        <v/>
      </c>
      <c r="O680" s="371" t="str">
        <f t="shared" si="140"/>
        <v/>
      </c>
      <c r="P680" s="371" t="str">
        <f t="shared" si="147"/>
        <v/>
      </c>
      <c r="Q680" s="372" t="str">
        <f t="shared" si="141"/>
        <v/>
      </c>
      <c r="R680" s="373" t="str">
        <f t="shared" si="148"/>
        <v/>
      </c>
      <c r="S680" s="372" t="str">
        <f t="shared" si="149"/>
        <v/>
      </c>
      <c r="T680" s="372" t="str">
        <f t="shared" si="142"/>
        <v/>
      </c>
      <c r="U680" s="374" t="str">
        <f t="shared" si="143"/>
        <v/>
      </c>
      <c r="V680" s="375" t="str">
        <f t="shared" si="150"/>
        <v/>
      </c>
      <c r="Y680" s="133"/>
    </row>
    <row r="681" spans="1:25" s="127" customFormat="1" ht="12" customHeight="1">
      <c r="A681" s="121">
        <v>609</v>
      </c>
      <c r="B681" s="122"/>
      <c r="C681" s="403"/>
      <c r="D681" s="123"/>
      <c r="E681" s="124"/>
      <c r="F681" s="124"/>
      <c r="G681" s="363" t="str">
        <f t="shared" si="136"/>
        <v/>
      </c>
      <c r="H681" s="376" t="str">
        <f t="shared" si="137"/>
        <v/>
      </c>
      <c r="I681" s="365" t="str">
        <f t="shared" si="138"/>
        <v/>
      </c>
      <c r="J681" s="366" t="str">
        <f t="shared" si="144"/>
        <v/>
      </c>
      <c r="K681" s="367" t="str">
        <f t="shared" si="145"/>
        <v/>
      </c>
      <c r="L681" s="368" t="str">
        <f t="shared" si="146"/>
        <v/>
      </c>
      <c r="M681" s="369"/>
      <c r="N681" s="370" t="str">
        <f t="shared" si="139"/>
        <v/>
      </c>
      <c r="O681" s="371" t="str">
        <f t="shared" si="140"/>
        <v/>
      </c>
      <c r="P681" s="371" t="str">
        <f t="shared" si="147"/>
        <v/>
      </c>
      <c r="Q681" s="372" t="str">
        <f t="shared" si="141"/>
        <v/>
      </c>
      <c r="R681" s="373" t="str">
        <f t="shared" si="148"/>
        <v/>
      </c>
      <c r="S681" s="372" t="str">
        <f t="shared" si="149"/>
        <v/>
      </c>
      <c r="T681" s="372" t="str">
        <f t="shared" si="142"/>
        <v/>
      </c>
      <c r="U681" s="374" t="str">
        <f t="shared" si="143"/>
        <v/>
      </c>
      <c r="V681" s="375" t="str">
        <f t="shared" si="150"/>
        <v/>
      </c>
      <c r="Y681" s="133"/>
    </row>
    <row r="682" spans="1:25" s="127" customFormat="1" ht="12" customHeight="1">
      <c r="A682" s="121">
        <v>610</v>
      </c>
      <c r="B682" s="122"/>
      <c r="C682" s="403"/>
      <c r="D682" s="123"/>
      <c r="E682" s="124"/>
      <c r="F682" s="124"/>
      <c r="G682" s="363" t="str">
        <f t="shared" si="136"/>
        <v/>
      </c>
      <c r="H682" s="376" t="str">
        <f t="shared" si="137"/>
        <v/>
      </c>
      <c r="I682" s="365" t="str">
        <f t="shared" si="138"/>
        <v/>
      </c>
      <c r="J682" s="366" t="str">
        <f t="shared" si="144"/>
        <v/>
      </c>
      <c r="K682" s="367" t="str">
        <f t="shared" si="145"/>
        <v/>
      </c>
      <c r="L682" s="368" t="str">
        <f t="shared" si="146"/>
        <v/>
      </c>
      <c r="M682" s="369"/>
      <c r="N682" s="370" t="str">
        <f t="shared" si="139"/>
        <v/>
      </c>
      <c r="O682" s="371" t="str">
        <f t="shared" si="140"/>
        <v/>
      </c>
      <c r="P682" s="371" t="str">
        <f t="shared" si="147"/>
        <v/>
      </c>
      <c r="Q682" s="372" t="str">
        <f t="shared" si="141"/>
        <v/>
      </c>
      <c r="R682" s="373" t="str">
        <f t="shared" si="148"/>
        <v/>
      </c>
      <c r="S682" s="372" t="str">
        <f t="shared" si="149"/>
        <v/>
      </c>
      <c r="T682" s="372" t="str">
        <f t="shared" si="142"/>
        <v/>
      </c>
      <c r="U682" s="374" t="str">
        <f t="shared" si="143"/>
        <v/>
      </c>
      <c r="V682" s="375" t="str">
        <f t="shared" si="150"/>
        <v/>
      </c>
      <c r="Y682" s="133"/>
    </row>
    <row r="683" spans="1:25" s="127" customFormat="1" ht="12" customHeight="1">
      <c r="A683" s="121">
        <v>611</v>
      </c>
      <c r="B683" s="122"/>
      <c r="C683" s="403"/>
      <c r="D683" s="123"/>
      <c r="E683" s="124"/>
      <c r="F683" s="124"/>
      <c r="G683" s="363" t="str">
        <f t="shared" si="136"/>
        <v/>
      </c>
      <c r="H683" s="376" t="str">
        <f t="shared" si="137"/>
        <v/>
      </c>
      <c r="I683" s="365" t="str">
        <f t="shared" si="138"/>
        <v/>
      </c>
      <c r="J683" s="366" t="str">
        <f t="shared" si="144"/>
        <v/>
      </c>
      <c r="K683" s="367" t="str">
        <f t="shared" si="145"/>
        <v/>
      </c>
      <c r="L683" s="368" t="str">
        <f t="shared" si="146"/>
        <v/>
      </c>
      <c r="M683" s="369"/>
      <c r="N683" s="370" t="str">
        <f t="shared" si="139"/>
        <v/>
      </c>
      <c r="O683" s="371" t="str">
        <f t="shared" si="140"/>
        <v/>
      </c>
      <c r="P683" s="371" t="str">
        <f t="shared" si="147"/>
        <v/>
      </c>
      <c r="Q683" s="372" t="str">
        <f t="shared" si="141"/>
        <v/>
      </c>
      <c r="R683" s="373" t="str">
        <f t="shared" si="148"/>
        <v/>
      </c>
      <c r="S683" s="372" t="str">
        <f t="shared" si="149"/>
        <v/>
      </c>
      <c r="T683" s="372" t="str">
        <f t="shared" si="142"/>
        <v/>
      </c>
      <c r="U683" s="374" t="str">
        <f t="shared" si="143"/>
        <v/>
      </c>
      <c r="V683" s="375" t="str">
        <f t="shared" si="150"/>
        <v/>
      </c>
      <c r="Y683" s="133"/>
    </row>
    <row r="684" spans="1:25" s="127" customFormat="1" ht="12" customHeight="1">
      <c r="A684" s="121">
        <v>612</v>
      </c>
      <c r="B684" s="122"/>
      <c r="C684" s="403"/>
      <c r="D684" s="123"/>
      <c r="E684" s="124"/>
      <c r="F684" s="124"/>
      <c r="G684" s="363" t="str">
        <f t="shared" si="136"/>
        <v/>
      </c>
      <c r="H684" s="376" t="str">
        <f t="shared" si="137"/>
        <v/>
      </c>
      <c r="I684" s="365" t="str">
        <f t="shared" si="138"/>
        <v/>
      </c>
      <c r="J684" s="366" t="str">
        <f t="shared" si="144"/>
        <v/>
      </c>
      <c r="K684" s="367" t="str">
        <f t="shared" si="145"/>
        <v/>
      </c>
      <c r="L684" s="368" t="str">
        <f t="shared" si="146"/>
        <v/>
      </c>
      <c r="M684" s="369"/>
      <c r="N684" s="370" t="str">
        <f t="shared" si="139"/>
        <v/>
      </c>
      <c r="O684" s="371" t="str">
        <f t="shared" si="140"/>
        <v/>
      </c>
      <c r="P684" s="371" t="str">
        <f t="shared" si="147"/>
        <v/>
      </c>
      <c r="Q684" s="372" t="str">
        <f t="shared" si="141"/>
        <v/>
      </c>
      <c r="R684" s="373" t="str">
        <f t="shared" si="148"/>
        <v/>
      </c>
      <c r="S684" s="372" t="str">
        <f t="shared" si="149"/>
        <v/>
      </c>
      <c r="T684" s="372" t="str">
        <f t="shared" si="142"/>
        <v/>
      </c>
      <c r="U684" s="374" t="str">
        <f t="shared" si="143"/>
        <v/>
      </c>
      <c r="V684" s="375" t="str">
        <f t="shared" si="150"/>
        <v/>
      </c>
      <c r="Y684" s="133"/>
    </row>
    <row r="685" spans="1:25" s="127" customFormat="1" ht="12" customHeight="1">
      <c r="A685" s="121">
        <v>613</v>
      </c>
      <c r="B685" s="122"/>
      <c r="C685" s="403"/>
      <c r="D685" s="123"/>
      <c r="E685" s="124"/>
      <c r="F685" s="124"/>
      <c r="G685" s="363" t="str">
        <f t="shared" si="136"/>
        <v/>
      </c>
      <c r="H685" s="376" t="str">
        <f t="shared" si="137"/>
        <v/>
      </c>
      <c r="I685" s="365" t="str">
        <f t="shared" si="138"/>
        <v/>
      </c>
      <c r="J685" s="366" t="str">
        <f t="shared" si="144"/>
        <v/>
      </c>
      <c r="K685" s="367" t="str">
        <f t="shared" si="145"/>
        <v/>
      </c>
      <c r="L685" s="368" t="str">
        <f t="shared" si="146"/>
        <v/>
      </c>
      <c r="M685" s="369"/>
      <c r="N685" s="370" t="str">
        <f t="shared" si="139"/>
        <v/>
      </c>
      <c r="O685" s="371" t="str">
        <f t="shared" si="140"/>
        <v/>
      </c>
      <c r="P685" s="371" t="str">
        <f t="shared" si="147"/>
        <v/>
      </c>
      <c r="Q685" s="372" t="str">
        <f t="shared" si="141"/>
        <v/>
      </c>
      <c r="R685" s="373" t="str">
        <f t="shared" si="148"/>
        <v/>
      </c>
      <c r="S685" s="372" t="str">
        <f t="shared" si="149"/>
        <v/>
      </c>
      <c r="T685" s="372" t="str">
        <f t="shared" si="142"/>
        <v/>
      </c>
      <c r="U685" s="374" t="str">
        <f t="shared" si="143"/>
        <v/>
      </c>
      <c r="V685" s="375" t="str">
        <f t="shared" si="150"/>
        <v/>
      </c>
      <c r="Y685" s="133"/>
    </row>
    <row r="686" spans="1:25" s="127" customFormat="1" ht="12" customHeight="1">
      <c r="A686" s="121">
        <v>614</v>
      </c>
      <c r="B686" s="122"/>
      <c r="C686" s="403"/>
      <c r="D686" s="123"/>
      <c r="E686" s="124"/>
      <c r="F686" s="124"/>
      <c r="G686" s="363" t="str">
        <f t="shared" si="136"/>
        <v/>
      </c>
      <c r="H686" s="376" t="str">
        <f t="shared" si="137"/>
        <v/>
      </c>
      <c r="I686" s="365" t="str">
        <f t="shared" si="138"/>
        <v/>
      </c>
      <c r="J686" s="366" t="str">
        <f t="shared" si="144"/>
        <v/>
      </c>
      <c r="K686" s="367" t="str">
        <f t="shared" si="145"/>
        <v/>
      </c>
      <c r="L686" s="368" t="str">
        <f t="shared" si="146"/>
        <v/>
      </c>
      <c r="M686" s="369"/>
      <c r="N686" s="370" t="str">
        <f t="shared" si="139"/>
        <v/>
      </c>
      <c r="O686" s="371" t="str">
        <f t="shared" si="140"/>
        <v/>
      </c>
      <c r="P686" s="371" t="str">
        <f t="shared" si="147"/>
        <v/>
      </c>
      <c r="Q686" s="372" t="str">
        <f t="shared" si="141"/>
        <v/>
      </c>
      <c r="R686" s="373" t="str">
        <f t="shared" si="148"/>
        <v/>
      </c>
      <c r="S686" s="372" t="str">
        <f t="shared" si="149"/>
        <v/>
      </c>
      <c r="T686" s="372" t="str">
        <f t="shared" si="142"/>
        <v/>
      </c>
      <c r="U686" s="374" t="str">
        <f t="shared" si="143"/>
        <v/>
      </c>
      <c r="V686" s="375" t="str">
        <f t="shared" si="150"/>
        <v/>
      </c>
      <c r="Y686" s="133"/>
    </row>
    <row r="687" spans="1:25" s="127" customFormat="1" ht="12" customHeight="1">
      <c r="A687" s="121">
        <v>615</v>
      </c>
      <c r="B687" s="122"/>
      <c r="C687" s="403"/>
      <c r="D687" s="123"/>
      <c r="E687" s="124"/>
      <c r="F687" s="124"/>
      <c r="G687" s="363" t="str">
        <f t="shared" si="136"/>
        <v/>
      </c>
      <c r="H687" s="376" t="str">
        <f t="shared" si="137"/>
        <v/>
      </c>
      <c r="I687" s="365" t="str">
        <f t="shared" si="138"/>
        <v/>
      </c>
      <c r="J687" s="366" t="str">
        <f t="shared" si="144"/>
        <v/>
      </c>
      <c r="K687" s="367" t="str">
        <f t="shared" si="145"/>
        <v/>
      </c>
      <c r="L687" s="368" t="str">
        <f t="shared" si="146"/>
        <v/>
      </c>
      <c r="M687" s="369"/>
      <c r="N687" s="370" t="str">
        <f t="shared" si="139"/>
        <v/>
      </c>
      <c r="O687" s="371" t="str">
        <f t="shared" si="140"/>
        <v/>
      </c>
      <c r="P687" s="371" t="str">
        <f t="shared" si="147"/>
        <v/>
      </c>
      <c r="Q687" s="372" t="str">
        <f t="shared" si="141"/>
        <v/>
      </c>
      <c r="R687" s="373" t="str">
        <f t="shared" si="148"/>
        <v/>
      </c>
      <c r="S687" s="372" t="str">
        <f t="shared" si="149"/>
        <v/>
      </c>
      <c r="T687" s="372" t="str">
        <f t="shared" si="142"/>
        <v/>
      </c>
      <c r="U687" s="374" t="str">
        <f t="shared" si="143"/>
        <v/>
      </c>
      <c r="V687" s="375" t="str">
        <f t="shared" si="150"/>
        <v/>
      </c>
      <c r="Y687" s="133"/>
    </row>
    <row r="688" spans="1:25" s="127" customFormat="1" ht="12" customHeight="1">
      <c r="A688" s="121">
        <v>616</v>
      </c>
      <c r="B688" s="122"/>
      <c r="C688" s="403"/>
      <c r="D688" s="123"/>
      <c r="E688" s="124"/>
      <c r="F688" s="124"/>
      <c r="G688" s="363" t="str">
        <f t="shared" si="136"/>
        <v/>
      </c>
      <c r="H688" s="376" t="str">
        <f t="shared" si="137"/>
        <v/>
      </c>
      <c r="I688" s="365" t="str">
        <f t="shared" si="138"/>
        <v/>
      </c>
      <c r="J688" s="366" t="str">
        <f t="shared" si="144"/>
        <v/>
      </c>
      <c r="K688" s="367" t="str">
        <f t="shared" si="145"/>
        <v/>
      </c>
      <c r="L688" s="368" t="str">
        <f t="shared" si="146"/>
        <v/>
      </c>
      <c r="M688" s="369"/>
      <c r="N688" s="370" t="str">
        <f t="shared" si="139"/>
        <v/>
      </c>
      <c r="O688" s="371" t="str">
        <f t="shared" si="140"/>
        <v/>
      </c>
      <c r="P688" s="371" t="str">
        <f t="shared" si="147"/>
        <v/>
      </c>
      <c r="Q688" s="372" t="str">
        <f t="shared" si="141"/>
        <v/>
      </c>
      <c r="R688" s="373" t="str">
        <f t="shared" si="148"/>
        <v/>
      </c>
      <c r="S688" s="372" t="str">
        <f t="shared" si="149"/>
        <v/>
      </c>
      <c r="T688" s="372" t="str">
        <f t="shared" si="142"/>
        <v/>
      </c>
      <c r="U688" s="374" t="str">
        <f t="shared" si="143"/>
        <v/>
      </c>
      <c r="V688" s="375" t="str">
        <f t="shared" si="150"/>
        <v/>
      </c>
      <c r="Y688" s="133"/>
    </row>
    <row r="689" spans="1:25" s="127" customFormat="1" ht="12" customHeight="1">
      <c r="A689" s="121">
        <v>617</v>
      </c>
      <c r="B689" s="122"/>
      <c r="C689" s="403"/>
      <c r="D689" s="123"/>
      <c r="E689" s="124"/>
      <c r="F689" s="124"/>
      <c r="G689" s="363" t="str">
        <f t="shared" si="136"/>
        <v/>
      </c>
      <c r="H689" s="376" t="str">
        <f t="shared" si="137"/>
        <v/>
      </c>
      <c r="I689" s="365" t="str">
        <f t="shared" si="138"/>
        <v/>
      </c>
      <c r="J689" s="366" t="str">
        <f t="shared" si="144"/>
        <v/>
      </c>
      <c r="K689" s="367" t="str">
        <f t="shared" si="145"/>
        <v/>
      </c>
      <c r="L689" s="368" t="str">
        <f t="shared" si="146"/>
        <v/>
      </c>
      <c r="M689" s="369"/>
      <c r="N689" s="370" t="str">
        <f t="shared" si="139"/>
        <v/>
      </c>
      <c r="O689" s="371" t="str">
        <f t="shared" si="140"/>
        <v/>
      </c>
      <c r="P689" s="371" t="str">
        <f t="shared" si="147"/>
        <v/>
      </c>
      <c r="Q689" s="372" t="str">
        <f t="shared" si="141"/>
        <v/>
      </c>
      <c r="R689" s="373" t="str">
        <f t="shared" si="148"/>
        <v/>
      </c>
      <c r="S689" s="372" t="str">
        <f t="shared" si="149"/>
        <v/>
      </c>
      <c r="T689" s="372" t="str">
        <f t="shared" si="142"/>
        <v/>
      </c>
      <c r="U689" s="374" t="str">
        <f t="shared" si="143"/>
        <v/>
      </c>
      <c r="V689" s="375" t="str">
        <f t="shared" si="150"/>
        <v/>
      </c>
      <c r="Y689" s="133"/>
    </row>
    <row r="690" spans="1:25" s="127" customFormat="1" ht="12" customHeight="1">
      <c r="A690" s="121">
        <v>618</v>
      </c>
      <c r="B690" s="122"/>
      <c r="C690" s="403"/>
      <c r="D690" s="123"/>
      <c r="E690" s="124"/>
      <c r="F690" s="124"/>
      <c r="G690" s="363" t="str">
        <f t="shared" si="136"/>
        <v/>
      </c>
      <c r="H690" s="376" t="str">
        <f t="shared" si="137"/>
        <v/>
      </c>
      <c r="I690" s="365" t="str">
        <f t="shared" si="138"/>
        <v/>
      </c>
      <c r="J690" s="366" t="str">
        <f t="shared" si="144"/>
        <v/>
      </c>
      <c r="K690" s="367" t="str">
        <f t="shared" si="145"/>
        <v/>
      </c>
      <c r="L690" s="368" t="str">
        <f t="shared" si="146"/>
        <v/>
      </c>
      <c r="M690" s="369"/>
      <c r="N690" s="370" t="str">
        <f t="shared" si="139"/>
        <v/>
      </c>
      <c r="O690" s="371" t="str">
        <f t="shared" si="140"/>
        <v/>
      </c>
      <c r="P690" s="371" t="str">
        <f t="shared" si="147"/>
        <v/>
      </c>
      <c r="Q690" s="372" t="str">
        <f t="shared" si="141"/>
        <v/>
      </c>
      <c r="R690" s="373" t="str">
        <f t="shared" si="148"/>
        <v/>
      </c>
      <c r="S690" s="372" t="str">
        <f t="shared" si="149"/>
        <v/>
      </c>
      <c r="T690" s="372" t="str">
        <f t="shared" si="142"/>
        <v/>
      </c>
      <c r="U690" s="374" t="str">
        <f t="shared" si="143"/>
        <v/>
      </c>
      <c r="V690" s="375" t="str">
        <f t="shared" si="150"/>
        <v/>
      </c>
      <c r="Y690" s="133"/>
    </row>
    <row r="691" spans="1:25" s="127" customFormat="1" ht="12" customHeight="1">
      <c r="A691" s="121">
        <v>619</v>
      </c>
      <c r="B691" s="122"/>
      <c r="C691" s="403"/>
      <c r="D691" s="123"/>
      <c r="E691" s="124"/>
      <c r="F691" s="124"/>
      <c r="G691" s="363" t="str">
        <f t="shared" si="136"/>
        <v/>
      </c>
      <c r="H691" s="376" t="str">
        <f t="shared" si="137"/>
        <v/>
      </c>
      <c r="I691" s="365" t="str">
        <f t="shared" si="138"/>
        <v/>
      </c>
      <c r="J691" s="366" t="str">
        <f t="shared" si="144"/>
        <v/>
      </c>
      <c r="K691" s="367" t="str">
        <f t="shared" si="145"/>
        <v/>
      </c>
      <c r="L691" s="368" t="str">
        <f t="shared" si="146"/>
        <v/>
      </c>
      <c r="M691" s="369"/>
      <c r="N691" s="370" t="str">
        <f t="shared" si="139"/>
        <v/>
      </c>
      <c r="O691" s="371" t="str">
        <f t="shared" si="140"/>
        <v/>
      </c>
      <c r="P691" s="371" t="str">
        <f t="shared" si="147"/>
        <v/>
      </c>
      <c r="Q691" s="372" t="str">
        <f t="shared" si="141"/>
        <v/>
      </c>
      <c r="R691" s="373" t="str">
        <f t="shared" si="148"/>
        <v/>
      </c>
      <c r="S691" s="372" t="str">
        <f t="shared" si="149"/>
        <v/>
      </c>
      <c r="T691" s="372" t="str">
        <f t="shared" si="142"/>
        <v/>
      </c>
      <c r="U691" s="374" t="str">
        <f t="shared" si="143"/>
        <v/>
      </c>
      <c r="V691" s="375" t="str">
        <f t="shared" si="150"/>
        <v/>
      </c>
      <c r="Y691" s="133"/>
    </row>
    <row r="692" spans="1:25" s="127" customFormat="1" ht="12" customHeight="1">
      <c r="A692" s="121">
        <v>620</v>
      </c>
      <c r="B692" s="122"/>
      <c r="C692" s="403"/>
      <c r="D692" s="123"/>
      <c r="E692" s="124"/>
      <c r="F692" s="124"/>
      <c r="G692" s="363" t="str">
        <f t="shared" si="136"/>
        <v/>
      </c>
      <c r="H692" s="376" t="str">
        <f t="shared" si="137"/>
        <v/>
      </c>
      <c r="I692" s="365" t="str">
        <f t="shared" si="138"/>
        <v/>
      </c>
      <c r="J692" s="366" t="str">
        <f t="shared" si="144"/>
        <v/>
      </c>
      <c r="K692" s="367" t="str">
        <f t="shared" si="145"/>
        <v/>
      </c>
      <c r="L692" s="368" t="str">
        <f t="shared" si="146"/>
        <v/>
      </c>
      <c r="M692" s="369"/>
      <c r="N692" s="370" t="str">
        <f t="shared" si="139"/>
        <v/>
      </c>
      <c r="O692" s="371" t="str">
        <f t="shared" si="140"/>
        <v/>
      </c>
      <c r="P692" s="371" t="str">
        <f t="shared" si="147"/>
        <v/>
      </c>
      <c r="Q692" s="372" t="str">
        <f t="shared" si="141"/>
        <v/>
      </c>
      <c r="R692" s="373" t="str">
        <f t="shared" si="148"/>
        <v/>
      </c>
      <c r="S692" s="372" t="str">
        <f t="shared" si="149"/>
        <v/>
      </c>
      <c r="T692" s="372" t="str">
        <f t="shared" si="142"/>
        <v/>
      </c>
      <c r="U692" s="374" t="str">
        <f t="shared" si="143"/>
        <v/>
      </c>
      <c r="V692" s="375" t="str">
        <f t="shared" si="150"/>
        <v/>
      </c>
      <c r="Y692" s="133"/>
    </row>
    <row r="693" spans="1:25" s="127" customFormat="1" ht="12" customHeight="1">
      <c r="A693" s="121">
        <v>621</v>
      </c>
      <c r="B693" s="122"/>
      <c r="C693" s="403"/>
      <c r="D693" s="123"/>
      <c r="E693" s="124"/>
      <c r="F693" s="124"/>
      <c r="G693" s="363" t="str">
        <f t="shared" si="136"/>
        <v/>
      </c>
      <c r="H693" s="376" t="str">
        <f t="shared" si="137"/>
        <v/>
      </c>
      <c r="I693" s="365" t="str">
        <f t="shared" si="138"/>
        <v/>
      </c>
      <c r="J693" s="366" t="str">
        <f t="shared" si="144"/>
        <v/>
      </c>
      <c r="K693" s="367" t="str">
        <f t="shared" si="145"/>
        <v/>
      </c>
      <c r="L693" s="368" t="str">
        <f t="shared" si="146"/>
        <v/>
      </c>
      <c r="M693" s="369"/>
      <c r="N693" s="370" t="str">
        <f t="shared" si="139"/>
        <v/>
      </c>
      <c r="O693" s="371" t="str">
        <f t="shared" si="140"/>
        <v/>
      </c>
      <c r="P693" s="371" t="str">
        <f t="shared" si="147"/>
        <v/>
      </c>
      <c r="Q693" s="372" t="str">
        <f t="shared" si="141"/>
        <v/>
      </c>
      <c r="R693" s="373" t="str">
        <f t="shared" si="148"/>
        <v/>
      </c>
      <c r="S693" s="372" t="str">
        <f t="shared" si="149"/>
        <v/>
      </c>
      <c r="T693" s="372" t="str">
        <f t="shared" si="142"/>
        <v/>
      </c>
      <c r="U693" s="374" t="str">
        <f t="shared" si="143"/>
        <v/>
      </c>
      <c r="V693" s="375" t="str">
        <f t="shared" si="150"/>
        <v/>
      </c>
      <c r="Y693" s="133"/>
    </row>
    <row r="694" spans="1:25" s="127" customFormat="1" ht="12" customHeight="1">
      <c r="A694" s="121">
        <v>622</v>
      </c>
      <c r="B694" s="122"/>
      <c r="C694" s="403"/>
      <c r="D694" s="123"/>
      <c r="E694" s="124"/>
      <c r="F694" s="124"/>
      <c r="G694" s="363" t="str">
        <f t="shared" si="136"/>
        <v/>
      </c>
      <c r="H694" s="376" t="str">
        <f t="shared" si="137"/>
        <v/>
      </c>
      <c r="I694" s="365" t="str">
        <f t="shared" si="138"/>
        <v/>
      </c>
      <c r="J694" s="366" t="str">
        <f t="shared" si="144"/>
        <v/>
      </c>
      <c r="K694" s="367" t="str">
        <f t="shared" si="145"/>
        <v/>
      </c>
      <c r="L694" s="368" t="str">
        <f t="shared" si="146"/>
        <v/>
      </c>
      <c r="M694" s="369"/>
      <c r="N694" s="370" t="str">
        <f t="shared" si="139"/>
        <v/>
      </c>
      <c r="O694" s="371" t="str">
        <f t="shared" si="140"/>
        <v/>
      </c>
      <c r="P694" s="371" t="str">
        <f t="shared" si="147"/>
        <v/>
      </c>
      <c r="Q694" s="372" t="str">
        <f t="shared" si="141"/>
        <v/>
      </c>
      <c r="R694" s="373" t="str">
        <f t="shared" si="148"/>
        <v/>
      </c>
      <c r="S694" s="372" t="str">
        <f t="shared" si="149"/>
        <v/>
      </c>
      <c r="T694" s="372" t="str">
        <f t="shared" si="142"/>
        <v/>
      </c>
      <c r="U694" s="374" t="str">
        <f t="shared" si="143"/>
        <v/>
      </c>
      <c r="V694" s="375" t="str">
        <f t="shared" si="150"/>
        <v/>
      </c>
      <c r="Y694" s="133"/>
    </row>
    <row r="695" spans="1:25" s="127" customFormat="1" ht="12" customHeight="1">
      <c r="A695" s="121">
        <v>623</v>
      </c>
      <c r="B695" s="122"/>
      <c r="C695" s="403"/>
      <c r="D695" s="123"/>
      <c r="E695" s="124"/>
      <c r="F695" s="124"/>
      <c r="G695" s="363" t="str">
        <f t="shared" si="136"/>
        <v/>
      </c>
      <c r="H695" s="376" t="str">
        <f t="shared" si="137"/>
        <v/>
      </c>
      <c r="I695" s="365" t="str">
        <f t="shared" si="138"/>
        <v/>
      </c>
      <c r="J695" s="366" t="str">
        <f t="shared" si="144"/>
        <v/>
      </c>
      <c r="K695" s="367" t="str">
        <f t="shared" si="145"/>
        <v/>
      </c>
      <c r="L695" s="368" t="str">
        <f t="shared" si="146"/>
        <v/>
      </c>
      <c r="M695" s="369"/>
      <c r="N695" s="370" t="str">
        <f t="shared" si="139"/>
        <v/>
      </c>
      <c r="O695" s="371" t="str">
        <f t="shared" si="140"/>
        <v/>
      </c>
      <c r="P695" s="371" t="str">
        <f t="shared" si="147"/>
        <v/>
      </c>
      <c r="Q695" s="372" t="str">
        <f t="shared" si="141"/>
        <v/>
      </c>
      <c r="R695" s="373" t="str">
        <f t="shared" si="148"/>
        <v/>
      </c>
      <c r="S695" s="372" t="str">
        <f t="shared" si="149"/>
        <v/>
      </c>
      <c r="T695" s="372" t="str">
        <f t="shared" si="142"/>
        <v/>
      </c>
      <c r="U695" s="374" t="str">
        <f t="shared" si="143"/>
        <v/>
      </c>
      <c r="V695" s="375" t="str">
        <f t="shared" si="150"/>
        <v/>
      </c>
      <c r="Y695" s="133"/>
    </row>
    <row r="696" spans="1:25" s="127" customFormat="1" ht="12" customHeight="1">
      <c r="A696" s="121">
        <v>624</v>
      </c>
      <c r="B696" s="122"/>
      <c r="C696" s="403"/>
      <c r="D696" s="123"/>
      <c r="E696" s="124"/>
      <c r="F696" s="124"/>
      <c r="G696" s="363" t="str">
        <f t="shared" si="136"/>
        <v/>
      </c>
      <c r="H696" s="376" t="str">
        <f t="shared" si="137"/>
        <v/>
      </c>
      <c r="I696" s="365" t="str">
        <f t="shared" si="138"/>
        <v/>
      </c>
      <c r="J696" s="366" t="str">
        <f t="shared" si="144"/>
        <v/>
      </c>
      <c r="K696" s="367" t="str">
        <f t="shared" si="145"/>
        <v/>
      </c>
      <c r="L696" s="368" t="str">
        <f t="shared" si="146"/>
        <v/>
      </c>
      <c r="M696" s="369"/>
      <c r="N696" s="370" t="str">
        <f t="shared" si="139"/>
        <v/>
      </c>
      <c r="O696" s="371" t="str">
        <f t="shared" si="140"/>
        <v/>
      </c>
      <c r="P696" s="371" t="str">
        <f t="shared" si="147"/>
        <v/>
      </c>
      <c r="Q696" s="372" t="str">
        <f t="shared" si="141"/>
        <v/>
      </c>
      <c r="R696" s="373" t="str">
        <f t="shared" si="148"/>
        <v/>
      </c>
      <c r="S696" s="372" t="str">
        <f t="shared" si="149"/>
        <v/>
      </c>
      <c r="T696" s="372" t="str">
        <f t="shared" si="142"/>
        <v/>
      </c>
      <c r="U696" s="374" t="str">
        <f t="shared" si="143"/>
        <v/>
      </c>
      <c r="V696" s="375" t="str">
        <f t="shared" si="150"/>
        <v/>
      </c>
      <c r="Y696" s="133"/>
    </row>
    <row r="697" spans="1:25" s="127" customFormat="1" ht="12" customHeight="1">
      <c r="A697" s="121">
        <v>625</v>
      </c>
      <c r="B697" s="122"/>
      <c r="C697" s="403"/>
      <c r="D697" s="123"/>
      <c r="E697" s="124"/>
      <c r="F697" s="124"/>
      <c r="G697" s="363" t="str">
        <f t="shared" si="136"/>
        <v/>
      </c>
      <c r="H697" s="376" t="str">
        <f t="shared" si="137"/>
        <v/>
      </c>
      <c r="I697" s="365" t="str">
        <f t="shared" si="138"/>
        <v/>
      </c>
      <c r="J697" s="366" t="str">
        <f t="shared" si="144"/>
        <v/>
      </c>
      <c r="K697" s="367" t="str">
        <f t="shared" si="145"/>
        <v/>
      </c>
      <c r="L697" s="368" t="str">
        <f t="shared" si="146"/>
        <v/>
      </c>
      <c r="M697" s="369"/>
      <c r="N697" s="370" t="str">
        <f t="shared" si="139"/>
        <v/>
      </c>
      <c r="O697" s="371" t="str">
        <f t="shared" si="140"/>
        <v/>
      </c>
      <c r="P697" s="371" t="str">
        <f t="shared" si="147"/>
        <v/>
      </c>
      <c r="Q697" s="372" t="str">
        <f t="shared" si="141"/>
        <v/>
      </c>
      <c r="R697" s="373" t="str">
        <f t="shared" si="148"/>
        <v/>
      </c>
      <c r="S697" s="372" t="str">
        <f t="shared" si="149"/>
        <v/>
      </c>
      <c r="T697" s="372" t="str">
        <f t="shared" si="142"/>
        <v/>
      </c>
      <c r="U697" s="374" t="str">
        <f t="shared" si="143"/>
        <v/>
      </c>
      <c r="V697" s="375" t="str">
        <f t="shared" si="150"/>
        <v/>
      </c>
      <c r="Y697" s="133"/>
    </row>
    <row r="698" spans="1:25" s="127" customFormat="1" ht="12" customHeight="1">
      <c r="A698" s="121">
        <v>626</v>
      </c>
      <c r="B698" s="122"/>
      <c r="C698" s="403"/>
      <c r="D698" s="123"/>
      <c r="E698" s="124"/>
      <c r="F698" s="124"/>
      <c r="G698" s="363" t="str">
        <f t="shared" si="136"/>
        <v/>
      </c>
      <c r="H698" s="376" t="str">
        <f t="shared" si="137"/>
        <v/>
      </c>
      <c r="I698" s="365" t="str">
        <f t="shared" si="138"/>
        <v/>
      </c>
      <c r="J698" s="366" t="str">
        <f t="shared" si="144"/>
        <v/>
      </c>
      <c r="K698" s="367" t="str">
        <f t="shared" si="145"/>
        <v/>
      </c>
      <c r="L698" s="368" t="str">
        <f t="shared" si="146"/>
        <v/>
      </c>
      <c r="M698" s="369"/>
      <c r="N698" s="370" t="str">
        <f t="shared" si="139"/>
        <v/>
      </c>
      <c r="O698" s="371" t="str">
        <f t="shared" si="140"/>
        <v/>
      </c>
      <c r="P698" s="371" t="str">
        <f t="shared" si="147"/>
        <v/>
      </c>
      <c r="Q698" s="372" t="str">
        <f t="shared" si="141"/>
        <v/>
      </c>
      <c r="R698" s="373" t="str">
        <f t="shared" si="148"/>
        <v/>
      </c>
      <c r="S698" s="372" t="str">
        <f t="shared" si="149"/>
        <v/>
      </c>
      <c r="T698" s="372" t="str">
        <f t="shared" si="142"/>
        <v/>
      </c>
      <c r="U698" s="374" t="str">
        <f t="shared" si="143"/>
        <v/>
      </c>
      <c r="V698" s="375" t="str">
        <f t="shared" si="150"/>
        <v/>
      </c>
      <c r="Y698" s="133"/>
    </row>
    <row r="699" spans="1:25" s="127" customFormat="1" ht="12" customHeight="1">
      <c r="A699" s="121">
        <v>627</v>
      </c>
      <c r="B699" s="122"/>
      <c r="C699" s="403"/>
      <c r="D699" s="123"/>
      <c r="E699" s="124"/>
      <c r="F699" s="124"/>
      <c r="G699" s="363" t="str">
        <f t="shared" si="136"/>
        <v/>
      </c>
      <c r="H699" s="376" t="str">
        <f t="shared" si="137"/>
        <v/>
      </c>
      <c r="I699" s="365" t="str">
        <f t="shared" si="138"/>
        <v/>
      </c>
      <c r="J699" s="366" t="str">
        <f t="shared" si="144"/>
        <v/>
      </c>
      <c r="K699" s="367" t="str">
        <f t="shared" si="145"/>
        <v/>
      </c>
      <c r="L699" s="368" t="str">
        <f t="shared" si="146"/>
        <v/>
      </c>
      <c r="M699" s="369"/>
      <c r="N699" s="370" t="str">
        <f t="shared" si="139"/>
        <v/>
      </c>
      <c r="O699" s="371" t="str">
        <f t="shared" si="140"/>
        <v/>
      </c>
      <c r="P699" s="371" t="str">
        <f t="shared" si="147"/>
        <v/>
      </c>
      <c r="Q699" s="372" t="str">
        <f t="shared" si="141"/>
        <v/>
      </c>
      <c r="R699" s="373" t="str">
        <f t="shared" si="148"/>
        <v/>
      </c>
      <c r="S699" s="372" t="str">
        <f t="shared" si="149"/>
        <v/>
      </c>
      <c r="T699" s="372" t="str">
        <f t="shared" si="142"/>
        <v/>
      </c>
      <c r="U699" s="374" t="str">
        <f t="shared" si="143"/>
        <v/>
      </c>
      <c r="V699" s="375" t="str">
        <f t="shared" si="150"/>
        <v/>
      </c>
      <c r="Y699" s="133"/>
    </row>
    <row r="700" spans="1:25" s="127" customFormat="1" ht="12" customHeight="1">
      <c r="A700" s="121">
        <v>628</v>
      </c>
      <c r="B700" s="122"/>
      <c r="C700" s="403"/>
      <c r="D700" s="123"/>
      <c r="E700" s="124"/>
      <c r="F700" s="124"/>
      <c r="G700" s="363" t="str">
        <f t="shared" si="136"/>
        <v/>
      </c>
      <c r="H700" s="376" t="str">
        <f t="shared" si="137"/>
        <v/>
      </c>
      <c r="I700" s="365" t="str">
        <f t="shared" si="138"/>
        <v/>
      </c>
      <c r="J700" s="366" t="str">
        <f t="shared" si="144"/>
        <v/>
      </c>
      <c r="K700" s="367" t="str">
        <f t="shared" si="145"/>
        <v/>
      </c>
      <c r="L700" s="368" t="str">
        <f t="shared" si="146"/>
        <v/>
      </c>
      <c r="M700" s="369"/>
      <c r="N700" s="370" t="str">
        <f t="shared" si="139"/>
        <v/>
      </c>
      <c r="O700" s="371" t="str">
        <f t="shared" si="140"/>
        <v/>
      </c>
      <c r="P700" s="371" t="str">
        <f t="shared" si="147"/>
        <v/>
      </c>
      <c r="Q700" s="372" t="str">
        <f t="shared" si="141"/>
        <v/>
      </c>
      <c r="R700" s="373" t="str">
        <f t="shared" si="148"/>
        <v/>
      </c>
      <c r="S700" s="372" t="str">
        <f t="shared" si="149"/>
        <v/>
      </c>
      <c r="T700" s="372" t="str">
        <f t="shared" si="142"/>
        <v/>
      </c>
      <c r="U700" s="374" t="str">
        <f t="shared" si="143"/>
        <v/>
      </c>
      <c r="V700" s="375" t="str">
        <f t="shared" si="150"/>
        <v/>
      </c>
      <c r="Y700" s="133"/>
    </row>
    <row r="701" spans="1:25" s="127" customFormat="1" ht="12" customHeight="1">
      <c r="A701" s="121">
        <v>629</v>
      </c>
      <c r="B701" s="122"/>
      <c r="C701" s="403"/>
      <c r="D701" s="123"/>
      <c r="E701" s="124"/>
      <c r="F701" s="124"/>
      <c r="G701" s="363" t="str">
        <f t="shared" si="136"/>
        <v/>
      </c>
      <c r="H701" s="376" t="str">
        <f t="shared" si="137"/>
        <v/>
      </c>
      <c r="I701" s="365" t="str">
        <f t="shared" si="138"/>
        <v/>
      </c>
      <c r="J701" s="366" t="str">
        <f t="shared" si="144"/>
        <v/>
      </c>
      <c r="K701" s="367" t="str">
        <f t="shared" si="145"/>
        <v/>
      </c>
      <c r="L701" s="368" t="str">
        <f t="shared" si="146"/>
        <v/>
      </c>
      <c r="M701" s="369"/>
      <c r="N701" s="370" t="str">
        <f t="shared" si="139"/>
        <v/>
      </c>
      <c r="O701" s="371" t="str">
        <f t="shared" si="140"/>
        <v/>
      </c>
      <c r="P701" s="371" t="str">
        <f t="shared" si="147"/>
        <v/>
      </c>
      <c r="Q701" s="372" t="str">
        <f t="shared" si="141"/>
        <v/>
      </c>
      <c r="R701" s="373" t="str">
        <f t="shared" si="148"/>
        <v/>
      </c>
      <c r="S701" s="372" t="str">
        <f t="shared" si="149"/>
        <v/>
      </c>
      <c r="T701" s="372" t="str">
        <f t="shared" si="142"/>
        <v/>
      </c>
      <c r="U701" s="374" t="str">
        <f t="shared" si="143"/>
        <v/>
      </c>
      <c r="V701" s="375" t="str">
        <f t="shared" si="150"/>
        <v/>
      </c>
      <c r="Y701" s="133"/>
    </row>
    <row r="702" spans="1:25" s="127" customFormat="1" ht="12" customHeight="1">
      <c r="A702" s="121">
        <v>630</v>
      </c>
      <c r="B702" s="122"/>
      <c r="C702" s="403"/>
      <c r="D702" s="123"/>
      <c r="E702" s="124"/>
      <c r="F702" s="124"/>
      <c r="G702" s="363" t="str">
        <f t="shared" si="136"/>
        <v/>
      </c>
      <c r="H702" s="376" t="str">
        <f t="shared" si="137"/>
        <v/>
      </c>
      <c r="I702" s="365" t="str">
        <f t="shared" si="138"/>
        <v/>
      </c>
      <c r="J702" s="366" t="str">
        <f t="shared" si="144"/>
        <v/>
      </c>
      <c r="K702" s="367" t="str">
        <f t="shared" si="145"/>
        <v/>
      </c>
      <c r="L702" s="368" t="str">
        <f t="shared" si="146"/>
        <v/>
      </c>
      <c r="M702" s="369"/>
      <c r="N702" s="370" t="str">
        <f t="shared" si="139"/>
        <v/>
      </c>
      <c r="O702" s="371" t="str">
        <f t="shared" si="140"/>
        <v/>
      </c>
      <c r="P702" s="371" t="str">
        <f t="shared" si="147"/>
        <v/>
      </c>
      <c r="Q702" s="372" t="str">
        <f t="shared" si="141"/>
        <v/>
      </c>
      <c r="R702" s="373" t="str">
        <f t="shared" si="148"/>
        <v/>
      </c>
      <c r="S702" s="372" t="str">
        <f t="shared" si="149"/>
        <v/>
      </c>
      <c r="T702" s="372" t="str">
        <f t="shared" si="142"/>
        <v/>
      </c>
      <c r="U702" s="374" t="str">
        <f t="shared" si="143"/>
        <v/>
      </c>
      <c r="V702" s="375" t="str">
        <f t="shared" si="150"/>
        <v/>
      </c>
      <c r="Y702" s="133"/>
    </row>
    <row r="703" spans="1:25" s="127" customFormat="1" ht="12" customHeight="1">
      <c r="A703" s="121">
        <v>631</v>
      </c>
      <c r="B703" s="122"/>
      <c r="C703" s="403"/>
      <c r="D703" s="123"/>
      <c r="E703" s="124"/>
      <c r="F703" s="124"/>
      <c r="G703" s="363" t="str">
        <f t="shared" si="136"/>
        <v/>
      </c>
      <c r="H703" s="376" t="str">
        <f t="shared" si="137"/>
        <v/>
      </c>
      <c r="I703" s="365" t="str">
        <f t="shared" si="138"/>
        <v/>
      </c>
      <c r="J703" s="366" t="str">
        <f t="shared" si="144"/>
        <v/>
      </c>
      <c r="K703" s="367" t="str">
        <f t="shared" si="145"/>
        <v/>
      </c>
      <c r="L703" s="368" t="str">
        <f t="shared" si="146"/>
        <v/>
      </c>
      <c r="M703" s="369"/>
      <c r="N703" s="370" t="str">
        <f t="shared" si="139"/>
        <v/>
      </c>
      <c r="O703" s="371" t="str">
        <f t="shared" si="140"/>
        <v/>
      </c>
      <c r="P703" s="371" t="str">
        <f t="shared" si="147"/>
        <v/>
      </c>
      <c r="Q703" s="372" t="str">
        <f t="shared" si="141"/>
        <v/>
      </c>
      <c r="R703" s="373" t="str">
        <f t="shared" si="148"/>
        <v/>
      </c>
      <c r="S703" s="372" t="str">
        <f t="shared" si="149"/>
        <v/>
      </c>
      <c r="T703" s="372" t="str">
        <f t="shared" si="142"/>
        <v/>
      </c>
      <c r="U703" s="374" t="str">
        <f t="shared" si="143"/>
        <v/>
      </c>
      <c r="V703" s="375" t="str">
        <f t="shared" si="150"/>
        <v/>
      </c>
      <c r="Y703" s="133"/>
    </row>
    <row r="704" spans="1:25" s="127" customFormat="1" ht="12" customHeight="1">
      <c r="A704" s="121">
        <v>632</v>
      </c>
      <c r="B704" s="122"/>
      <c r="C704" s="403"/>
      <c r="D704" s="123"/>
      <c r="E704" s="124"/>
      <c r="F704" s="124"/>
      <c r="G704" s="363" t="str">
        <f t="shared" si="136"/>
        <v/>
      </c>
      <c r="H704" s="376" t="str">
        <f t="shared" si="137"/>
        <v/>
      </c>
      <c r="I704" s="365" t="str">
        <f t="shared" si="138"/>
        <v/>
      </c>
      <c r="J704" s="366" t="str">
        <f t="shared" si="144"/>
        <v/>
      </c>
      <c r="K704" s="367" t="str">
        <f t="shared" si="145"/>
        <v/>
      </c>
      <c r="L704" s="368" t="str">
        <f t="shared" si="146"/>
        <v/>
      </c>
      <c r="M704" s="369"/>
      <c r="N704" s="370" t="str">
        <f t="shared" si="139"/>
        <v/>
      </c>
      <c r="O704" s="371" t="str">
        <f t="shared" si="140"/>
        <v/>
      </c>
      <c r="P704" s="371" t="str">
        <f t="shared" si="147"/>
        <v/>
      </c>
      <c r="Q704" s="372" t="str">
        <f t="shared" si="141"/>
        <v/>
      </c>
      <c r="R704" s="373" t="str">
        <f t="shared" si="148"/>
        <v/>
      </c>
      <c r="S704" s="372" t="str">
        <f t="shared" si="149"/>
        <v/>
      </c>
      <c r="T704" s="372" t="str">
        <f t="shared" si="142"/>
        <v/>
      </c>
      <c r="U704" s="374" t="str">
        <f t="shared" si="143"/>
        <v/>
      </c>
      <c r="V704" s="375" t="str">
        <f t="shared" si="150"/>
        <v/>
      </c>
      <c r="Y704" s="133"/>
    </row>
    <row r="705" spans="1:25" s="127" customFormat="1" ht="12" customHeight="1">
      <c r="A705" s="121">
        <v>633</v>
      </c>
      <c r="B705" s="122"/>
      <c r="C705" s="403"/>
      <c r="D705" s="123"/>
      <c r="E705" s="124"/>
      <c r="F705" s="124"/>
      <c r="G705" s="363" t="str">
        <f t="shared" si="136"/>
        <v/>
      </c>
      <c r="H705" s="376" t="str">
        <f t="shared" si="137"/>
        <v/>
      </c>
      <c r="I705" s="365" t="str">
        <f t="shared" si="138"/>
        <v/>
      </c>
      <c r="J705" s="366" t="str">
        <f t="shared" si="144"/>
        <v/>
      </c>
      <c r="K705" s="367" t="str">
        <f t="shared" si="145"/>
        <v/>
      </c>
      <c r="L705" s="368" t="str">
        <f t="shared" si="146"/>
        <v/>
      </c>
      <c r="M705" s="369"/>
      <c r="N705" s="370" t="str">
        <f t="shared" si="139"/>
        <v/>
      </c>
      <c r="O705" s="371" t="str">
        <f t="shared" si="140"/>
        <v/>
      </c>
      <c r="P705" s="371" t="str">
        <f t="shared" si="147"/>
        <v/>
      </c>
      <c r="Q705" s="372" t="str">
        <f t="shared" si="141"/>
        <v/>
      </c>
      <c r="R705" s="373" t="str">
        <f t="shared" si="148"/>
        <v/>
      </c>
      <c r="S705" s="372" t="str">
        <f t="shared" si="149"/>
        <v/>
      </c>
      <c r="T705" s="372" t="str">
        <f t="shared" si="142"/>
        <v/>
      </c>
      <c r="U705" s="374" t="str">
        <f t="shared" si="143"/>
        <v/>
      </c>
      <c r="V705" s="375" t="str">
        <f t="shared" si="150"/>
        <v/>
      </c>
      <c r="Y705" s="133"/>
    </row>
    <row r="706" spans="1:25" s="127" customFormat="1" ht="12" customHeight="1">
      <c r="A706" s="121">
        <v>634</v>
      </c>
      <c r="B706" s="122"/>
      <c r="C706" s="403"/>
      <c r="D706" s="123"/>
      <c r="E706" s="124"/>
      <c r="F706" s="124"/>
      <c r="G706" s="363" t="str">
        <f t="shared" si="136"/>
        <v/>
      </c>
      <c r="H706" s="376" t="str">
        <f t="shared" si="137"/>
        <v/>
      </c>
      <c r="I706" s="365" t="str">
        <f t="shared" si="138"/>
        <v/>
      </c>
      <c r="J706" s="366" t="str">
        <f t="shared" si="144"/>
        <v/>
      </c>
      <c r="K706" s="367" t="str">
        <f t="shared" si="145"/>
        <v/>
      </c>
      <c r="L706" s="368" t="str">
        <f t="shared" si="146"/>
        <v/>
      </c>
      <c r="M706" s="369"/>
      <c r="N706" s="370" t="str">
        <f t="shared" si="139"/>
        <v/>
      </c>
      <c r="O706" s="371" t="str">
        <f t="shared" si="140"/>
        <v/>
      </c>
      <c r="P706" s="371" t="str">
        <f t="shared" si="147"/>
        <v/>
      </c>
      <c r="Q706" s="372" t="str">
        <f t="shared" si="141"/>
        <v/>
      </c>
      <c r="R706" s="373" t="str">
        <f t="shared" si="148"/>
        <v/>
      </c>
      <c r="S706" s="372" t="str">
        <f t="shared" si="149"/>
        <v/>
      </c>
      <c r="T706" s="372" t="str">
        <f t="shared" si="142"/>
        <v/>
      </c>
      <c r="U706" s="374" t="str">
        <f t="shared" si="143"/>
        <v/>
      </c>
      <c r="V706" s="375" t="str">
        <f t="shared" si="150"/>
        <v/>
      </c>
      <c r="Y706" s="133"/>
    </row>
    <row r="707" spans="1:25" s="127" customFormat="1" ht="12" customHeight="1">
      <c r="A707" s="121">
        <v>635</v>
      </c>
      <c r="B707" s="122"/>
      <c r="C707" s="403"/>
      <c r="D707" s="123"/>
      <c r="E707" s="124"/>
      <c r="F707" s="124"/>
      <c r="G707" s="363" t="str">
        <f t="shared" si="136"/>
        <v/>
      </c>
      <c r="H707" s="376" t="str">
        <f t="shared" si="137"/>
        <v/>
      </c>
      <c r="I707" s="365" t="str">
        <f t="shared" si="138"/>
        <v/>
      </c>
      <c r="J707" s="366" t="str">
        <f t="shared" si="144"/>
        <v/>
      </c>
      <c r="K707" s="367" t="str">
        <f t="shared" si="145"/>
        <v/>
      </c>
      <c r="L707" s="368" t="str">
        <f t="shared" si="146"/>
        <v/>
      </c>
      <c r="M707" s="369"/>
      <c r="N707" s="370" t="str">
        <f t="shared" si="139"/>
        <v/>
      </c>
      <c r="O707" s="371" t="str">
        <f t="shared" si="140"/>
        <v/>
      </c>
      <c r="P707" s="371" t="str">
        <f t="shared" si="147"/>
        <v/>
      </c>
      <c r="Q707" s="372" t="str">
        <f t="shared" si="141"/>
        <v/>
      </c>
      <c r="R707" s="373" t="str">
        <f t="shared" si="148"/>
        <v/>
      </c>
      <c r="S707" s="372" t="str">
        <f t="shared" si="149"/>
        <v/>
      </c>
      <c r="T707" s="372" t="str">
        <f t="shared" si="142"/>
        <v/>
      </c>
      <c r="U707" s="374" t="str">
        <f t="shared" si="143"/>
        <v/>
      </c>
      <c r="V707" s="375" t="str">
        <f t="shared" si="150"/>
        <v/>
      </c>
      <c r="Y707" s="133"/>
    </row>
    <row r="708" spans="1:25" s="127" customFormat="1" ht="12" customHeight="1">
      <c r="A708" s="121">
        <v>636</v>
      </c>
      <c r="B708" s="122"/>
      <c r="C708" s="403"/>
      <c r="D708" s="123"/>
      <c r="E708" s="124"/>
      <c r="F708" s="124"/>
      <c r="G708" s="363" t="str">
        <f t="shared" si="136"/>
        <v/>
      </c>
      <c r="H708" s="376" t="str">
        <f t="shared" si="137"/>
        <v/>
      </c>
      <c r="I708" s="365" t="str">
        <f t="shared" si="138"/>
        <v/>
      </c>
      <c r="J708" s="366" t="str">
        <f t="shared" si="144"/>
        <v/>
      </c>
      <c r="K708" s="367" t="str">
        <f t="shared" si="145"/>
        <v/>
      </c>
      <c r="L708" s="368" t="str">
        <f t="shared" si="146"/>
        <v/>
      </c>
      <c r="M708" s="369"/>
      <c r="N708" s="370" t="str">
        <f t="shared" si="139"/>
        <v/>
      </c>
      <c r="O708" s="371" t="str">
        <f t="shared" si="140"/>
        <v/>
      </c>
      <c r="P708" s="371" t="str">
        <f t="shared" si="147"/>
        <v/>
      </c>
      <c r="Q708" s="372" t="str">
        <f t="shared" si="141"/>
        <v/>
      </c>
      <c r="R708" s="373" t="str">
        <f t="shared" si="148"/>
        <v/>
      </c>
      <c r="S708" s="372" t="str">
        <f t="shared" si="149"/>
        <v/>
      </c>
      <c r="T708" s="372" t="str">
        <f t="shared" si="142"/>
        <v/>
      </c>
      <c r="U708" s="374" t="str">
        <f t="shared" si="143"/>
        <v/>
      </c>
      <c r="V708" s="375" t="str">
        <f t="shared" si="150"/>
        <v/>
      </c>
      <c r="Y708" s="133"/>
    </row>
    <row r="709" spans="1:25" s="127" customFormat="1" ht="12" customHeight="1">
      <c r="A709" s="121">
        <v>637</v>
      </c>
      <c r="B709" s="122"/>
      <c r="C709" s="403"/>
      <c r="D709" s="123"/>
      <c r="E709" s="124"/>
      <c r="F709" s="124"/>
      <c r="G709" s="363" t="str">
        <f t="shared" si="136"/>
        <v/>
      </c>
      <c r="H709" s="376" t="str">
        <f t="shared" si="137"/>
        <v/>
      </c>
      <c r="I709" s="365" t="str">
        <f t="shared" si="138"/>
        <v/>
      </c>
      <c r="J709" s="366" t="str">
        <f t="shared" si="144"/>
        <v/>
      </c>
      <c r="K709" s="367" t="str">
        <f t="shared" si="145"/>
        <v/>
      </c>
      <c r="L709" s="368" t="str">
        <f t="shared" si="146"/>
        <v/>
      </c>
      <c r="M709" s="369"/>
      <c r="N709" s="370" t="str">
        <f t="shared" si="139"/>
        <v/>
      </c>
      <c r="O709" s="371" t="str">
        <f t="shared" si="140"/>
        <v/>
      </c>
      <c r="P709" s="371" t="str">
        <f t="shared" si="147"/>
        <v/>
      </c>
      <c r="Q709" s="372" t="str">
        <f t="shared" si="141"/>
        <v/>
      </c>
      <c r="R709" s="373" t="str">
        <f t="shared" si="148"/>
        <v/>
      </c>
      <c r="S709" s="372" t="str">
        <f t="shared" si="149"/>
        <v/>
      </c>
      <c r="T709" s="372" t="str">
        <f t="shared" si="142"/>
        <v/>
      </c>
      <c r="U709" s="374" t="str">
        <f t="shared" si="143"/>
        <v/>
      </c>
      <c r="V709" s="375" t="str">
        <f t="shared" si="150"/>
        <v/>
      </c>
      <c r="Y709" s="133"/>
    </row>
    <row r="710" spans="1:25" s="127" customFormat="1" ht="12" customHeight="1">
      <c r="A710" s="121">
        <v>638</v>
      </c>
      <c r="B710" s="122"/>
      <c r="C710" s="403"/>
      <c r="D710" s="123"/>
      <c r="E710" s="124"/>
      <c r="F710" s="124"/>
      <c r="G710" s="363" t="str">
        <f t="shared" si="136"/>
        <v/>
      </c>
      <c r="H710" s="376" t="str">
        <f t="shared" si="137"/>
        <v/>
      </c>
      <c r="I710" s="365" t="str">
        <f t="shared" si="138"/>
        <v/>
      </c>
      <c r="J710" s="366" t="str">
        <f t="shared" si="144"/>
        <v/>
      </c>
      <c r="K710" s="367" t="str">
        <f t="shared" si="145"/>
        <v/>
      </c>
      <c r="L710" s="368" t="str">
        <f t="shared" si="146"/>
        <v/>
      </c>
      <c r="M710" s="369"/>
      <c r="N710" s="370" t="str">
        <f t="shared" si="139"/>
        <v/>
      </c>
      <c r="O710" s="371" t="str">
        <f t="shared" si="140"/>
        <v/>
      </c>
      <c r="P710" s="371" t="str">
        <f t="shared" si="147"/>
        <v/>
      </c>
      <c r="Q710" s="372" t="str">
        <f t="shared" si="141"/>
        <v/>
      </c>
      <c r="R710" s="373" t="str">
        <f t="shared" si="148"/>
        <v/>
      </c>
      <c r="S710" s="372" t="str">
        <f t="shared" si="149"/>
        <v/>
      </c>
      <c r="T710" s="372" t="str">
        <f t="shared" si="142"/>
        <v/>
      </c>
      <c r="U710" s="374" t="str">
        <f t="shared" si="143"/>
        <v/>
      </c>
      <c r="V710" s="375" t="str">
        <f t="shared" si="150"/>
        <v/>
      </c>
      <c r="Y710" s="133"/>
    </row>
    <row r="711" spans="1:25" s="127" customFormat="1" ht="12" customHeight="1">
      <c r="A711" s="121">
        <v>639</v>
      </c>
      <c r="B711" s="122"/>
      <c r="C711" s="403"/>
      <c r="D711" s="123"/>
      <c r="E711" s="124"/>
      <c r="F711" s="124"/>
      <c r="G711" s="363" t="str">
        <f t="shared" si="136"/>
        <v/>
      </c>
      <c r="H711" s="376" t="str">
        <f t="shared" si="137"/>
        <v/>
      </c>
      <c r="I711" s="365" t="str">
        <f t="shared" si="138"/>
        <v/>
      </c>
      <c r="J711" s="366" t="str">
        <f t="shared" si="144"/>
        <v/>
      </c>
      <c r="K711" s="367" t="str">
        <f t="shared" si="145"/>
        <v/>
      </c>
      <c r="L711" s="368" t="str">
        <f t="shared" si="146"/>
        <v/>
      </c>
      <c r="M711" s="369"/>
      <c r="N711" s="370" t="str">
        <f t="shared" si="139"/>
        <v/>
      </c>
      <c r="O711" s="371" t="str">
        <f t="shared" si="140"/>
        <v/>
      </c>
      <c r="P711" s="371" t="str">
        <f t="shared" si="147"/>
        <v/>
      </c>
      <c r="Q711" s="372" t="str">
        <f t="shared" si="141"/>
        <v/>
      </c>
      <c r="R711" s="373" t="str">
        <f t="shared" si="148"/>
        <v/>
      </c>
      <c r="S711" s="372" t="str">
        <f t="shared" si="149"/>
        <v/>
      </c>
      <c r="T711" s="372" t="str">
        <f t="shared" si="142"/>
        <v/>
      </c>
      <c r="U711" s="374" t="str">
        <f t="shared" si="143"/>
        <v/>
      </c>
      <c r="V711" s="375" t="str">
        <f t="shared" si="150"/>
        <v/>
      </c>
      <c r="Y711" s="133"/>
    </row>
    <row r="712" spans="1:25" s="127" customFormat="1" ht="12" customHeight="1">
      <c r="A712" s="121">
        <v>640</v>
      </c>
      <c r="B712" s="122"/>
      <c r="C712" s="403"/>
      <c r="D712" s="123"/>
      <c r="E712" s="124"/>
      <c r="F712" s="124"/>
      <c r="G712" s="363" t="str">
        <f t="shared" si="136"/>
        <v/>
      </c>
      <c r="H712" s="376" t="str">
        <f t="shared" si="137"/>
        <v/>
      </c>
      <c r="I712" s="365" t="str">
        <f t="shared" si="138"/>
        <v/>
      </c>
      <c r="J712" s="366" t="str">
        <f t="shared" si="144"/>
        <v/>
      </c>
      <c r="K712" s="367" t="str">
        <f t="shared" si="145"/>
        <v/>
      </c>
      <c r="L712" s="368" t="str">
        <f t="shared" si="146"/>
        <v/>
      </c>
      <c r="M712" s="369"/>
      <c r="N712" s="370" t="str">
        <f t="shared" si="139"/>
        <v/>
      </c>
      <c r="O712" s="371" t="str">
        <f t="shared" si="140"/>
        <v/>
      </c>
      <c r="P712" s="371" t="str">
        <f t="shared" si="147"/>
        <v/>
      </c>
      <c r="Q712" s="372" t="str">
        <f t="shared" si="141"/>
        <v/>
      </c>
      <c r="R712" s="373" t="str">
        <f t="shared" si="148"/>
        <v/>
      </c>
      <c r="S712" s="372" t="str">
        <f t="shared" si="149"/>
        <v/>
      </c>
      <c r="T712" s="372" t="str">
        <f t="shared" si="142"/>
        <v/>
      </c>
      <c r="U712" s="374" t="str">
        <f t="shared" si="143"/>
        <v/>
      </c>
      <c r="V712" s="375" t="str">
        <f t="shared" si="150"/>
        <v/>
      </c>
      <c r="Y712" s="133"/>
    </row>
    <row r="713" spans="1:25" s="127" customFormat="1" ht="12" customHeight="1">
      <c r="A713" s="121">
        <v>641</v>
      </c>
      <c r="B713" s="122"/>
      <c r="C713" s="403"/>
      <c r="D713" s="123"/>
      <c r="E713" s="124"/>
      <c r="F713" s="124"/>
      <c r="G713" s="363" t="str">
        <f t="shared" ref="G713:G776" si="151">IF(OR(ISBLANK($C713),ISBLANK($C$68)),"",IF($C713&gt;$C$68,"",DATEDIF($C713,$C$68,"Y")))</f>
        <v/>
      </c>
      <c r="H713" s="376" t="str">
        <f t="shared" ref="H713:H776" si="152">IF(D713=1,"男",IF(D713=2,"女",""))</f>
        <v/>
      </c>
      <c r="I713" s="365" t="str">
        <f t="shared" ref="I713:I776" si="153">G713&amp;H713</f>
        <v/>
      </c>
      <c r="J713" s="366" t="str">
        <f t="shared" si="144"/>
        <v/>
      </c>
      <c r="K713" s="367" t="str">
        <f t="shared" si="145"/>
        <v/>
      </c>
      <c r="L713" s="368" t="str">
        <f t="shared" si="146"/>
        <v/>
      </c>
      <c r="M713" s="369"/>
      <c r="N713" s="370" t="str">
        <f t="shared" ref="N713:N776" si="154">IF(F713="","",(F713-O713)/O713*100)</f>
        <v/>
      </c>
      <c r="O713" s="371" t="str">
        <f t="shared" ref="O713:O776" si="155">IF(E713="","",(J713*E713-K713))</f>
        <v/>
      </c>
      <c r="P713" s="371" t="str">
        <f t="shared" si="147"/>
        <v/>
      </c>
      <c r="Q713" s="372" t="str">
        <f t="shared" ref="Q713:Q776" si="156">IF($E713="","",P713*O713)</f>
        <v/>
      </c>
      <c r="R713" s="373" t="str">
        <f t="shared" si="148"/>
        <v/>
      </c>
      <c r="S713" s="372" t="str">
        <f t="shared" si="149"/>
        <v/>
      </c>
      <c r="T713" s="372" t="str">
        <f t="shared" ref="T713:T776" si="157">IF(E713="","",(Q713*R713+S713))</f>
        <v/>
      </c>
      <c r="U713" s="374" t="str">
        <f t="shared" ref="U713:U776" si="158">IF(E713="","",(T713*33%))</f>
        <v/>
      </c>
      <c r="V713" s="375" t="str">
        <f t="shared" si="150"/>
        <v/>
      </c>
      <c r="Y713" s="133"/>
    </row>
    <row r="714" spans="1:25" s="127" customFormat="1" ht="12" customHeight="1">
      <c r="A714" s="121">
        <v>642</v>
      </c>
      <c r="B714" s="122"/>
      <c r="C714" s="403"/>
      <c r="D714" s="123"/>
      <c r="E714" s="124"/>
      <c r="F714" s="124"/>
      <c r="G714" s="363" t="str">
        <f t="shared" si="151"/>
        <v/>
      </c>
      <c r="H714" s="376" t="str">
        <f t="shared" si="152"/>
        <v/>
      </c>
      <c r="I714" s="365" t="str">
        <f t="shared" si="153"/>
        <v/>
      </c>
      <c r="J714" s="366" t="str">
        <f t="shared" ref="J714:J777" si="159">IF(E714="","",VLOOKUP(I714,$W$28:$Y$53,2,FALSE))</f>
        <v/>
      </c>
      <c r="K714" s="367" t="str">
        <f t="shared" ref="K714:K777" si="160">IF(E714="","",VLOOKUP(I714,$W$28:$Y$53,3,FALSE))</f>
        <v/>
      </c>
      <c r="L714" s="368" t="str">
        <f t="shared" ref="L714:L777" si="161">IF(ISNUMBER(N714),VLOOKUP(N714,$M$57:$R$62,4,TRUE),"")</f>
        <v/>
      </c>
      <c r="M714" s="369"/>
      <c r="N714" s="370" t="str">
        <f t="shared" si="154"/>
        <v/>
      </c>
      <c r="O714" s="371" t="str">
        <f t="shared" si="155"/>
        <v/>
      </c>
      <c r="P714" s="371" t="str">
        <f t="shared" ref="P714:P777" si="162">IF($E714="","",VLOOKUP($I714,$N$27:$Q$53,2,FALSE))</f>
        <v/>
      </c>
      <c r="Q714" s="372" t="str">
        <f t="shared" si="156"/>
        <v/>
      </c>
      <c r="R714" s="373" t="str">
        <f t="shared" ref="R714:R777" si="163">IF(E714="","",VLOOKUP(I714,$N$27:$V$53,9,FALSE))</f>
        <v/>
      </c>
      <c r="S714" s="372" t="str">
        <f t="shared" ref="S714:S777" si="164">IF($E714="","",VLOOKUP($I714,$N$27:$R$53,5,FALSE))</f>
        <v/>
      </c>
      <c r="T714" s="372" t="str">
        <f t="shared" si="157"/>
        <v/>
      </c>
      <c r="U714" s="374" t="str">
        <f t="shared" si="158"/>
        <v/>
      </c>
      <c r="V714" s="375" t="str">
        <f t="shared" ref="V714:V777" si="165">IF(E714="","",(IF(AND(U714&lt;=$R$7,U714&gt;=$T$7),U714,IF(U714="","　","個別対応"))))</f>
        <v/>
      </c>
      <c r="Y714" s="133"/>
    </row>
    <row r="715" spans="1:25" s="127" customFormat="1" ht="12" customHeight="1">
      <c r="A715" s="121">
        <v>643</v>
      </c>
      <c r="B715" s="122"/>
      <c r="C715" s="403"/>
      <c r="D715" s="123"/>
      <c r="E715" s="124"/>
      <c r="F715" s="124"/>
      <c r="G715" s="363" t="str">
        <f t="shared" si="151"/>
        <v/>
      </c>
      <c r="H715" s="376" t="str">
        <f t="shared" si="152"/>
        <v/>
      </c>
      <c r="I715" s="365" t="str">
        <f t="shared" si="153"/>
        <v/>
      </c>
      <c r="J715" s="366" t="str">
        <f t="shared" si="159"/>
        <v/>
      </c>
      <c r="K715" s="367" t="str">
        <f t="shared" si="160"/>
        <v/>
      </c>
      <c r="L715" s="368" t="str">
        <f t="shared" si="161"/>
        <v/>
      </c>
      <c r="M715" s="369"/>
      <c r="N715" s="370" t="str">
        <f t="shared" si="154"/>
        <v/>
      </c>
      <c r="O715" s="371" t="str">
        <f t="shared" si="155"/>
        <v/>
      </c>
      <c r="P715" s="371" t="str">
        <f t="shared" si="162"/>
        <v/>
      </c>
      <c r="Q715" s="372" t="str">
        <f t="shared" si="156"/>
        <v/>
      </c>
      <c r="R715" s="373" t="str">
        <f t="shared" si="163"/>
        <v/>
      </c>
      <c r="S715" s="372" t="str">
        <f t="shared" si="164"/>
        <v/>
      </c>
      <c r="T715" s="372" t="str">
        <f t="shared" si="157"/>
        <v/>
      </c>
      <c r="U715" s="374" t="str">
        <f t="shared" si="158"/>
        <v/>
      </c>
      <c r="V715" s="375" t="str">
        <f t="shared" si="165"/>
        <v/>
      </c>
      <c r="Y715" s="133"/>
    </row>
    <row r="716" spans="1:25" s="127" customFormat="1" ht="12" customHeight="1">
      <c r="A716" s="121">
        <v>644</v>
      </c>
      <c r="B716" s="122"/>
      <c r="C716" s="403"/>
      <c r="D716" s="123"/>
      <c r="E716" s="124"/>
      <c r="F716" s="124"/>
      <c r="G716" s="363" t="str">
        <f t="shared" si="151"/>
        <v/>
      </c>
      <c r="H716" s="376" t="str">
        <f t="shared" si="152"/>
        <v/>
      </c>
      <c r="I716" s="365" t="str">
        <f t="shared" si="153"/>
        <v/>
      </c>
      <c r="J716" s="366" t="str">
        <f t="shared" si="159"/>
        <v/>
      </c>
      <c r="K716" s="367" t="str">
        <f t="shared" si="160"/>
        <v/>
      </c>
      <c r="L716" s="368" t="str">
        <f t="shared" si="161"/>
        <v/>
      </c>
      <c r="M716" s="369"/>
      <c r="N716" s="370" t="str">
        <f t="shared" si="154"/>
        <v/>
      </c>
      <c r="O716" s="371" t="str">
        <f t="shared" si="155"/>
        <v/>
      </c>
      <c r="P716" s="371" t="str">
        <f t="shared" si="162"/>
        <v/>
      </c>
      <c r="Q716" s="372" t="str">
        <f t="shared" si="156"/>
        <v/>
      </c>
      <c r="R716" s="373" t="str">
        <f t="shared" si="163"/>
        <v/>
      </c>
      <c r="S716" s="372" t="str">
        <f t="shared" si="164"/>
        <v/>
      </c>
      <c r="T716" s="372" t="str">
        <f t="shared" si="157"/>
        <v/>
      </c>
      <c r="U716" s="374" t="str">
        <f t="shared" si="158"/>
        <v/>
      </c>
      <c r="V716" s="375" t="str">
        <f t="shared" si="165"/>
        <v/>
      </c>
      <c r="Y716" s="133"/>
    </row>
    <row r="717" spans="1:25" s="127" customFormat="1" ht="12" customHeight="1">
      <c r="A717" s="121">
        <v>645</v>
      </c>
      <c r="B717" s="122"/>
      <c r="C717" s="403"/>
      <c r="D717" s="123"/>
      <c r="E717" s="124"/>
      <c r="F717" s="124"/>
      <c r="G717" s="363" t="str">
        <f t="shared" si="151"/>
        <v/>
      </c>
      <c r="H717" s="376" t="str">
        <f t="shared" si="152"/>
        <v/>
      </c>
      <c r="I717" s="365" t="str">
        <f t="shared" si="153"/>
        <v/>
      </c>
      <c r="J717" s="366" t="str">
        <f t="shared" si="159"/>
        <v/>
      </c>
      <c r="K717" s="367" t="str">
        <f t="shared" si="160"/>
        <v/>
      </c>
      <c r="L717" s="368" t="str">
        <f t="shared" si="161"/>
        <v/>
      </c>
      <c r="M717" s="369"/>
      <c r="N717" s="370" t="str">
        <f t="shared" si="154"/>
        <v/>
      </c>
      <c r="O717" s="371" t="str">
        <f t="shared" si="155"/>
        <v/>
      </c>
      <c r="P717" s="371" t="str">
        <f t="shared" si="162"/>
        <v/>
      </c>
      <c r="Q717" s="372" t="str">
        <f t="shared" si="156"/>
        <v/>
      </c>
      <c r="R717" s="373" t="str">
        <f t="shared" si="163"/>
        <v/>
      </c>
      <c r="S717" s="372" t="str">
        <f t="shared" si="164"/>
        <v/>
      </c>
      <c r="T717" s="372" t="str">
        <f t="shared" si="157"/>
        <v/>
      </c>
      <c r="U717" s="374" t="str">
        <f t="shared" si="158"/>
        <v/>
      </c>
      <c r="V717" s="375" t="str">
        <f t="shared" si="165"/>
        <v/>
      </c>
      <c r="Y717" s="133"/>
    </row>
    <row r="718" spans="1:25" s="127" customFormat="1" ht="12" customHeight="1">
      <c r="A718" s="121">
        <v>646</v>
      </c>
      <c r="B718" s="122"/>
      <c r="C718" s="403"/>
      <c r="D718" s="123"/>
      <c r="E718" s="124"/>
      <c r="F718" s="124"/>
      <c r="G718" s="363" t="str">
        <f t="shared" si="151"/>
        <v/>
      </c>
      <c r="H718" s="376" t="str">
        <f t="shared" si="152"/>
        <v/>
      </c>
      <c r="I718" s="365" t="str">
        <f t="shared" si="153"/>
        <v/>
      </c>
      <c r="J718" s="366" t="str">
        <f t="shared" si="159"/>
        <v/>
      </c>
      <c r="K718" s="367" t="str">
        <f t="shared" si="160"/>
        <v/>
      </c>
      <c r="L718" s="368" t="str">
        <f t="shared" si="161"/>
        <v/>
      </c>
      <c r="M718" s="369"/>
      <c r="N718" s="370" t="str">
        <f t="shared" si="154"/>
        <v/>
      </c>
      <c r="O718" s="371" t="str">
        <f t="shared" si="155"/>
        <v/>
      </c>
      <c r="P718" s="371" t="str">
        <f t="shared" si="162"/>
        <v/>
      </c>
      <c r="Q718" s="372" t="str">
        <f t="shared" si="156"/>
        <v/>
      </c>
      <c r="R718" s="373" t="str">
        <f t="shared" si="163"/>
        <v/>
      </c>
      <c r="S718" s="372" t="str">
        <f t="shared" si="164"/>
        <v/>
      </c>
      <c r="T718" s="372" t="str">
        <f t="shared" si="157"/>
        <v/>
      </c>
      <c r="U718" s="374" t="str">
        <f t="shared" si="158"/>
        <v/>
      </c>
      <c r="V718" s="375" t="str">
        <f t="shared" si="165"/>
        <v/>
      </c>
      <c r="Y718" s="133"/>
    </row>
    <row r="719" spans="1:25" s="127" customFormat="1" ht="12" customHeight="1">
      <c r="A719" s="121">
        <v>647</v>
      </c>
      <c r="B719" s="122"/>
      <c r="C719" s="403"/>
      <c r="D719" s="123"/>
      <c r="E719" s="124"/>
      <c r="F719" s="124"/>
      <c r="G719" s="363" t="str">
        <f t="shared" si="151"/>
        <v/>
      </c>
      <c r="H719" s="376" t="str">
        <f t="shared" si="152"/>
        <v/>
      </c>
      <c r="I719" s="365" t="str">
        <f t="shared" si="153"/>
        <v/>
      </c>
      <c r="J719" s="366" t="str">
        <f t="shared" si="159"/>
        <v/>
      </c>
      <c r="K719" s="367" t="str">
        <f t="shared" si="160"/>
        <v/>
      </c>
      <c r="L719" s="368" t="str">
        <f t="shared" si="161"/>
        <v/>
      </c>
      <c r="M719" s="369"/>
      <c r="N719" s="370" t="str">
        <f t="shared" si="154"/>
        <v/>
      </c>
      <c r="O719" s="371" t="str">
        <f t="shared" si="155"/>
        <v/>
      </c>
      <c r="P719" s="371" t="str">
        <f t="shared" si="162"/>
        <v/>
      </c>
      <c r="Q719" s="372" t="str">
        <f t="shared" si="156"/>
        <v/>
      </c>
      <c r="R719" s="373" t="str">
        <f t="shared" si="163"/>
        <v/>
      </c>
      <c r="S719" s="372" t="str">
        <f t="shared" si="164"/>
        <v/>
      </c>
      <c r="T719" s="372" t="str">
        <f t="shared" si="157"/>
        <v/>
      </c>
      <c r="U719" s="374" t="str">
        <f t="shared" si="158"/>
        <v/>
      </c>
      <c r="V719" s="375" t="str">
        <f t="shared" si="165"/>
        <v/>
      </c>
      <c r="Y719" s="133"/>
    </row>
    <row r="720" spans="1:25" s="127" customFormat="1" ht="12" customHeight="1">
      <c r="A720" s="121">
        <v>648</v>
      </c>
      <c r="B720" s="122"/>
      <c r="C720" s="403"/>
      <c r="D720" s="123"/>
      <c r="E720" s="124"/>
      <c r="F720" s="124"/>
      <c r="G720" s="363" t="str">
        <f t="shared" si="151"/>
        <v/>
      </c>
      <c r="H720" s="376" t="str">
        <f t="shared" si="152"/>
        <v/>
      </c>
      <c r="I720" s="365" t="str">
        <f t="shared" si="153"/>
        <v/>
      </c>
      <c r="J720" s="366" t="str">
        <f t="shared" si="159"/>
        <v/>
      </c>
      <c r="K720" s="367" t="str">
        <f t="shared" si="160"/>
        <v/>
      </c>
      <c r="L720" s="368" t="str">
        <f t="shared" si="161"/>
        <v/>
      </c>
      <c r="M720" s="369"/>
      <c r="N720" s="370" t="str">
        <f t="shared" si="154"/>
        <v/>
      </c>
      <c r="O720" s="371" t="str">
        <f t="shared" si="155"/>
        <v/>
      </c>
      <c r="P720" s="371" t="str">
        <f t="shared" si="162"/>
        <v/>
      </c>
      <c r="Q720" s="372" t="str">
        <f t="shared" si="156"/>
        <v/>
      </c>
      <c r="R720" s="373" t="str">
        <f t="shared" si="163"/>
        <v/>
      </c>
      <c r="S720" s="372" t="str">
        <f t="shared" si="164"/>
        <v/>
      </c>
      <c r="T720" s="372" t="str">
        <f t="shared" si="157"/>
        <v/>
      </c>
      <c r="U720" s="374" t="str">
        <f t="shared" si="158"/>
        <v/>
      </c>
      <c r="V720" s="375" t="str">
        <f t="shared" si="165"/>
        <v/>
      </c>
      <c r="Y720" s="133"/>
    </row>
    <row r="721" spans="1:25" s="127" customFormat="1" ht="12" customHeight="1">
      <c r="A721" s="121">
        <v>649</v>
      </c>
      <c r="B721" s="122"/>
      <c r="C721" s="403"/>
      <c r="D721" s="123"/>
      <c r="E721" s="124"/>
      <c r="F721" s="124"/>
      <c r="G721" s="363" t="str">
        <f t="shared" si="151"/>
        <v/>
      </c>
      <c r="H721" s="376" t="str">
        <f t="shared" si="152"/>
        <v/>
      </c>
      <c r="I721" s="365" t="str">
        <f t="shared" si="153"/>
        <v/>
      </c>
      <c r="J721" s="366" t="str">
        <f t="shared" si="159"/>
        <v/>
      </c>
      <c r="K721" s="367" t="str">
        <f t="shared" si="160"/>
        <v/>
      </c>
      <c r="L721" s="368" t="str">
        <f t="shared" si="161"/>
        <v/>
      </c>
      <c r="M721" s="369"/>
      <c r="N721" s="370" t="str">
        <f t="shared" si="154"/>
        <v/>
      </c>
      <c r="O721" s="371" t="str">
        <f t="shared" si="155"/>
        <v/>
      </c>
      <c r="P721" s="371" t="str">
        <f t="shared" si="162"/>
        <v/>
      </c>
      <c r="Q721" s="372" t="str">
        <f t="shared" si="156"/>
        <v/>
      </c>
      <c r="R721" s="373" t="str">
        <f t="shared" si="163"/>
        <v/>
      </c>
      <c r="S721" s="372" t="str">
        <f t="shared" si="164"/>
        <v/>
      </c>
      <c r="T721" s="372" t="str">
        <f t="shared" si="157"/>
        <v/>
      </c>
      <c r="U721" s="374" t="str">
        <f t="shared" si="158"/>
        <v/>
      </c>
      <c r="V721" s="375" t="str">
        <f t="shared" si="165"/>
        <v/>
      </c>
      <c r="Y721" s="133"/>
    </row>
    <row r="722" spans="1:25" s="127" customFormat="1" ht="12" customHeight="1">
      <c r="A722" s="121">
        <v>650</v>
      </c>
      <c r="B722" s="122"/>
      <c r="C722" s="403"/>
      <c r="D722" s="123"/>
      <c r="E722" s="124"/>
      <c r="F722" s="124"/>
      <c r="G722" s="363" t="str">
        <f t="shared" si="151"/>
        <v/>
      </c>
      <c r="H722" s="376" t="str">
        <f t="shared" si="152"/>
        <v/>
      </c>
      <c r="I722" s="365" t="str">
        <f t="shared" si="153"/>
        <v/>
      </c>
      <c r="J722" s="366" t="str">
        <f t="shared" si="159"/>
        <v/>
      </c>
      <c r="K722" s="367" t="str">
        <f t="shared" si="160"/>
        <v/>
      </c>
      <c r="L722" s="368" t="str">
        <f t="shared" si="161"/>
        <v/>
      </c>
      <c r="M722" s="369"/>
      <c r="N722" s="370" t="str">
        <f t="shared" si="154"/>
        <v/>
      </c>
      <c r="O722" s="371" t="str">
        <f t="shared" si="155"/>
        <v/>
      </c>
      <c r="P722" s="371" t="str">
        <f t="shared" si="162"/>
        <v/>
      </c>
      <c r="Q722" s="372" t="str">
        <f t="shared" si="156"/>
        <v/>
      </c>
      <c r="R722" s="373" t="str">
        <f t="shared" si="163"/>
        <v/>
      </c>
      <c r="S722" s="372" t="str">
        <f t="shared" si="164"/>
        <v/>
      </c>
      <c r="T722" s="372" t="str">
        <f t="shared" si="157"/>
        <v/>
      </c>
      <c r="U722" s="374" t="str">
        <f t="shared" si="158"/>
        <v/>
      </c>
      <c r="V722" s="375" t="str">
        <f t="shared" si="165"/>
        <v/>
      </c>
      <c r="Y722" s="133"/>
    </row>
    <row r="723" spans="1:25" s="127" customFormat="1" ht="12" customHeight="1">
      <c r="A723" s="121">
        <v>651</v>
      </c>
      <c r="B723" s="122"/>
      <c r="C723" s="403"/>
      <c r="D723" s="123"/>
      <c r="E723" s="124"/>
      <c r="F723" s="124"/>
      <c r="G723" s="363" t="str">
        <f t="shared" si="151"/>
        <v/>
      </c>
      <c r="H723" s="376" t="str">
        <f t="shared" si="152"/>
        <v/>
      </c>
      <c r="I723" s="365" t="str">
        <f t="shared" si="153"/>
        <v/>
      </c>
      <c r="J723" s="366" t="str">
        <f t="shared" si="159"/>
        <v/>
      </c>
      <c r="K723" s="367" t="str">
        <f t="shared" si="160"/>
        <v/>
      </c>
      <c r="L723" s="368" t="str">
        <f t="shared" si="161"/>
        <v/>
      </c>
      <c r="M723" s="369"/>
      <c r="N723" s="370" t="str">
        <f t="shared" si="154"/>
        <v/>
      </c>
      <c r="O723" s="371" t="str">
        <f t="shared" si="155"/>
        <v/>
      </c>
      <c r="P723" s="371" t="str">
        <f t="shared" si="162"/>
        <v/>
      </c>
      <c r="Q723" s="372" t="str">
        <f t="shared" si="156"/>
        <v/>
      </c>
      <c r="R723" s="373" t="str">
        <f t="shared" si="163"/>
        <v/>
      </c>
      <c r="S723" s="372" t="str">
        <f t="shared" si="164"/>
        <v/>
      </c>
      <c r="T723" s="372" t="str">
        <f t="shared" si="157"/>
        <v/>
      </c>
      <c r="U723" s="374" t="str">
        <f t="shared" si="158"/>
        <v/>
      </c>
      <c r="V723" s="375" t="str">
        <f t="shared" si="165"/>
        <v/>
      </c>
      <c r="Y723" s="133"/>
    </row>
    <row r="724" spans="1:25" s="127" customFormat="1" ht="12" customHeight="1">
      <c r="A724" s="121">
        <v>652</v>
      </c>
      <c r="B724" s="122"/>
      <c r="C724" s="403"/>
      <c r="D724" s="123"/>
      <c r="E724" s="124"/>
      <c r="F724" s="124"/>
      <c r="G724" s="363" t="str">
        <f t="shared" si="151"/>
        <v/>
      </c>
      <c r="H724" s="376" t="str">
        <f t="shared" si="152"/>
        <v/>
      </c>
      <c r="I724" s="365" t="str">
        <f t="shared" si="153"/>
        <v/>
      </c>
      <c r="J724" s="366" t="str">
        <f t="shared" si="159"/>
        <v/>
      </c>
      <c r="K724" s="367" t="str">
        <f t="shared" si="160"/>
        <v/>
      </c>
      <c r="L724" s="368" t="str">
        <f t="shared" si="161"/>
        <v/>
      </c>
      <c r="M724" s="369"/>
      <c r="N724" s="370" t="str">
        <f t="shared" si="154"/>
        <v/>
      </c>
      <c r="O724" s="371" t="str">
        <f t="shared" si="155"/>
        <v/>
      </c>
      <c r="P724" s="371" t="str">
        <f t="shared" si="162"/>
        <v/>
      </c>
      <c r="Q724" s="372" t="str">
        <f t="shared" si="156"/>
        <v/>
      </c>
      <c r="R724" s="373" t="str">
        <f t="shared" si="163"/>
        <v/>
      </c>
      <c r="S724" s="372" t="str">
        <f t="shared" si="164"/>
        <v/>
      </c>
      <c r="T724" s="372" t="str">
        <f t="shared" si="157"/>
        <v/>
      </c>
      <c r="U724" s="374" t="str">
        <f t="shared" si="158"/>
        <v/>
      </c>
      <c r="V724" s="375" t="str">
        <f t="shared" si="165"/>
        <v/>
      </c>
      <c r="Y724" s="133"/>
    </row>
    <row r="725" spans="1:25" s="127" customFormat="1" ht="12" customHeight="1">
      <c r="A725" s="121">
        <v>653</v>
      </c>
      <c r="B725" s="122"/>
      <c r="C725" s="403"/>
      <c r="D725" s="123"/>
      <c r="E725" s="124"/>
      <c r="F725" s="124"/>
      <c r="G725" s="363" t="str">
        <f t="shared" si="151"/>
        <v/>
      </c>
      <c r="H725" s="376" t="str">
        <f t="shared" si="152"/>
        <v/>
      </c>
      <c r="I725" s="365" t="str">
        <f t="shared" si="153"/>
        <v/>
      </c>
      <c r="J725" s="366" t="str">
        <f t="shared" si="159"/>
        <v/>
      </c>
      <c r="K725" s="367" t="str">
        <f t="shared" si="160"/>
        <v/>
      </c>
      <c r="L725" s="368" t="str">
        <f t="shared" si="161"/>
        <v/>
      </c>
      <c r="M725" s="369"/>
      <c r="N725" s="370" t="str">
        <f t="shared" si="154"/>
        <v/>
      </c>
      <c r="O725" s="371" t="str">
        <f t="shared" si="155"/>
        <v/>
      </c>
      <c r="P725" s="371" t="str">
        <f t="shared" si="162"/>
        <v/>
      </c>
      <c r="Q725" s="372" t="str">
        <f t="shared" si="156"/>
        <v/>
      </c>
      <c r="R725" s="373" t="str">
        <f t="shared" si="163"/>
        <v/>
      </c>
      <c r="S725" s="372" t="str">
        <f t="shared" si="164"/>
        <v/>
      </c>
      <c r="T725" s="372" t="str">
        <f t="shared" si="157"/>
        <v/>
      </c>
      <c r="U725" s="374" t="str">
        <f t="shared" si="158"/>
        <v/>
      </c>
      <c r="V725" s="375" t="str">
        <f t="shared" si="165"/>
        <v/>
      </c>
      <c r="Y725" s="133"/>
    </row>
    <row r="726" spans="1:25" s="127" customFormat="1" ht="12" customHeight="1">
      <c r="A726" s="121">
        <v>654</v>
      </c>
      <c r="B726" s="122"/>
      <c r="C726" s="403"/>
      <c r="D726" s="123"/>
      <c r="E726" s="124"/>
      <c r="F726" s="124"/>
      <c r="G726" s="363" t="str">
        <f t="shared" si="151"/>
        <v/>
      </c>
      <c r="H726" s="376" t="str">
        <f t="shared" si="152"/>
        <v/>
      </c>
      <c r="I726" s="365" t="str">
        <f t="shared" si="153"/>
        <v/>
      </c>
      <c r="J726" s="366" t="str">
        <f t="shared" si="159"/>
        <v/>
      </c>
      <c r="K726" s="367" t="str">
        <f t="shared" si="160"/>
        <v/>
      </c>
      <c r="L726" s="368" t="str">
        <f t="shared" si="161"/>
        <v/>
      </c>
      <c r="M726" s="369"/>
      <c r="N726" s="370" t="str">
        <f t="shared" si="154"/>
        <v/>
      </c>
      <c r="O726" s="371" t="str">
        <f t="shared" si="155"/>
        <v/>
      </c>
      <c r="P726" s="371" t="str">
        <f t="shared" si="162"/>
        <v/>
      </c>
      <c r="Q726" s="372" t="str">
        <f t="shared" si="156"/>
        <v/>
      </c>
      <c r="R726" s="373" t="str">
        <f t="shared" si="163"/>
        <v/>
      </c>
      <c r="S726" s="372" t="str">
        <f t="shared" si="164"/>
        <v/>
      </c>
      <c r="T726" s="372" t="str">
        <f t="shared" si="157"/>
        <v/>
      </c>
      <c r="U726" s="374" t="str">
        <f t="shared" si="158"/>
        <v/>
      </c>
      <c r="V726" s="375" t="str">
        <f t="shared" si="165"/>
        <v/>
      </c>
      <c r="Y726" s="133"/>
    </row>
    <row r="727" spans="1:25" s="127" customFormat="1" ht="12" customHeight="1">
      <c r="A727" s="121">
        <v>655</v>
      </c>
      <c r="B727" s="122"/>
      <c r="C727" s="403"/>
      <c r="D727" s="123"/>
      <c r="E727" s="124"/>
      <c r="F727" s="124"/>
      <c r="G727" s="363" t="str">
        <f t="shared" si="151"/>
        <v/>
      </c>
      <c r="H727" s="376" t="str">
        <f t="shared" si="152"/>
        <v/>
      </c>
      <c r="I727" s="365" t="str">
        <f t="shared" si="153"/>
        <v/>
      </c>
      <c r="J727" s="366" t="str">
        <f t="shared" si="159"/>
        <v/>
      </c>
      <c r="K727" s="367" t="str">
        <f t="shared" si="160"/>
        <v/>
      </c>
      <c r="L727" s="368" t="str">
        <f t="shared" si="161"/>
        <v/>
      </c>
      <c r="M727" s="369"/>
      <c r="N727" s="370" t="str">
        <f t="shared" si="154"/>
        <v/>
      </c>
      <c r="O727" s="371" t="str">
        <f t="shared" si="155"/>
        <v/>
      </c>
      <c r="P727" s="371" t="str">
        <f t="shared" si="162"/>
        <v/>
      </c>
      <c r="Q727" s="372" t="str">
        <f t="shared" si="156"/>
        <v/>
      </c>
      <c r="R727" s="373" t="str">
        <f t="shared" si="163"/>
        <v/>
      </c>
      <c r="S727" s="372" t="str">
        <f t="shared" si="164"/>
        <v/>
      </c>
      <c r="T727" s="372" t="str">
        <f t="shared" si="157"/>
        <v/>
      </c>
      <c r="U727" s="374" t="str">
        <f t="shared" si="158"/>
        <v/>
      </c>
      <c r="V727" s="375" t="str">
        <f t="shared" si="165"/>
        <v/>
      </c>
      <c r="Y727" s="133"/>
    </row>
    <row r="728" spans="1:25" s="127" customFormat="1" ht="12" customHeight="1">
      <c r="A728" s="121">
        <v>656</v>
      </c>
      <c r="B728" s="122"/>
      <c r="C728" s="403"/>
      <c r="D728" s="123"/>
      <c r="E728" s="124"/>
      <c r="F728" s="124"/>
      <c r="G728" s="363" t="str">
        <f t="shared" si="151"/>
        <v/>
      </c>
      <c r="H728" s="376" t="str">
        <f t="shared" si="152"/>
        <v/>
      </c>
      <c r="I728" s="365" t="str">
        <f t="shared" si="153"/>
        <v/>
      </c>
      <c r="J728" s="366" t="str">
        <f t="shared" si="159"/>
        <v/>
      </c>
      <c r="K728" s="367" t="str">
        <f t="shared" si="160"/>
        <v/>
      </c>
      <c r="L728" s="368" t="str">
        <f t="shared" si="161"/>
        <v/>
      </c>
      <c r="M728" s="369"/>
      <c r="N728" s="370" t="str">
        <f t="shared" si="154"/>
        <v/>
      </c>
      <c r="O728" s="371" t="str">
        <f t="shared" si="155"/>
        <v/>
      </c>
      <c r="P728" s="371" t="str">
        <f t="shared" si="162"/>
        <v/>
      </c>
      <c r="Q728" s="372" t="str">
        <f t="shared" si="156"/>
        <v/>
      </c>
      <c r="R728" s="373" t="str">
        <f t="shared" si="163"/>
        <v/>
      </c>
      <c r="S728" s="372" t="str">
        <f t="shared" si="164"/>
        <v/>
      </c>
      <c r="T728" s="372" t="str">
        <f t="shared" si="157"/>
        <v/>
      </c>
      <c r="U728" s="374" t="str">
        <f t="shared" si="158"/>
        <v/>
      </c>
      <c r="V728" s="375" t="str">
        <f t="shared" si="165"/>
        <v/>
      </c>
      <c r="Y728" s="133"/>
    </row>
    <row r="729" spans="1:25" s="127" customFormat="1" ht="12" customHeight="1">
      <c r="A729" s="121">
        <v>657</v>
      </c>
      <c r="B729" s="122"/>
      <c r="C729" s="403"/>
      <c r="D729" s="123"/>
      <c r="E729" s="124"/>
      <c r="F729" s="124"/>
      <c r="G729" s="363" t="str">
        <f t="shared" si="151"/>
        <v/>
      </c>
      <c r="H729" s="376" t="str">
        <f t="shared" si="152"/>
        <v/>
      </c>
      <c r="I729" s="365" t="str">
        <f t="shared" si="153"/>
        <v/>
      </c>
      <c r="J729" s="366" t="str">
        <f t="shared" si="159"/>
        <v/>
      </c>
      <c r="K729" s="367" t="str">
        <f t="shared" si="160"/>
        <v/>
      </c>
      <c r="L729" s="368" t="str">
        <f t="shared" si="161"/>
        <v/>
      </c>
      <c r="M729" s="369"/>
      <c r="N729" s="370" t="str">
        <f t="shared" si="154"/>
        <v/>
      </c>
      <c r="O729" s="371" t="str">
        <f t="shared" si="155"/>
        <v/>
      </c>
      <c r="P729" s="371" t="str">
        <f t="shared" si="162"/>
        <v/>
      </c>
      <c r="Q729" s="372" t="str">
        <f t="shared" si="156"/>
        <v/>
      </c>
      <c r="R729" s="373" t="str">
        <f t="shared" si="163"/>
        <v/>
      </c>
      <c r="S729" s="372" t="str">
        <f t="shared" si="164"/>
        <v/>
      </c>
      <c r="T729" s="372" t="str">
        <f t="shared" si="157"/>
        <v/>
      </c>
      <c r="U729" s="374" t="str">
        <f t="shared" si="158"/>
        <v/>
      </c>
      <c r="V729" s="375" t="str">
        <f t="shared" si="165"/>
        <v/>
      </c>
      <c r="Y729" s="133"/>
    </row>
    <row r="730" spans="1:25" s="127" customFormat="1" ht="12" customHeight="1">
      <c r="A730" s="121">
        <v>658</v>
      </c>
      <c r="B730" s="122"/>
      <c r="C730" s="403"/>
      <c r="D730" s="123"/>
      <c r="E730" s="124"/>
      <c r="F730" s="124"/>
      <c r="G730" s="363" t="str">
        <f t="shared" si="151"/>
        <v/>
      </c>
      <c r="H730" s="376" t="str">
        <f t="shared" si="152"/>
        <v/>
      </c>
      <c r="I730" s="365" t="str">
        <f t="shared" si="153"/>
        <v/>
      </c>
      <c r="J730" s="366" t="str">
        <f t="shared" si="159"/>
        <v/>
      </c>
      <c r="K730" s="367" t="str">
        <f t="shared" si="160"/>
        <v/>
      </c>
      <c r="L730" s="368" t="str">
        <f t="shared" si="161"/>
        <v/>
      </c>
      <c r="M730" s="369"/>
      <c r="N730" s="370" t="str">
        <f t="shared" si="154"/>
        <v/>
      </c>
      <c r="O730" s="371" t="str">
        <f t="shared" si="155"/>
        <v/>
      </c>
      <c r="P730" s="371" t="str">
        <f t="shared" si="162"/>
        <v/>
      </c>
      <c r="Q730" s="372" t="str">
        <f t="shared" si="156"/>
        <v/>
      </c>
      <c r="R730" s="373" t="str">
        <f t="shared" si="163"/>
        <v/>
      </c>
      <c r="S730" s="372" t="str">
        <f t="shared" si="164"/>
        <v/>
      </c>
      <c r="T730" s="372" t="str">
        <f t="shared" si="157"/>
        <v/>
      </c>
      <c r="U730" s="374" t="str">
        <f t="shared" si="158"/>
        <v/>
      </c>
      <c r="V730" s="375" t="str">
        <f t="shared" si="165"/>
        <v/>
      </c>
      <c r="Y730" s="133"/>
    </row>
    <row r="731" spans="1:25" s="127" customFormat="1" ht="12" customHeight="1">
      <c r="A731" s="121">
        <v>659</v>
      </c>
      <c r="B731" s="122"/>
      <c r="C731" s="403"/>
      <c r="D731" s="123"/>
      <c r="E731" s="124"/>
      <c r="F731" s="124"/>
      <c r="G731" s="363" t="str">
        <f t="shared" si="151"/>
        <v/>
      </c>
      <c r="H731" s="376" t="str">
        <f t="shared" si="152"/>
        <v/>
      </c>
      <c r="I731" s="365" t="str">
        <f t="shared" si="153"/>
        <v/>
      </c>
      <c r="J731" s="366" t="str">
        <f t="shared" si="159"/>
        <v/>
      </c>
      <c r="K731" s="367" t="str">
        <f t="shared" si="160"/>
        <v/>
      </c>
      <c r="L731" s="368" t="str">
        <f t="shared" si="161"/>
        <v/>
      </c>
      <c r="M731" s="369"/>
      <c r="N731" s="370" t="str">
        <f t="shared" si="154"/>
        <v/>
      </c>
      <c r="O731" s="371" t="str">
        <f t="shared" si="155"/>
        <v/>
      </c>
      <c r="P731" s="371" t="str">
        <f t="shared" si="162"/>
        <v/>
      </c>
      <c r="Q731" s="372" t="str">
        <f t="shared" si="156"/>
        <v/>
      </c>
      <c r="R731" s="373" t="str">
        <f t="shared" si="163"/>
        <v/>
      </c>
      <c r="S731" s="372" t="str">
        <f t="shared" si="164"/>
        <v/>
      </c>
      <c r="T731" s="372" t="str">
        <f t="shared" si="157"/>
        <v/>
      </c>
      <c r="U731" s="374" t="str">
        <f t="shared" si="158"/>
        <v/>
      </c>
      <c r="V731" s="375" t="str">
        <f t="shared" si="165"/>
        <v/>
      </c>
      <c r="Y731" s="133"/>
    </row>
    <row r="732" spans="1:25" s="127" customFormat="1" ht="12" customHeight="1">
      <c r="A732" s="121">
        <v>660</v>
      </c>
      <c r="B732" s="122"/>
      <c r="C732" s="403"/>
      <c r="D732" s="123"/>
      <c r="E732" s="124"/>
      <c r="F732" s="124"/>
      <c r="G732" s="363" t="str">
        <f t="shared" si="151"/>
        <v/>
      </c>
      <c r="H732" s="376" t="str">
        <f t="shared" si="152"/>
        <v/>
      </c>
      <c r="I732" s="365" t="str">
        <f t="shared" si="153"/>
        <v/>
      </c>
      <c r="J732" s="366" t="str">
        <f t="shared" si="159"/>
        <v/>
      </c>
      <c r="K732" s="367" t="str">
        <f t="shared" si="160"/>
        <v/>
      </c>
      <c r="L732" s="368" t="str">
        <f t="shared" si="161"/>
        <v/>
      </c>
      <c r="M732" s="369"/>
      <c r="N732" s="370" t="str">
        <f t="shared" si="154"/>
        <v/>
      </c>
      <c r="O732" s="371" t="str">
        <f t="shared" si="155"/>
        <v/>
      </c>
      <c r="P732" s="371" t="str">
        <f t="shared" si="162"/>
        <v/>
      </c>
      <c r="Q732" s="372" t="str">
        <f t="shared" si="156"/>
        <v/>
      </c>
      <c r="R732" s="373" t="str">
        <f t="shared" si="163"/>
        <v/>
      </c>
      <c r="S732" s="372" t="str">
        <f t="shared" si="164"/>
        <v/>
      </c>
      <c r="T732" s="372" t="str">
        <f t="shared" si="157"/>
        <v/>
      </c>
      <c r="U732" s="374" t="str">
        <f t="shared" si="158"/>
        <v/>
      </c>
      <c r="V732" s="375" t="str">
        <f t="shared" si="165"/>
        <v/>
      </c>
      <c r="Y732" s="133"/>
    </row>
    <row r="733" spans="1:25" s="127" customFormat="1" ht="12" customHeight="1">
      <c r="A733" s="121">
        <v>661</v>
      </c>
      <c r="B733" s="122"/>
      <c r="C733" s="403"/>
      <c r="D733" s="123"/>
      <c r="E733" s="124"/>
      <c r="F733" s="124"/>
      <c r="G733" s="363" t="str">
        <f t="shared" si="151"/>
        <v/>
      </c>
      <c r="H733" s="376" t="str">
        <f t="shared" si="152"/>
        <v/>
      </c>
      <c r="I733" s="365" t="str">
        <f t="shared" si="153"/>
        <v/>
      </c>
      <c r="J733" s="366" t="str">
        <f t="shared" si="159"/>
        <v/>
      </c>
      <c r="K733" s="367" t="str">
        <f t="shared" si="160"/>
        <v/>
      </c>
      <c r="L733" s="368" t="str">
        <f t="shared" si="161"/>
        <v/>
      </c>
      <c r="M733" s="369"/>
      <c r="N733" s="370" t="str">
        <f t="shared" si="154"/>
        <v/>
      </c>
      <c r="O733" s="371" t="str">
        <f t="shared" si="155"/>
        <v/>
      </c>
      <c r="P733" s="371" t="str">
        <f t="shared" si="162"/>
        <v/>
      </c>
      <c r="Q733" s="372" t="str">
        <f t="shared" si="156"/>
        <v/>
      </c>
      <c r="R733" s="373" t="str">
        <f t="shared" si="163"/>
        <v/>
      </c>
      <c r="S733" s="372" t="str">
        <f t="shared" si="164"/>
        <v/>
      </c>
      <c r="T733" s="372" t="str">
        <f t="shared" si="157"/>
        <v/>
      </c>
      <c r="U733" s="374" t="str">
        <f t="shared" si="158"/>
        <v/>
      </c>
      <c r="V733" s="375" t="str">
        <f t="shared" si="165"/>
        <v/>
      </c>
      <c r="Y733" s="133"/>
    </row>
    <row r="734" spans="1:25" s="127" customFormat="1" ht="12" customHeight="1">
      <c r="A734" s="121">
        <v>662</v>
      </c>
      <c r="B734" s="122"/>
      <c r="C734" s="403"/>
      <c r="D734" s="123"/>
      <c r="E734" s="124"/>
      <c r="F734" s="124"/>
      <c r="G734" s="363" t="str">
        <f t="shared" si="151"/>
        <v/>
      </c>
      <c r="H734" s="376" t="str">
        <f t="shared" si="152"/>
        <v/>
      </c>
      <c r="I734" s="365" t="str">
        <f t="shared" si="153"/>
        <v/>
      </c>
      <c r="J734" s="366" t="str">
        <f t="shared" si="159"/>
        <v/>
      </c>
      <c r="K734" s="367" t="str">
        <f t="shared" si="160"/>
        <v/>
      </c>
      <c r="L734" s="368" t="str">
        <f t="shared" si="161"/>
        <v/>
      </c>
      <c r="M734" s="369"/>
      <c r="N734" s="370" t="str">
        <f t="shared" si="154"/>
        <v/>
      </c>
      <c r="O734" s="371" t="str">
        <f t="shared" si="155"/>
        <v/>
      </c>
      <c r="P734" s="371" t="str">
        <f t="shared" si="162"/>
        <v/>
      </c>
      <c r="Q734" s="372" t="str">
        <f t="shared" si="156"/>
        <v/>
      </c>
      <c r="R734" s="373" t="str">
        <f t="shared" si="163"/>
        <v/>
      </c>
      <c r="S734" s="372" t="str">
        <f t="shared" si="164"/>
        <v/>
      </c>
      <c r="T734" s="372" t="str">
        <f t="shared" si="157"/>
        <v/>
      </c>
      <c r="U734" s="374" t="str">
        <f t="shared" si="158"/>
        <v/>
      </c>
      <c r="V734" s="375" t="str">
        <f t="shared" si="165"/>
        <v/>
      </c>
      <c r="Y734" s="133"/>
    </row>
    <row r="735" spans="1:25" s="127" customFormat="1" ht="12" customHeight="1">
      <c r="A735" s="121">
        <v>663</v>
      </c>
      <c r="B735" s="122"/>
      <c r="C735" s="403"/>
      <c r="D735" s="123"/>
      <c r="E735" s="124"/>
      <c r="F735" s="124"/>
      <c r="G735" s="363" t="str">
        <f t="shared" si="151"/>
        <v/>
      </c>
      <c r="H735" s="376" t="str">
        <f t="shared" si="152"/>
        <v/>
      </c>
      <c r="I735" s="365" t="str">
        <f t="shared" si="153"/>
        <v/>
      </c>
      <c r="J735" s="366" t="str">
        <f t="shared" si="159"/>
        <v/>
      </c>
      <c r="K735" s="367" t="str">
        <f t="shared" si="160"/>
        <v/>
      </c>
      <c r="L735" s="368" t="str">
        <f t="shared" si="161"/>
        <v/>
      </c>
      <c r="M735" s="369"/>
      <c r="N735" s="370" t="str">
        <f t="shared" si="154"/>
        <v/>
      </c>
      <c r="O735" s="371" t="str">
        <f t="shared" si="155"/>
        <v/>
      </c>
      <c r="P735" s="371" t="str">
        <f t="shared" si="162"/>
        <v/>
      </c>
      <c r="Q735" s="372" t="str">
        <f t="shared" si="156"/>
        <v/>
      </c>
      <c r="R735" s="373" t="str">
        <f t="shared" si="163"/>
        <v/>
      </c>
      <c r="S735" s="372" t="str">
        <f t="shared" si="164"/>
        <v/>
      </c>
      <c r="T735" s="372" t="str">
        <f t="shared" si="157"/>
        <v/>
      </c>
      <c r="U735" s="374" t="str">
        <f t="shared" si="158"/>
        <v/>
      </c>
      <c r="V735" s="375" t="str">
        <f t="shared" si="165"/>
        <v/>
      </c>
      <c r="Y735" s="133"/>
    </row>
    <row r="736" spans="1:25" s="127" customFormat="1" ht="12" customHeight="1">
      <c r="A736" s="121">
        <v>664</v>
      </c>
      <c r="B736" s="122"/>
      <c r="C736" s="403"/>
      <c r="D736" s="123"/>
      <c r="E736" s="124"/>
      <c r="F736" s="124"/>
      <c r="G736" s="363" t="str">
        <f t="shared" si="151"/>
        <v/>
      </c>
      <c r="H736" s="376" t="str">
        <f t="shared" si="152"/>
        <v/>
      </c>
      <c r="I736" s="365" t="str">
        <f t="shared" si="153"/>
        <v/>
      </c>
      <c r="J736" s="366" t="str">
        <f t="shared" si="159"/>
        <v/>
      </c>
      <c r="K736" s="367" t="str">
        <f t="shared" si="160"/>
        <v/>
      </c>
      <c r="L736" s="368" t="str">
        <f t="shared" si="161"/>
        <v/>
      </c>
      <c r="M736" s="369"/>
      <c r="N736" s="370" t="str">
        <f t="shared" si="154"/>
        <v/>
      </c>
      <c r="O736" s="371" t="str">
        <f t="shared" si="155"/>
        <v/>
      </c>
      <c r="P736" s="371" t="str">
        <f t="shared" si="162"/>
        <v/>
      </c>
      <c r="Q736" s="372" t="str">
        <f t="shared" si="156"/>
        <v/>
      </c>
      <c r="R736" s="373" t="str">
        <f t="shared" si="163"/>
        <v/>
      </c>
      <c r="S736" s="372" t="str">
        <f t="shared" si="164"/>
        <v/>
      </c>
      <c r="T736" s="372" t="str">
        <f t="shared" si="157"/>
        <v/>
      </c>
      <c r="U736" s="374" t="str">
        <f t="shared" si="158"/>
        <v/>
      </c>
      <c r="V736" s="375" t="str">
        <f t="shared" si="165"/>
        <v/>
      </c>
      <c r="Y736" s="133"/>
    </row>
    <row r="737" spans="1:25" s="127" customFormat="1" ht="12" customHeight="1">
      <c r="A737" s="121">
        <v>665</v>
      </c>
      <c r="B737" s="122"/>
      <c r="C737" s="403"/>
      <c r="D737" s="123"/>
      <c r="E737" s="124"/>
      <c r="F737" s="124"/>
      <c r="G737" s="363" t="str">
        <f t="shared" si="151"/>
        <v/>
      </c>
      <c r="H737" s="376" t="str">
        <f t="shared" si="152"/>
        <v/>
      </c>
      <c r="I737" s="365" t="str">
        <f t="shared" si="153"/>
        <v/>
      </c>
      <c r="J737" s="366" t="str">
        <f t="shared" si="159"/>
        <v/>
      </c>
      <c r="K737" s="367" t="str">
        <f t="shared" si="160"/>
        <v/>
      </c>
      <c r="L737" s="368" t="str">
        <f t="shared" si="161"/>
        <v/>
      </c>
      <c r="M737" s="369"/>
      <c r="N737" s="370" t="str">
        <f t="shared" si="154"/>
        <v/>
      </c>
      <c r="O737" s="371" t="str">
        <f t="shared" si="155"/>
        <v/>
      </c>
      <c r="P737" s="371" t="str">
        <f t="shared" si="162"/>
        <v/>
      </c>
      <c r="Q737" s="372" t="str">
        <f t="shared" si="156"/>
        <v/>
      </c>
      <c r="R737" s="373" t="str">
        <f t="shared" si="163"/>
        <v/>
      </c>
      <c r="S737" s="372" t="str">
        <f t="shared" si="164"/>
        <v/>
      </c>
      <c r="T737" s="372" t="str">
        <f t="shared" si="157"/>
        <v/>
      </c>
      <c r="U737" s="374" t="str">
        <f t="shared" si="158"/>
        <v/>
      </c>
      <c r="V737" s="375" t="str">
        <f t="shared" si="165"/>
        <v/>
      </c>
      <c r="Y737" s="133"/>
    </row>
    <row r="738" spans="1:25" s="127" customFormat="1" ht="12" customHeight="1">
      <c r="A738" s="121">
        <v>666</v>
      </c>
      <c r="B738" s="122"/>
      <c r="C738" s="403"/>
      <c r="D738" s="123"/>
      <c r="E738" s="124"/>
      <c r="F738" s="124"/>
      <c r="G738" s="363" t="str">
        <f t="shared" si="151"/>
        <v/>
      </c>
      <c r="H738" s="376" t="str">
        <f t="shared" si="152"/>
        <v/>
      </c>
      <c r="I738" s="365" t="str">
        <f t="shared" si="153"/>
        <v/>
      </c>
      <c r="J738" s="366" t="str">
        <f t="shared" si="159"/>
        <v/>
      </c>
      <c r="K738" s="367" t="str">
        <f t="shared" si="160"/>
        <v/>
      </c>
      <c r="L738" s="368" t="str">
        <f t="shared" si="161"/>
        <v/>
      </c>
      <c r="M738" s="369"/>
      <c r="N738" s="370" t="str">
        <f t="shared" si="154"/>
        <v/>
      </c>
      <c r="O738" s="371" t="str">
        <f t="shared" si="155"/>
        <v/>
      </c>
      <c r="P738" s="371" t="str">
        <f t="shared" si="162"/>
        <v/>
      </c>
      <c r="Q738" s="372" t="str">
        <f t="shared" si="156"/>
        <v/>
      </c>
      <c r="R738" s="373" t="str">
        <f t="shared" si="163"/>
        <v/>
      </c>
      <c r="S738" s="372" t="str">
        <f t="shared" si="164"/>
        <v/>
      </c>
      <c r="T738" s="372" t="str">
        <f t="shared" si="157"/>
        <v/>
      </c>
      <c r="U738" s="374" t="str">
        <f t="shared" si="158"/>
        <v/>
      </c>
      <c r="V738" s="375" t="str">
        <f t="shared" si="165"/>
        <v/>
      </c>
      <c r="Y738" s="133"/>
    </row>
    <row r="739" spans="1:25" s="127" customFormat="1" ht="12" customHeight="1">
      <c r="A739" s="121">
        <v>667</v>
      </c>
      <c r="B739" s="122"/>
      <c r="C739" s="403"/>
      <c r="D739" s="123"/>
      <c r="E739" s="124"/>
      <c r="F739" s="124"/>
      <c r="G739" s="363" t="str">
        <f t="shared" si="151"/>
        <v/>
      </c>
      <c r="H739" s="376" t="str">
        <f t="shared" si="152"/>
        <v/>
      </c>
      <c r="I739" s="365" t="str">
        <f t="shared" si="153"/>
        <v/>
      </c>
      <c r="J739" s="366" t="str">
        <f t="shared" si="159"/>
        <v/>
      </c>
      <c r="K739" s="367" t="str">
        <f t="shared" si="160"/>
        <v/>
      </c>
      <c r="L739" s="368" t="str">
        <f t="shared" si="161"/>
        <v/>
      </c>
      <c r="M739" s="369"/>
      <c r="N739" s="370" t="str">
        <f t="shared" si="154"/>
        <v/>
      </c>
      <c r="O739" s="371" t="str">
        <f t="shared" si="155"/>
        <v/>
      </c>
      <c r="P739" s="371" t="str">
        <f t="shared" si="162"/>
        <v/>
      </c>
      <c r="Q739" s="372" t="str">
        <f t="shared" si="156"/>
        <v/>
      </c>
      <c r="R739" s="373" t="str">
        <f t="shared" si="163"/>
        <v/>
      </c>
      <c r="S739" s="372" t="str">
        <f t="shared" si="164"/>
        <v/>
      </c>
      <c r="T739" s="372" t="str">
        <f t="shared" si="157"/>
        <v/>
      </c>
      <c r="U739" s="374" t="str">
        <f t="shared" si="158"/>
        <v/>
      </c>
      <c r="V739" s="375" t="str">
        <f t="shared" si="165"/>
        <v/>
      </c>
      <c r="Y739" s="133"/>
    </row>
    <row r="740" spans="1:25" s="127" customFormat="1" ht="12" customHeight="1">
      <c r="A740" s="121">
        <v>668</v>
      </c>
      <c r="B740" s="122"/>
      <c r="C740" s="403"/>
      <c r="D740" s="123"/>
      <c r="E740" s="124"/>
      <c r="F740" s="124"/>
      <c r="G740" s="363" t="str">
        <f t="shared" si="151"/>
        <v/>
      </c>
      <c r="H740" s="376" t="str">
        <f t="shared" si="152"/>
        <v/>
      </c>
      <c r="I740" s="365" t="str">
        <f t="shared" si="153"/>
        <v/>
      </c>
      <c r="J740" s="366" t="str">
        <f t="shared" si="159"/>
        <v/>
      </c>
      <c r="K740" s="367" t="str">
        <f t="shared" si="160"/>
        <v/>
      </c>
      <c r="L740" s="368" t="str">
        <f t="shared" si="161"/>
        <v/>
      </c>
      <c r="M740" s="369"/>
      <c r="N740" s="370" t="str">
        <f t="shared" si="154"/>
        <v/>
      </c>
      <c r="O740" s="371" t="str">
        <f t="shared" si="155"/>
        <v/>
      </c>
      <c r="P740" s="371" t="str">
        <f t="shared" si="162"/>
        <v/>
      </c>
      <c r="Q740" s="372" t="str">
        <f t="shared" si="156"/>
        <v/>
      </c>
      <c r="R740" s="373" t="str">
        <f t="shared" si="163"/>
        <v/>
      </c>
      <c r="S740" s="372" t="str">
        <f t="shared" si="164"/>
        <v/>
      </c>
      <c r="T740" s="372" t="str">
        <f t="shared" si="157"/>
        <v/>
      </c>
      <c r="U740" s="374" t="str">
        <f t="shared" si="158"/>
        <v/>
      </c>
      <c r="V740" s="375" t="str">
        <f t="shared" si="165"/>
        <v/>
      </c>
      <c r="Y740" s="133"/>
    </row>
    <row r="741" spans="1:25" s="127" customFormat="1" ht="12" customHeight="1">
      <c r="A741" s="121">
        <v>669</v>
      </c>
      <c r="B741" s="122"/>
      <c r="C741" s="403"/>
      <c r="D741" s="123"/>
      <c r="E741" s="124"/>
      <c r="F741" s="124"/>
      <c r="G741" s="363" t="str">
        <f t="shared" si="151"/>
        <v/>
      </c>
      <c r="H741" s="376" t="str">
        <f t="shared" si="152"/>
        <v/>
      </c>
      <c r="I741" s="365" t="str">
        <f t="shared" si="153"/>
        <v/>
      </c>
      <c r="J741" s="366" t="str">
        <f t="shared" si="159"/>
        <v/>
      </c>
      <c r="K741" s="367" t="str">
        <f t="shared" si="160"/>
        <v/>
      </c>
      <c r="L741" s="368" t="str">
        <f t="shared" si="161"/>
        <v/>
      </c>
      <c r="M741" s="369"/>
      <c r="N741" s="370" t="str">
        <f t="shared" si="154"/>
        <v/>
      </c>
      <c r="O741" s="371" t="str">
        <f t="shared" si="155"/>
        <v/>
      </c>
      <c r="P741" s="371" t="str">
        <f t="shared" si="162"/>
        <v/>
      </c>
      <c r="Q741" s="372" t="str">
        <f t="shared" si="156"/>
        <v/>
      </c>
      <c r="R741" s="373" t="str">
        <f t="shared" si="163"/>
        <v/>
      </c>
      <c r="S741" s="372" t="str">
        <f t="shared" si="164"/>
        <v/>
      </c>
      <c r="T741" s="372" t="str">
        <f t="shared" si="157"/>
        <v/>
      </c>
      <c r="U741" s="374" t="str">
        <f t="shared" si="158"/>
        <v/>
      </c>
      <c r="V741" s="375" t="str">
        <f t="shared" si="165"/>
        <v/>
      </c>
      <c r="Y741" s="133"/>
    </row>
    <row r="742" spans="1:25" s="127" customFormat="1" ht="12" customHeight="1">
      <c r="A742" s="121">
        <v>670</v>
      </c>
      <c r="B742" s="122"/>
      <c r="C742" s="403"/>
      <c r="D742" s="123"/>
      <c r="E742" s="124"/>
      <c r="F742" s="124"/>
      <c r="G742" s="363" t="str">
        <f t="shared" si="151"/>
        <v/>
      </c>
      <c r="H742" s="376" t="str">
        <f t="shared" si="152"/>
        <v/>
      </c>
      <c r="I742" s="365" t="str">
        <f t="shared" si="153"/>
        <v/>
      </c>
      <c r="J742" s="366" t="str">
        <f t="shared" si="159"/>
        <v/>
      </c>
      <c r="K742" s="367" t="str">
        <f t="shared" si="160"/>
        <v/>
      </c>
      <c r="L742" s="368" t="str">
        <f t="shared" si="161"/>
        <v/>
      </c>
      <c r="M742" s="369"/>
      <c r="N742" s="370" t="str">
        <f t="shared" si="154"/>
        <v/>
      </c>
      <c r="O742" s="371" t="str">
        <f t="shared" si="155"/>
        <v/>
      </c>
      <c r="P742" s="371" t="str">
        <f t="shared" si="162"/>
        <v/>
      </c>
      <c r="Q742" s="372" t="str">
        <f t="shared" si="156"/>
        <v/>
      </c>
      <c r="R742" s="373" t="str">
        <f t="shared" si="163"/>
        <v/>
      </c>
      <c r="S742" s="372" t="str">
        <f t="shared" si="164"/>
        <v/>
      </c>
      <c r="T742" s="372" t="str">
        <f t="shared" si="157"/>
        <v/>
      </c>
      <c r="U742" s="374" t="str">
        <f t="shared" si="158"/>
        <v/>
      </c>
      <c r="V742" s="375" t="str">
        <f t="shared" si="165"/>
        <v/>
      </c>
      <c r="Y742" s="133"/>
    </row>
    <row r="743" spans="1:25" s="127" customFormat="1" ht="12" customHeight="1">
      <c r="A743" s="121">
        <v>671</v>
      </c>
      <c r="B743" s="122"/>
      <c r="C743" s="403"/>
      <c r="D743" s="123"/>
      <c r="E743" s="124"/>
      <c r="F743" s="124"/>
      <c r="G743" s="363" t="str">
        <f t="shared" si="151"/>
        <v/>
      </c>
      <c r="H743" s="376" t="str">
        <f t="shared" si="152"/>
        <v/>
      </c>
      <c r="I743" s="365" t="str">
        <f t="shared" si="153"/>
        <v/>
      </c>
      <c r="J743" s="366" t="str">
        <f t="shared" si="159"/>
        <v/>
      </c>
      <c r="K743" s="367" t="str">
        <f t="shared" si="160"/>
        <v/>
      </c>
      <c r="L743" s="368" t="str">
        <f t="shared" si="161"/>
        <v/>
      </c>
      <c r="M743" s="369"/>
      <c r="N743" s="370" t="str">
        <f t="shared" si="154"/>
        <v/>
      </c>
      <c r="O743" s="371" t="str">
        <f t="shared" si="155"/>
        <v/>
      </c>
      <c r="P743" s="371" t="str">
        <f t="shared" si="162"/>
        <v/>
      </c>
      <c r="Q743" s="372" t="str">
        <f t="shared" si="156"/>
        <v/>
      </c>
      <c r="R743" s="373" t="str">
        <f t="shared" si="163"/>
        <v/>
      </c>
      <c r="S743" s="372" t="str">
        <f t="shared" si="164"/>
        <v/>
      </c>
      <c r="T743" s="372" t="str">
        <f t="shared" si="157"/>
        <v/>
      </c>
      <c r="U743" s="374" t="str">
        <f t="shared" si="158"/>
        <v/>
      </c>
      <c r="V743" s="375" t="str">
        <f t="shared" si="165"/>
        <v/>
      </c>
      <c r="Y743" s="133"/>
    </row>
    <row r="744" spans="1:25" s="127" customFormat="1" ht="12" customHeight="1">
      <c r="A744" s="121">
        <v>672</v>
      </c>
      <c r="B744" s="122"/>
      <c r="C744" s="403"/>
      <c r="D744" s="123"/>
      <c r="E744" s="124"/>
      <c r="F744" s="124"/>
      <c r="G744" s="363" t="str">
        <f t="shared" si="151"/>
        <v/>
      </c>
      <c r="H744" s="376" t="str">
        <f t="shared" si="152"/>
        <v/>
      </c>
      <c r="I744" s="365" t="str">
        <f t="shared" si="153"/>
        <v/>
      </c>
      <c r="J744" s="366" t="str">
        <f t="shared" si="159"/>
        <v/>
      </c>
      <c r="K744" s="367" t="str">
        <f t="shared" si="160"/>
        <v/>
      </c>
      <c r="L744" s="368" t="str">
        <f t="shared" si="161"/>
        <v/>
      </c>
      <c r="M744" s="369"/>
      <c r="N744" s="370" t="str">
        <f t="shared" si="154"/>
        <v/>
      </c>
      <c r="O744" s="371" t="str">
        <f t="shared" si="155"/>
        <v/>
      </c>
      <c r="P744" s="371" t="str">
        <f t="shared" si="162"/>
        <v/>
      </c>
      <c r="Q744" s="372" t="str">
        <f t="shared" si="156"/>
        <v/>
      </c>
      <c r="R744" s="373" t="str">
        <f t="shared" si="163"/>
        <v/>
      </c>
      <c r="S744" s="372" t="str">
        <f t="shared" si="164"/>
        <v/>
      </c>
      <c r="T744" s="372" t="str">
        <f t="shared" si="157"/>
        <v/>
      </c>
      <c r="U744" s="374" t="str">
        <f t="shared" si="158"/>
        <v/>
      </c>
      <c r="V744" s="375" t="str">
        <f t="shared" si="165"/>
        <v/>
      </c>
      <c r="Y744" s="133"/>
    </row>
    <row r="745" spans="1:25" s="127" customFormat="1" ht="12" customHeight="1">
      <c r="A745" s="121">
        <v>673</v>
      </c>
      <c r="B745" s="122"/>
      <c r="C745" s="403"/>
      <c r="D745" s="123"/>
      <c r="E745" s="124"/>
      <c r="F745" s="124"/>
      <c r="G745" s="363" t="str">
        <f t="shared" si="151"/>
        <v/>
      </c>
      <c r="H745" s="376" t="str">
        <f t="shared" si="152"/>
        <v/>
      </c>
      <c r="I745" s="365" t="str">
        <f t="shared" si="153"/>
        <v/>
      </c>
      <c r="J745" s="366" t="str">
        <f t="shared" si="159"/>
        <v/>
      </c>
      <c r="K745" s="367" t="str">
        <f t="shared" si="160"/>
        <v/>
      </c>
      <c r="L745" s="368" t="str">
        <f t="shared" si="161"/>
        <v/>
      </c>
      <c r="M745" s="369"/>
      <c r="N745" s="370" t="str">
        <f t="shared" si="154"/>
        <v/>
      </c>
      <c r="O745" s="371" t="str">
        <f t="shared" si="155"/>
        <v/>
      </c>
      <c r="P745" s="371" t="str">
        <f t="shared" si="162"/>
        <v/>
      </c>
      <c r="Q745" s="372" t="str">
        <f t="shared" si="156"/>
        <v/>
      </c>
      <c r="R745" s="373" t="str">
        <f t="shared" si="163"/>
        <v/>
      </c>
      <c r="S745" s="372" t="str">
        <f t="shared" si="164"/>
        <v/>
      </c>
      <c r="T745" s="372" t="str">
        <f t="shared" si="157"/>
        <v/>
      </c>
      <c r="U745" s="374" t="str">
        <f t="shared" si="158"/>
        <v/>
      </c>
      <c r="V745" s="375" t="str">
        <f t="shared" si="165"/>
        <v/>
      </c>
      <c r="Y745" s="133"/>
    </row>
    <row r="746" spans="1:25" s="127" customFormat="1" ht="12" customHeight="1">
      <c r="A746" s="121">
        <v>674</v>
      </c>
      <c r="B746" s="122"/>
      <c r="C746" s="403"/>
      <c r="D746" s="123"/>
      <c r="E746" s="124"/>
      <c r="F746" s="124"/>
      <c r="G746" s="363" t="str">
        <f t="shared" si="151"/>
        <v/>
      </c>
      <c r="H746" s="376" t="str">
        <f t="shared" si="152"/>
        <v/>
      </c>
      <c r="I746" s="365" t="str">
        <f t="shared" si="153"/>
        <v/>
      </c>
      <c r="J746" s="366" t="str">
        <f t="shared" si="159"/>
        <v/>
      </c>
      <c r="K746" s="367" t="str">
        <f t="shared" si="160"/>
        <v/>
      </c>
      <c r="L746" s="368" t="str">
        <f t="shared" si="161"/>
        <v/>
      </c>
      <c r="M746" s="369"/>
      <c r="N746" s="370" t="str">
        <f t="shared" si="154"/>
        <v/>
      </c>
      <c r="O746" s="371" t="str">
        <f t="shared" si="155"/>
        <v/>
      </c>
      <c r="P746" s="371" t="str">
        <f t="shared" si="162"/>
        <v/>
      </c>
      <c r="Q746" s="372" t="str">
        <f t="shared" si="156"/>
        <v/>
      </c>
      <c r="R746" s="373" t="str">
        <f t="shared" si="163"/>
        <v/>
      </c>
      <c r="S746" s="372" t="str">
        <f t="shared" si="164"/>
        <v/>
      </c>
      <c r="T746" s="372" t="str">
        <f t="shared" si="157"/>
        <v/>
      </c>
      <c r="U746" s="374" t="str">
        <f t="shared" si="158"/>
        <v/>
      </c>
      <c r="V746" s="375" t="str">
        <f t="shared" si="165"/>
        <v/>
      </c>
      <c r="Y746" s="133"/>
    </row>
    <row r="747" spans="1:25" s="127" customFormat="1" ht="12" customHeight="1">
      <c r="A747" s="121">
        <v>675</v>
      </c>
      <c r="B747" s="122"/>
      <c r="C747" s="403"/>
      <c r="D747" s="123"/>
      <c r="E747" s="124"/>
      <c r="F747" s="124"/>
      <c r="G747" s="363" t="str">
        <f t="shared" si="151"/>
        <v/>
      </c>
      <c r="H747" s="376" t="str">
        <f t="shared" si="152"/>
        <v/>
      </c>
      <c r="I747" s="365" t="str">
        <f t="shared" si="153"/>
        <v/>
      </c>
      <c r="J747" s="366" t="str">
        <f t="shared" si="159"/>
        <v/>
      </c>
      <c r="K747" s="367" t="str">
        <f t="shared" si="160"/>
        <v/>
      </c>
      <c r="L747" s="368" t="str">
        <f t="shared" si="161"/>
        <v/>
      </c>
      <c r="M747" s="369"/>
      <c r="N747" s="370" t="str">
        <f t="shared" si="154"/>
        <v/>
      </c>
      <c r="O747" s="371" t="str">
        <f t="shared" si="155"/>
        <v/>
      </c>
      <c r="P747" s="371" t="str">
        <f t="shared" si="162"/>
        <v/>
      </c>
      <c r="Q747" s="372" t="str">
        <f t="shared" si="156"/>
        <v/>
      </c>
      <c r="R747" s="373" t="str">
        <f t="shared" si="163"/>
        <v/>
      </c>
      <c r="S747" s="372" t="str">
        <f t="shared" si="164"/>
        <v/>
      </c>
      <c r="T747" s="372" t="str">
        <f t="shared" si="157"/>
        <v/>
      </c>
      <c r="U747" s="374" t="str">
        <f t="shared" si="158"/>
        <v/>
      </c>
      <c r="V747" s="375" t="str">
        <f t="shared" si="165"/>
        <v/>
      </c>
      <c r="Y747" s="133"/>
    </row>
    <row r="748" spans="1:25" s="127" customFormat="1" ht="12" customHeight="1">
      <c r="A748" s="121">
        <v>676</v>
      </c>
      <c r="B748" s="122"/>
      <c r="C748" s="403"/>
      <c r="D748" s="123"/>
      <c r="E748" s="124"/>
      <c r="F748" s="124"/>
      <c r="G748" s="363" t="str">
        <f t="shared" si="151"/>
        <v/>
      </c>
      <c r="H748" s="376" t="str">
        <f t="shared" si="152"/>
        <v/>
      </c>
      <c r="I748" s="365" t="str">
        <f t="shared" si="153"/>
        <v/>
      </c>
      <c r="J748" s="366" t="str">
        <f t="shared" si="159"/>
        <v/>
      </c>
      <c r="K748" s="367" t="str">
        <f t="shared" si="160"/>
        <v/>
      </c>
      <c r="L748" s="368" t="str">
        <f t="shared" si="161"/>
        <v/>
      </c>
      <c r="M748" s="369"/>
      <c r="N748" s="370" t="str">
        <f t="shared" si="154"/>
        <v/>
      </c>
      <c r="O748" s="371" t="str">
        <f t="shared" si="155"/>
        <v/>
      </c>
      <c r="P748" s="371" t="str">
        <f t="shared" si="162"/>
        <v/>
      </c>
      <c r="Q748" s="372" t="str">
        <f t="shared" si="156"/>
        <v/>
      </c>
      <c r="R748" s="373" t="str">
        <f t="shared" si="163"/>
        <v/>
      </c>
      <c r="S748" s="372" t="str">
        <f t="shared" si="164"/>
        <v/>
      </c>
      <c r="T748" s="372" t="str">
        <f t="shared" si="157"/>
        <v/>
      </c>
      <c r="U748" s="374" t="str">
        <f t="shared" si="158"/>
        <v/>
      </c>
      <c r="V748" s="375" t="str">
        <f t="shared" si="165"/>
        <v/>
      </c>
      <c r="Y748" s="133"/>
    </row>
    <row r="749" spans="1:25" s="127" customFormat="1" ht="12" customHeight="1">
      <c r="A749" s="121">
        <v>677</v>
      </c>
      <c r="B749" s="122"/>
      <c r="C749" s="403"/>
      <c r="D749" s="123"/>
      <c r="E749" s="124"/>
      <c r="F749" s="124"/>
      <c r="G749" s="363" t="str">
        <f t="shared" si="151"/>
        <v/>
      </c>
      <c r="H749" s="376" t="str">
        <f t="shared" si="152"/>
        <v/>
      </c>
      <c r="I749" s="365" t="str">
        <f t="shared" si="153"/>
        <v/>
      </c>
      <c r="J749" s="366" t="str">
        <f t="shared" si="159"/>
        <v/>
      </c>
      <c r="K749" s="367" t="str">
        <f t="shared" si="160"/>
        <v/>
      </c>
      <c r="L749" s="368" t="str">
        <f t="shared" si="161"/>
        <v/>
      </c>
      <c r="M749" s="369"/>
      <c r="N749" s="370" t="str">
        <f t="shared" si="154"/>
        <v/>
      </c>
      <c r="O749" s="371" t="str">
        <f t="shared" si="155"/>
        <v/>
      </c>
      <c r="P749" s="371" t="str">
        <f t="shared" si="162"/>
        <v/>
      </c>
      <c r="Q749" s="372" t="str">
        <f t="shared" si="156"/>
        <v/>
      </c>
      <c r="R749" s="373" t="str">
        <f t="shared" si="163"/>
        <v/>
      </c>
      <c r="S749" s="372" t="str">
        <f t="shared" si="164"/>
        <v/>
      </c>
      <c r="T749" s="372" t="str">
        <f t="shared" si="157"/>
        <v/>
      </c>
      <c r="U749" s="374" t="str">
        <f t="shared" si="158"/>
        <v/>
      </c>
      <c r="V749" s="375" t="str">
        <f t="shared" si="165"/>
        <v/>
      </c>
      <c r="Y749" s="133"/>
    </row>
    <row r="750" spans="1:25" s="127" customFormat="1" ht="12" customHeight="1">
      <c r="A750" s="121">
        <v>678</v>
      </c>
      <c r="B750" s="122"/>
      <c r="C750" s="403"/>
      <c r="D750" s="123"/>
      <c r="E750" s="124"/>
      <c r="F750" s="124"/>
      <c r="G750" s="363" t="str">
        <f t="shared" si="151"/>
        <v/>
      </c>
      <c r="H750" s="376" t="str">
        <f t="shared" si="152"/>
        <v/>
      </c>
      <c r="I750" s="365" t="str">
        <f t="shared" si="153"/>
        <v/>
      </c>
      <c r="J750" s="366" t="str">
        <f t="shared" si="159"/>
        <v/>
      </c>
      <c r="K750" s="367" t="str">
        <f t="shared" si="160"/>
        <v/>
      </c>
      <c r="L750" s="368" t="str">
        <f t="shared" si="161"/>
        <v/>
      </c>
      <c r="M750" s="369"/>
      <c r="N750" s="370" t="str">
        <f t="shared" si="154"/>
        <v/>
      </c>
      <c r="O750" s="371" t="str">
        <f t="shared" si="155"/>
        <v/>
      </c>
      <c r="P750" s="371" t="str">
        <f t="shared" si="162"/>
        <v/>
      </c>
      <c r="Q750" s="372" t="str">
        <f t="shared" si="156"/>
        <v/>
      </c>
      <c r="R750" s="373" t="str">
        <f t="shared" si="163"/>
        <v/>
      </c>
      <c r="S750" s="372" t="str">
        <f t="shared" si="164"/>
        <v/>
      </c>
      <c r="T750" s="372" t="str">
        <f t="shared" si="157"/>
        <v/>
      </c>
      <c r="U750" s="374" t="str">
        <f t="shared" si="158"/>
        <v/>
      </c>
      <c r="V750" s="375" t="str">
        <f t="shared" si="165"/>
        <v/>
      </c>
      <c r="Y750" s="133"/>
    </row>
    <row r="751" spans="1:25" s="127" customFormat="1" ht="12" customHeight="1">
      <c r="A751" s="121">
        <v>679</v>
      </c>
      <c r="B751" s="122"/>
      <c r="C751" s="403"/>
      <c r="D751" s="123"/>
      <c r="E751" s="124"/>
      <c r="F751" s="124"/>
      <c r="G751" s="363" t="str">
        <f t="shared" si="151"/>
        <v/>
      </c>
      <c r="H751" s="376" t="str">
        <f t="shared" si="152"/>
        <v/>
      </c>
      <c r="I751" s="365" t="str">
        <f t="shared" si="153"/>
        <v/>
      </c>
      <c r="J751" s="366" t="str">
        <f t="shared" si="159"/>
        <v/>
      </c>
      <c r="K751" s="367" t="str">
        <f t="shared" si="160"/>
        <v/>
      </c>
      <c r="L751" s="368" t="str">
        <f t="shared" si="161"/>
        <v/>
      </c>
      <c r="M751" s="369"/>
      <c r="N751" s="370" t="str">
        <f t="shared" si="154"/>
        <v/>
      </c>
      <c r="O751" s="371" t="str">
        <f t="shared" si="155"/>
        <v/>
      </c>
      <c r="P751" s="371" t="str">
        <f t="shared" si="162"/>
        <v/>
      </c>
      <c r="Q751" s="372" t="str">
        <f t="shared" si="156"/>
        <v/>
      </c>
      <c r="R751" s="373" t="str">
        <f t="shared" si="163"/>
        <v/>
      </c>
      <c r="S751" s="372" t="str">
        <f t="shared" si="164"/>
        <v/>
      </c>
      <c r="T751" s="372" t="str">
        <f t="shared" si="157"/>
        <v/>
      </c>
      <c r="U751" s="374" t="str">
        <f t="shared" si="158"/>
        <v/>
      </c>
      <c r="V751" s="375" t="str">
        <f t="shared" si="165"/>
        <v/>
      </c>
      <c r="Y751" s="133"/>
    </row>
    <row r="752" spans="1:25" s="127" customFormat="1" ht="12" customHeight="1">
      <c r="A752" s="121">
        <v>680</v>
      </c>
      <c r="B752" s="122"/>
      <c r="C752" s="403"/>
      <c r="D752" s="123"/>
      <c r="E752" s="124"/>
      <c r="F752" s="124"/>
      <c r="G752" s="363" t="str">
        <f t="shared" si="151"/>
        <v/>
      </c>
      <c r="H752" s="376" t="str">
        <f t="shared" si="152"/>
        <v/>
      </c>
      <c r="I752" s="365" t="str">
        <f t="shared" si="153"/>
        <v/>
      </c>
      <c r="J752" s="366" t="str">
        <f t="shared" si="159"/>
        <v/>
      </c>
      <c r="K752" s="367" t="str">
        <f t="shared" si="160"/>
        <v/>
      </c>
      <c r="L752" s="368" t="str">
        <f t="shared" si="161"/>
        <v/>
      </c>
      <c r="M752" s="369"/>
      <c r="N752" s="370" t="str">
        <f t="shared" si="154"/>
        <v/>
      </c>
      <c r="O752" s="371" t="str">
        <f t="shared" si="155"/>
        <v/>
      </c>
      <c r="P752" s="371" t="str">
        <f t="shared" si="162"/>
        <v/>
      </c>
      <c r="Q752" s="372" t="str">
        <f t="shared" si="156"/>
        <v/>
      </c>
      <c r="R752" s="373" t="str">
        <f t="shared" si="163"/>
        <v/>
      </c>
      <c r="S752" s="372" t="str">
        <f t="shared" si="164"/>
        <v/>
      </c>
      <c r="T752" s="372" t="str">
        <f t="shared" si="157"/>
        <v/>
      </c>
      <c r="U752" s="374" t="str">
        <f t="shared" si="158"/>
        <v/>
      </c>
      <c r="V752" s="375" t="str">
        <f t="shared" si="165"/>
        <v/>
      </c>
      <c r="Y752" s="133"/>
    </row>
    <row r="753" spans="1:25" s="127" customFormat="1" ht="12" customHeight="1">
      <c r="A753" s="121">
        <v>681</v>
      </c>
      <c r="B753" s="122"/>
      <c r="C753" s="403"/>
      <c r="D753" s="123"/>
      <c r="E753" s="124"/>
      <c r="F753" s="124"/>
      <c r="G753" s="363" t="str">
        <f t="shared" si="151"/>
        <v/>
      </c>
      <c r="H753" s="376" t="str">
        <f t="shared" si="152"/>
        <v/>
      </c>
      <c r="I753" s="365" t="str">
        <f t="shared" si="153"/>
        <v/>
      </c>
      <c r="J753" s="366" t="str">
        <f t="shared" si="159"/>
        <v/>
      </c>
      <c r="K753" s="367" t="str">
        <f t="shared" si="160"/>
        <v/>
      </c>
      <c r="L753" s="368" t="str">
        <f t="shared" si="161"/>
        <v/>
      </c>
      <c r="M753" s="369"/>
      <c r="N753" s="370" t="str">
        <f t="shared" si="154"/>
        <v/>
      </c>
      <c r="O753" s="371" t="str">
        <f t="shared" si="155"/>
        <v/>
      </c>
      <c r="P753" s="371" t="str">
        <f t="shared" si="162"/>
        <v/>
      </c>
      <c r="Q753" s="372" t="str">
        <f t="shared" si="156"/>
        <v/>
      </c>
      <c r="R753" s="373" t="str">
        <f t="shared" si="163"/>
        <v/>
      </c>
      <c r="S753" s="372" t="str">
        <f t="shared" si="164"/>
        <v/>
      </c>
      <c r="T753" s="372" t="str">
        <f t="shared" si="157"/>
        <v/>
      </c>
      <c r="U753" s="374" t="str">
        <f t="shared" si="158"/>
        <v/>
      </c>
      <c r="V753" s="375" t="str">
        <f t="shared" si="165"/>
        <v/>
      </c>
      <c r="Y753" s="133"/>
    </row>
    <row r="754" spans="1:25" s="127" customFormat="1" ht="12" customHeight="1">
      <c r="A754" s="121">
        <v>682</v>
      </c>
      <c r="B754" s="122"/>
      <c r="C754" s="403"/>
      <c r="D754" s="123"/>
      <c r="E754" s="124"/>
      <c r="F754" s="124"/>
      <c r="G754" s="363" t="str">
        <f t="shared" si="151"/>
        <v/>
      </c>
      <c r="H754" s="376" t="str">
        <f t="shared" si="152"/>
        <v/>
      </c>
      <c r="I754" s="365" t="str">
        <f t="shared" si="153"/>
        <v/>
      </c>
      <c r="J754" s="366" t="str">
        <f t="shared" si="159"/>
        <v/>
      </c>
      <c r="K754" s="367" t="str">
        <f t="shared" si="160"/>
        <v/>
      </c>
      <c r="L754" s="368" t="str">
        <f t="shared" si="161"/>
        <v/>
      </c>
      <c r="M754" s="369"/>
      <c r="N754" s="370" t="str">
        <f t="shared" si="154"/>
        <v/>
      </c>
      <c r="O754" s="371" t="str">
        <f t="shared" si="155"/>
        <v/>
      </c>
      <c r="P754" s="371" t="str">
        <f t="shared" si="162"/>
        <v/>
      </c>
      <c r="Q754" s="372" t="str">
        <f t="shared" si="156"/>
        <v/>
      </c>
      <c r="R754" s="373" t="str">
        <f t="shared" si="163"/>
        <v/>
      </c>
      <c r="S754" s="372" t="str">
        <f t="shared" si="164"/>
        <v/>
      </c>
      <c r="T754" s="372" t="str">
        <f t="shared" si="157"/>
        <v/>
      </c>
      <c r="U754" s="374" t="str">
        <f t="shared" si="158"/>
        <v/>
      </c>
      <c r="V754" s="375" t="str">
        <f t="shared" si="165"/>
        <v/>
      </c>
      <c r="Y754" s="133"/>
    </row>
    <row r="755" spans="1:25" s="127" customFormat="1" ht="12" customHeight="1">
      <c r="A755" s="121">
        <v>683</v>
      </c>
      <c r="B755" s="122"/>
      <c r="C755" s="403"/>
      <c r="D755" s="123"/>
      <c r="E755" s="124"/>
      <c r="F755" s="124"/>
      <c r="G755" s="363" t="str">
        <f t="shared" si="151"/>
        <v/>
      </c>
      <c r="H755" s="376" t="str">
        <f t="shared" si="152"/>
        <v/>
      </c>
      <c r="I755" s="365" t="str">
        <f t="shared" si="153"/>
        <v/>
      </c>
      <c r="J755" s="366" t="str">
        <f t="shared" si="159"/>
        <v/>
      </c>
      <c r="K755" s="367" t="str">
        <f t="shared" si="160"/>
        <v/>
      </c>
      <c r="L755" s="368" t="str">
        <f t="shared" si="161"/>
        <v/>
      </c>
      <c r="M755" s="369"/>
      <c r="N755" s="370" t="str">
        <f t="shared" si="154"/>
        <v/>
      </c>
      <c r="O755" s="371" t="str">
        <f t="shared" si="155"/>
        <v/>
      </c>
      <c r="P755" s="371" t="str">
        <f t="shared" si="162"/>
        <v/>
      </c>
      <c r="Q755" s="372" t="str">
        <f t="shared" si="156"/>
        <v/>
      </c>
      <c r="R755" s="373" t="str">
        <f t="shared" si="163"/>
        <v/>
      </c>
      <c r="S755" s="372" t="str">
        <f t="shared" si="164"/>
        <v/>
      </c>
      <c r="T755" s="372" t="str">
        <f t="shared" si="157"/>
        <v/>
      </c>
      <c r="U755" s="374" t="str">
        <f t="shared" si="158"/>
        <v/>
      </c>
      <c r="V755" s="375" t="str">
        <f t="shared" si="165"/>
        <v/>
      </c>
      <c r="Y755" s="133"/>
    </row>
    <row r="756" spans="1:25" s="127" customFormat="1" ht="12" customHeight="1">
      <c r="A756" s="121">
        <v>684</v>
      </c>
      <c r="B756" s="122"/>
      <c r="C756" s="403"/>
      <c r="D756" s="123"/>
      <c r="E756" s="124"/>
      <c r="F756" s="124"/>
      <c r="G756" s="363" t="str">
        <f t="shared" si="151"/>
        <v/>
      </c>
      <c r="H756" s="376" t="str">
        <f t="shared" si="152"/>
        <v/>
      </c>
      <c r="I756" s="365" t="str">
        <f t="shared" si="153"/>
        <v/>
      </c>
      <c r="J756" s="366" t="str">
        <f t="shared" si="159"/>
        <v/>
      </c>
      <c r="K756" s="367" t="str">
        <f t="shared" si="160"/>
        <v/>
      </c>
      <c r="L756" s="368" t="str">
        <f t="shared" si="161"/>
        <v/>
      </c>
      <c r="M756" s="369"/>
      <c r="N756" s="370" t="str">
        <f t="shared" si="154"/>
        <v/>
      </c>
      <c r="O756" s="371" t="str">
        <f t="shared" si="155"/>
        <v/>
      </c>
      <c r="P756" s="371" t="str">
        <f t="shared" si="162"/>
        <v/>
      </c>
      <c r="Q756" s="372" t="str">
        <f t="shared" si="156"/>
        <v/>
      </c>
      <c r="R756" s="373" t="str">
        <f t="shared" si="163"/>
        <v/>
      </c>
      <c r="S756" s="372" t="str">
        <f t="shared" si="164"/>
        <v/>
      </c>
      <c r="T756" s="372" t="str">
        <f t="shared" si="157"/>
        <v/>
      </c>
      <c r="U756" s="374" t="str">
        <f t="shared" si="158"/>
        <v/>
      </c>
      <c r="V756" s="375" t="str">
        <f t="shared" si="165"/>
        <v/>
      </c>
      <c r="Y756" s="133"/>
    </row>
    <row r="757" spans="1:25" s="127" customFormat="1" ht="12" customHeight="1">
      <c r="A757" s="121">
        <v>685</v>
      </c>
      <c r="B757" s="122"/>
      <c r="C757" s="403"/>
      <c r="D757" s="123"/>
      <c r="E757" s="124"/>
      <c r="F757" s="124"/>
      <c r="G757" s="363" t="str">
        <f t="shared" si="151"/>
        <v/>
      </c>
      <c r="H757" s="376" t="str">
        <f t="shared" si="152"/>
        <v/>
      </c>
      <c r="I757" s="365" t="str">
        <f t="shared" si="153"/>
        <v/>
      </c>
      <c r="J757" s="366" t="str">
        <f t="shared" si="159"/>
        <v/>
      </c>
      <c r="K757" s="367" t="str">
        <f t="shared" si="160"/>
        <v/>
      </c>
      <c r="L757" s="368" t="str">
        <f t="shared" si="161"/>
        <v/>
      </c>
      <c r="M757" s="369"/>
      <c r="N757" s="370" t="str">
        <f t="shared" si="154"/>
        <v/>
      </c>
      <c r="O757" s="371" t="str">
        <f t="shared" si="155"/>
        <v/>
      </c>
      <c r="P757" s="371" t="str">
        <f t="shared" si="162"/>
        <v/>
      </c>
      <c r="Q757" s="372" t="str">
        <f t="shared" si="156"/>
        <v/>
      </c>
      <c r="R757" s="373" t="str">
        <f t="shared" si="163"/>
        <v/>
      </c>
      <c r="S757" s="372" t="str">
        <f t="shared" si="164"/>
        <v/>
      </c>
      <c r="T757" s="372" t="str">
        <f t="shared" si="157"/>
        <v/>
      </c>
      <c r="U757" s="374" t="str">
        <f t="shared" si="158"/>
        <v/>
      </c>
      <c r="V757" s="375" t="str">
        <f t="shared" si="165"/>
        <v/>
      </c>
      <c r="Y757" s="133"/>
    </row>
    <row r="758" spans="1:25" s="127" customFormat="1" ht="12" customHeight="1">
      <c r="A758" s="121">
        <v>686</v>
      </c>
      <c r="B758" s="122"/>
      <c r="C758" s="403"/>
      <c r="D758" s="123"/>
      <c r="E758" s="124"/>
      <c r="F758" s="124"/>
      <c r="G758" s="363" t="str">
        <f t="shared" si="151"/>
        <v/>
      </c>
      <c r="H758" s="376" t="str">
        <f t="shared" si="152"/>
        <v/>
      </c>
      <c r="I758" s="365" t="str">
        <f t="shared" si="153"/>
        <v/>
      </c>
      <c r="J758" s="366" t="str">
        <f t="shared" si="159"/>
        <v/>
      </c>
      <c r="K758" s="367" t="str">
        <f t="shared" si="160"/>
        <v/>
      </c>
      <c r="L758" s="368" t="str">
        <f t="shared" si="161"/>
        <v/>
      </c>
      <c r="M758" s="369"/>
      <c r="N758" s="370" t="str">
        <f t="shared" si="154"/>
        <v/>
      </c>
      <c r="O758" s="371" t="str">
        <f t="shared" si="155"/>
        <v/>
      </c>
      <c r="P758" s="371" t="str">
        <f t="shared" si="162"/>
        <v/>
      </c>
      <c r="Q758" s="372" t="str">
        <f t="shared" si="156"/>
        <v/>
      </c>
      <c r="R758" s="373" t="str">
        <f t="shared" si="163"/>
        <v/>
      </c>
      <c r="S758" s="372" t="str">
        <f t="shared" si="164"/>
        <v/>
      </c>
      <c r="T758" s="372" t="str">
        <f t="shared" si="157"/>
        <v/>
      </c>
      <c r="U758" s="374" t="str">
        <f t="shared" si="158"/>
        <v/>
      </c>
      <c r="V758" s="375" t="str">
        <f t="shared" si="165"/>
        <v/>
      </c>
      <c r="Y758" s="133"/>
    </row>
    <row r="759" spans="1:25" s="127" customFormat="1" ht="12" customHeight="1">
      <c r="A759" s="121">
        <v>687</v>
      </c>
      <c r="B759" s="122"/>
      <c r="C759" s="403"/>
      <c r="D759" s="123"/>
      <c r="E759" s="124"/>
      <c r="F759" s="124"/>
      <c r="G759" s="363" t="str">
        <f t="shared" si="151"/>
        <v/>
      </c>
      <c r="H759" s="376" t="str">
        <f t="shared" si="152"/>
        <v/>
      </c>
      <c r="I759" s="365" t="str">
        <f t="shared" si="153"/>
        <v/>
      </c>
      <c r="J759" s="366" t="str">
        <f t="shared" si="159"/>
        <v/>
      </c>
      <c r="K759" s="367" t="str">
        <f t="shared" si="160"/>
        <v/>
      </c>
      <c r="L759" s="368" t="str">
        <f t="shared" si="161"/>
        <v/>
      </c>
      <c r="M759" s="369"/>
      <c r="N759" s="370" t="str">
        <f t="shared" si="154"/>
        <v/>
      </c>
      <c r="O759" s="371" t="str">
        <f t="shared" si="155"/>
        <v/>
      </c>
      <c r="P759" s="371" t="str">
        <f t="shared" si="162"/>
        <v/>
      </c>
      <c r="Q759" s="372" t="str">
        <f t="shared" si="156"/>
        <v/>
      </c>
      <c r="R759" s="373" t="str">
        <f t="shared" si="163"/>
        <v/>
      </c>
      <c r="S759" s="372" t="str">
        <f t="shared" si="164"/>
        <v/>
      </c>
      <c r="T759" s="372" t="str">
        <f t="shared" si="157"/>
        <v/>
      </c>
      <c r="U759" s="374" t="str">
        <f t="shared" si="158"/>
        <v/>
      </c>
      <c r="V759" s="375" t="str">
        <f t="shared" si="165"/>
        <v/>
      </c>
      <c r="Y759" s="133"/>
    </row>
    <row r="760" spans="1:25" s="127" customFormat="1" ht="12" customHeight="1">
      <c r="A760" s="121">
        <v>688</v>
      </c>
      <c r="B760" s="122"/>
      <c r="C760" s="403"/>
      <c r="D760" s="123"/>
      <c r="E760" s="124"/>
      <c r="F760" s="124"/>
      <c r="G760" s="363" t="str">
        <f t="shared" si="151"/>
        <v/>
      </c>
      <c r="H760" s="376" t="str">
        <f t="shared" si="152"/>
        <v/>
      </c>
      <c r="I760" s="365" t="str">
        <f t="shared" si="153"/>
        <v/>
      </c>
      <c r="J760" s="366" t="str">
        <f t="shared" si="159"/>
        <v/>
      </c>
      <c r="K760" s="367" t="str">
        <f t="shared" si="160"/>
        <v/>
      </c>
      <c r="L760" s="368" t="str">
        <f t="shared" si="161"/>
        <v/>
      </c>
      <c r="M760" s="369"/>
      <c r="N760" s="370" t="str">
        <f t="shared" si="154"/>
        <v/>
      </c>
      <c r="O760" s="371" t="str">
        <f t="shared" si="155"/>
        <v/>
      </c>
      <c r="P760" s="371" t="str">
        <f t="shared" si="162"/>
        <v/>
      </c>
      <c r="Q760" s="372" t="str">
        <f t="shared" si="156"/>
        <v/>
      </c>
      <c r="R760" s="373" t="str">
        <f t="shared" si="163"/>
        <v/>
      </c>
      <c r="S760" s="372" t="str">
        <f t="shared" si="164"/>
        <v/>
      </c>
      <c r="T760" s="372" t="str">
        <f t="shared" si="157"/>
        <v/>
      </c>
      <c r="U760" s="374" t="str">
        <f t="shared" si="158"/>
        <v/>
      </c>
      <c r="V760" s="375" t="str">
        <f t="shared" si="165"/>
        <v/>
      </c>
      <c r="Y760" s="133"/>
    </row>
    <row r="761" spans="1:25" s="127" customFormat="1" ht="12" customHeight="1">
      <c r="A761" s="121">
        <v>689</v>
      </c>
      <c r="B761" s="122"/>
      <c r="C761" s="403"/>
      <c r="D761" s="123"/>
      <c r="E761" s="124"/>
      <c r="F761" s="124"/>
      <c r="G761" s="363" t="str">
        <f t="shared" si="151"/>
        <v/>
      </c>
      <c r="H761" s="376" t="str">
        <f t="shared" si="152"/>
        <v/>
      </c>
      <c r="I761" s="365" t="str">
        <f t="shared" si="153"/>
        <v/>
      </c>
      <c r="J761" s="366" t="str">
        <f t="shared" si="159"/>
        <v/>
      </c>
      <c r="K761" s="367" t="str">
        <f t="shared" si="160"/>
        <v/>
      </c>
      <c r="L761" s="368" t="str">
        <f t="shared" si="161"/>
        <v/>
      </c>
      <c r="M761" s="369"/>
      <c r="N761" s="370" t="str">
        <f t="shared" si="154"/>
        <v/>
      </c>
      <c r="O761" s="371" t="str">
        <f t="shared" si="155"/>
        <v/>
      </c>
      <c r="P761" s="371" t="str">
        <f t="shared" si="162"/>
        <v/>
      </c>
      <c r="Q761" s="372" t="str">
        <f t="shared" si="156"/>
        <v/>
      </c>
      <c r="R761" s="373" t="str">
        <f t="shared" si="163"/>
        <v/>
      </c>
      <c r="S761" s="372" t="str">
        <f t="shared" si="164"/>
        <v/>
      </c>
      <c r="T761" s="372" t="str">
        <f t="shared" si="157"/>
        <v/>
      </c>
      <c r="U761" s="374" t="str">
        <f t="shared" si="158"/>
        <v/>
      </c>
      <c r="V761" s="375" t="str">
        <f t="shared" si="165"/>
        <v/>
      </c>
      <c r="Y761" s="133"/>
    </row>
    <row r="762" spans="1:25" s="127" customFormat="1" ht="12" customHeight="1">
      <c r="A762" s="121">
        <v>690</v>
      </c>
      <c r="B762" s="122"/>
      <c r="C762" s="403"/>
      <c r="D762" s="123"/>
      <c r="E762" s="124"/>
      <c r="F762" s="124"/>
      <c r="G762" s="363" t="str">
        <f t="shared" si="151"/>
        <v/>
      </c>
      <c r="H762" s="376" t="str">
        <f t="shared" si="152"/>
        <v/>
      </c>
      <c r="I762" s="365" t="str">
        <f t="shared" si="153"/>
        <v/>
      </c>
      <c r="J762" s="366" t="str">
        <f t="shared" si="159"/>
        <v/>
      </c>
      <c r="K762" s="367" t="str">
        <f t="shared" si="160"/>
        <v/>
      </c>
      <c r="L762" s="368" t="str">
        <f t="shared" si="161"/>
        <v/>
      </c>
      <c r="M762" s="369"/>
      <c r="N762" s="370" t="str">
        <f t="shared" si="154"/>
        <v/>
      </c>
      <c r="O762" s="371" t="str">
        <f t="shared" si="155"/>
        <v/>
      </c>
      <c r="P762" s="371" t="str">
        <f t="shared" si="162"/>
        <v/>
      </c>
      <c r="Q762" s="372" t="str">
        <f t="shared" si="156"/>
        <v/>
      </c>
      <c r="R762" s="373" t="str">
        <f t="shared" si="163"/>
        <v/>
      </c>
      <c r="S762" s="372" t="str">
        <f t="shared" si="164"/>
        <v/>
      </c>
      <c r="T762" s="372" t="str">
        <f t="shared" si="157"/>
        <v/>
      </c>
      <c r="U762" s="374" t="str">
        <f t="shared" si="158"/>
        <v/>
      </c>
      <c r="V762" s="375" t="str">
        <f t="shared" si="165"/>
        <v/>
      </c>
      <c r="Y762" s="133"/>
    </row>
    <row r="763" spans="1:25" s="127" customFormat="1" ht="12" customHeight="1">
      <c r="A763" s="121">
        <v>691</v>
      </c>
      <c r="B763" s="122"/>
      <c r="C763" s="403"/>
      <c r="D763" s="123"/>
      <c r="E763" s="124"/>
      <c r="F763" s="124"/>
      <c r="G763" s="363" t="str">
        <f t="shared" si="151"/>
        <v/>
      </c>
      <c r="H763" s="376" t="str">
        <f t="shared" si="152"/>
        <v/>
      </c>
      <c r="I763" s="365" t="str">
        <f t="shared" si="153"/>
        <v/>
      </c>
      <c r="J763" s="366" t="str">
        <f t="shared" si="159"/>
        <v/>
      </c>
      <c r="K763" s="367" t="str">
        <f t="shared" si="160"/>
        <v/>
      </c>
      <c r="L763" s="368" t="str">
        <f t="shared" si="161"/>
        <v/>
      </c>
      <c r="M763" s="369"/>
      <c r="N763" s="370" t="str">
        <f t="shared" si="154"/>
        <v/>
      </c>
      <c r="O763" s="371" t="str">
        <f t="shared" si="155"/>
        <v/>
      </c>
      <c r="P763" s="371" t="str">
        <f t="shared" si="162"/>
        <v/>
      </c>
      <c r="Q763" s="372" t="str">
        <f t="shared" si="156"/>
        <v/>
      </c>
      <c r="R763" s="373" t="str">
        <f t="shared" si="163"/>
        <v/>
      </c>
      <c r="S763" s="372" t="str">
        <f t="shared" si="164"/>
        <v/>
      </c>
      <c r="T763" s="372" t="str">
        <f t="shared" si="157"/>
        <v/>
      </c>
      <c r="U763" s="374" t="str">
        <f t="shared" si="158"/>
        <v/>
      </c>
      <c r="V763" s="375" t="str">
        <f t="shared" si="165"/>
        <v/>
      </c>
      <c r="Y763" s="133"/>
    </row>
    <row r="764" spans="1:25" s="127" customFormat="1" ht="12" customHeight="1">
      <c r="A764" s="121">
        <v>692</v>
      </c>
      <c r="B764" s="122"/>
      <c r="C764" s="403"/>
      <c r="D764" s="123"/>
      <c r="E764" s="124"/>
      <c r="F764" s="124"/>
      <c r="G764" s="363" t="str">
        <f t="shared" si="151"/>
        <v/>
      </c>
      <c r="H764" s="376" t="str">
        <f t="shared" si="152"/>
        <v/>
      </c>
      <c r="I764" s="365" t="str">
        <f t="shared" si="153"/>
        <v/>
      </c>
      <c r="J764" s="366" t="str">
        <f t="shared" si="159"/>
        <v/>
      </c>
      <c r="K764" s="367" t="str">
        <f t="shared" si="160"/>
        <v/>
      </c>
      <c r="L764" s="368" t="str">
        <f t="shared" si="161"/>
        <v/>
      </c>
      <c r="M764" s="369"/>
      <c r="N764" s="370" t="str">
        <f t="shared" si="154"/>
        <v/>
      </c>
      <c r="O764" s="371" t="str">
        <f t="shared" si="155"/>
        <v/>
      </c>
      <c r="P764" s="371" t="str">
        <f t="shared" si="162"/>
        <v/>
      </c>
      <c r="Q764" s="372" t="str">
        <f t="shared" si="156"/>
        <v/>
      </c>
      <c r="R764" s="373" t="str">
        <f t="shared" si="163"/>
        <v/>
      </c>
      <c r="S764" s="372" t="str">
        <f t="shared" si="164"/>
        <v/>
      </c>
      <c r="T764" s="372" t="str">
        <f t="shared" si="157"/>
        <v/>
      </c>
      <c r="U764" s="374" t="str">
        <f t="shared" si="158"/>
        <v/>
      </c>
      <c r="V764" s="375" t="str">
        <f t="shared" si="165"/>
        <v/>
      </c>
      <c r="Y764" s="133"/>
    </row>
    <row r="765" spans="1:25" s="127" customFormat="1" ht="12" customHeight="1">
      <c r="A765" s="121">
        <v>693</v>
      </c>
      <c r="B765" s="122"/>
      <c r="C765" s="403"/>
      <c r="D765" s="123"/>
      <c r="E765" s="124"/>
      <c r="F765" s="124"/>
      <c r="G765" s="363" t="str">
        <f t="shared" si="151"/>
        <v/>
      </c>
      <c r="H765" s="376" t="str">
        <f t="shared" si="152"/>
        <v/>
      </c>
      <c r="I765" s="365" t="str">
        <f t="shared" si="153"/>
        <v/>
      </c>
      <c r="J765" s="366" t="str">
        <f t="shared" si="159"/>
        <v/>
      </c>
      <c r="K765" s="367" t="str">
        <f t="shared" si="160"/>
        <v/>
      </c>
      <c r="L765" s="368" t="str">
        <f t="shared" si="161"/>
        <v/>
      </c>
      <c r="M765" s="369"/>
      <c r="N765" s="370" t="str">
        <f t="shared" si="154"/>
        <v/>
      </c>
      <c r="O765" s="371" t="str">
        <f t="shared" si="155"/>
        <v/>
      </c>
      <c r="P765" s="371" t="str">
        <f t="shared" si="162"/>
        <v/>
      </c>
      <c r="Q765" s="372" t="str">
        <f t="shared" si="156"/>
        <v/>
      </c>
      <c r="R765" s="373" t="str">
        <f t="shared" si="163"/>
        <v/>
      </c>
      <c r="S765" s="372" t="str">
        <f t="shared" si="164"/>
        <v/>
      </c>
      <c r="T765" s="372" t="str">
        <f t="shared" si="157"/>
        <v/>
      </c>
      <c r="U765" s="374" t="str">
        <f t="shared" si="158"/>
        <v/>
      </c>
      <c r="V765" s="375" t="str">
        <f t="shared" si="165"/>
        <v/>
      </c>
      <c r="Y765" s="133"/>
    </row>
    <row r="766" spans="1:25" s="127" customFormat="1" ht="12" customHeight="1">
      <c r="A766" s="121">
        <v>694</v>
      </c>
      <c r="B766" s="122"/>
      <c r="C766" s="403"/>
      <c r="D766" s="123"/>
      <c r="E766" s="124"/>
      <c r="F766" s="124"/>
      <c r="G766" s="363" t="str">
        <f t="shared" si="151"/>
        <v/>
      </c>
      <c r="H766" s="376" t="str">
        <f t="shared" si="152"/>
        <v/>
      </c>
      <c r="I766" s="365" t="str">
        <f t="shared" si="153"/>
        <v/>
      </c>
      <c r="J766" s="366" t="str">
        <f t="shared" si="159"/>
        <v/>
      </c>
      <c r="K766" s="367" t="str">
        <f t="shared" si="160"/>
        <v/>
      </c>
      <c r="L766" s="368" t="str">
        <f t="shared" si="161"/>
        <v/>
      </c>
      <c r="M766" s="369"/>
      <c r="N766" s="370" t="str">
        <f t="shared" si="154"/>
        <v/>
      </c>
      <c r="O766" s="371" t="str">
        <f t="shared" si="155"/>
        <v/>
      </c>
      <c r="P766" s="371" t="str">
        <f t="shared" si="162"/>
        <v/>
      </c>
      <c r="Q766" s="372" t="str">
        <f t="shared" si="156"/>
        <v/>
      </c>
      <c r="R766" s="373" t="str">
        <f t="shared" si="163"/>
        <v/>
      </c>
      <c r="S766" s="372" t="str">
        <f t="shared" si="164"/>
        <v/>
      </c>
      <c r="T766" s="372" t="str">
        <f t="shared" si="157"/>
        <v/>
      </c>
      <c r="U766" s="374" t="str">
        <f t="shared" si="158"/>
        <v/>
      </c>
      <c r="V766" s="375" t="str">
        <f t="shared" si="165"/>
        <v/>
      </c>
      <c r="Y766" s="133"/>
    </row>
    <row r="767" spans="1:25" s="127" customFormat="1" ht="12" customHeight="1">
      <c r="A767" s="121">
        <v>695</v>
      </c>
      <c r="B767" s="122"/>
      <c r="C767" s="403"/>
      <c r="D767" s="123"/>
      <c r="E767" s="124"/>
      <c r="F767" s="124"/>
      <c r="G767" s="363" t="str">
        <f t="shared" si="151"/>
        <v/>
      </c>
      <c r="H767" s="376" t="str">
        <f t="shared" si="152"/>
        <v/>
      </c>
      <c r="I767" s="365" t="str">
        <f t="shared" si="153"/>
        <v/>
      </c>
      <c r="J767" s="366" t="str">
        <f t="shared" si="159"/>
        <v/>
      </c>
      <c r="K767" s="367" t="str">
        <f t="shared" si="160"/>
        <v/>
      </c>
      <c r="L767" s="368" t="str">
        <f t="shared" si="161"/>
        <v/>
      </c>
      <c r="M767" s="369"/>
      <c r="N767" s="370" t="str">
        <f t="shared" si="154"/>
        <v/>
      </c>
      <c r="O767" s="371" t="str">
        <f t="shared" si="155"/>
        <v/>
      </c>
      <c r="P767" s="371" t="str">
        <f t="shared" si="162"/>
        <v/>
      </c>
      <c r="Q767" s="372" t="str">
        <f t="shared" si="156"/>
        <v/>
      </c>
      <c r="R767" s="373" t="str">
        <f t="shared" si="163"/>
        <v/>
      </c>
      <c r="S767" s="372" t="str">
        <f t="shared" si="164"/>
        <v/>
      </c>
      <c r="T767" s="372" t="str">
        <f t="shared" si="157"/>
        <v/>
      </c>
      <c r="U767" s="374" t="str">
        <f t="shared" si="158"/>
        <v/>
      </c>
      <c r="V767" s="375" t="str">
        <f t="shared" si="165"/>
        <v/>
      </c>
      <c r="Y767" s="133"/>
    </row>
    <row r="768" spans="1:25" s="127" customFormat="1" ht="12" customHeight="1">
      <c r="A768" s="121">
        <v>696</v>
      </c>
      <c r="B768" s="122"/>
      <c r="C768" s="403"/>
      <c r="D768" s="123"/>
      <c r="E768" s="124"/>
      <c r="F768" s="124"/>
      <c r="G768" s="363" t="str">
        <f t="shared" si="151"/>
        <v/>
      </c>
      <c r="H768" s="376" t="str">
        <f t="shared" si="152"/>
        <v/>
      </c>
      <c r="I768" s="365" t="str">
        <f t="shared" si="153"/>
        <v/>
      </c>
      <c r="J768" s="366" t="str">
        <f t="shared" si="159"/>
        <v/>
      </c>
      <c r="K768" s="367" t="str">
        <f t="shared" si="160"/>
        <v/>
      </c>
      <c r="L768" s="368" t="str">
        <f t="shared" si="161"/>
        <v/>
      </c>
      <c r="M768" s="369"/>
      <c r="N768" s="370" t="str">
        <f t="shared" si="154"/>
        <v/>
      </c>
      <c r="O768" s="371" t="str">
        <f t="shared" si="155"/>
        <v/>
      </c>
      <c r="P768" s="371" t="str">
        <f t="shared" si="162"/>
        <v/>
      </c>
      <c r="Q768" s="372" t="str">
        <f t="shared" si="156"/>
        <v/>
      </c>
      <c r="R768" s="373" t="str">
        <f t="shared" si="163"/>
        <v/>
      </c>
      <c r="S768" s="372" t="str">
        <f t="shared" si="164"/>
        <v/>
      </c>
      <c r="T768" s="372" t="str">
        <f t="shared" si="157"/>
        <v/>
      </c>
      <c r="U768" s="374" t="str">
        <f t="shared" si="158"/>
        <v/>
      </c>
      <c r="V768" s="375" t="str">
        <f t="shared" si="165"/>
        <v/>
      </c>
      <c r="Y768" s="133"/>
    </row>
    <row r="769" spans="1:25" s="127" customFormat="1" ht="12" customHeight="1">
      <c r="A769" s="121">
        <v>697</v>
      </c>
      <c r="B769" s="122"/>
      <c r="C769" s="403"/>
      <c r="D769" s="123"/>
      <c r="E769" s="124"/>
      <c r="F769" s="124"/>
      <c r="G769" s="363" t="str">
        <f t="shared" si="151"/>
        <v/>
      </c>
      <c r="H769" s="376" t="str">
        <f t="shared" si="152"/>
        <v/>
      </c>
      <c r="I769" s="365" t="str">
        <f t="shared" si="153"/>
        <v/>
      </c>
      <c r="J769" s="366" t="str">
        <f t="shared" si="159"/>
        <v/>
      </c>
      <c r="K769" s="367" t="str">
        <f t="shared" si="160"/>
        <v/>
      </c>
      <c r="L769" s="368" t="str">
        <f t="shared" si="161"/>
        <v/>
      </c>
      <c r="M769" s="369"/>
      <c r="N769" s="370" t="str">
        <f t="shared" si="154"/>
        <v/>
      </c>
      <c r="O769" s="371" t="str">
        <f t="shared" si="155"/>
        <v/>
      </c>
      <c r="P769" s="371" t="str">
        <f t="shared" si="162"/>
        <v/>
      </c>
      <c r="Q769" s="372" t="str">
        <f t="shared" si="156"/>
        <v/>
      </c>
      <c r="R769" s="373" t="str">
        <f t="shared" si="163"/>
        <v/>
      </c>
      <c r="S769" s="372" t="str">
        <f t="shared" si="164"/>
        <v/>
      </c>
      <c r="T769" s="372" t="str">
        <f t="shared" si="157"/>
        <v/>
      </c>
      <c r="U769" s="374" t="str">
        <f t="shared" si="158"/>
        <v/>
      </c>
      <c r="V769" s="375" t="str">
        <f t="shared" si="165"/>
        <v/>
      </c>
      <c r="Y769" s="133"/>
    </row>
    <row r="770" spans="1:25" s="127" customFormat="1" ht="12" customHeight="1">
      <c r="A770" s="121">
        <v>698</v>
      </c>
      <c r="B770" s="122"/>
      <c r="C770" s="403"/>
      <c r="D770" s="123"/>
      <c r="E770" s="124"/>
      <c r="F770" s="124"/>
      <c r="G770" s="363" t="str">
        <f t="shared" si="151"/>
        <v/>
      </c>
      <c r="H770" s="376" t="str">
        <f t="shared" si="152"/>
        <v/>
      </c>
      <c r="I770" s="365" t="str">
        <f t="shared" si="153"/>
        <v/>
      </c>
      <c r="J770" s="366" t="str">
        <f t="shared" si="159"/>
        <v/>
      </c>
      <c r="K770" s="367" t="str">
        <f t="shared" si="160"/>
        <v/>
      </c>
      <c r="L770" s="368" t="str">
        <f t="shared" si="161"/>
        <v/>
      </c>
      <c r="M770" s="369"/>
      <c r="N770" s="370" t="str">
        <f t="shared" si="154"/>
        <v/>
      </c>
      <c r="O770" s="371" t="str">
        <f t="shared" si="155"/>
        <v/>
      </c>
      <c r="P770" s="371" t="str">
        <f t="shared" si="162"/>
        <v/>
      </c>
      <c r="Q770" s="372" t="str">
        <f t="shared" si="156"/>
        <v/>
      </c>
      <c r="R770" s="373" t="str">
        <f t="shared" si="163"/>
        <v/>
      </c>
      <c r="S770" s="372" t="str">
        <f t="shared" si="164"/>
        <v/>
      </c>
      <c r="T770" s="372" t="str">
        <f t="shared" si="157"/>
        <v/>
      </c>
      <c r="U770" s="374" t="str">
        <f t="shared" si="158"/>
        <v/>
      </c>
      <c r="V770" s="375" t="str">
        <f t="shared" si="165"/>
        <v/>
      </c>
      <c r="Y770" s="133"/>
    </row>
    <row r="771" spans="1:25" s="127" customFormat="1" ht="12" customHeight="1">
      <c r="A771" s="121">
        <v>699</v>
      </c>
      <c r="B771" s="122"/>
      <c r="C771" s="403"/>
      <c r="D771" s="123"/>
      <c r="E771" s="124"/>
      <c r="F771" s="124"/>
      <c r="G771" s="363" t="str">
        <f t="shared" si="151"/>
        <v/>
      </c>
      <c r="H771" s="376" t="str">
        <f t="shared" si="152"/>
        <v/>
      </c>
      <c r="I771" s="365" t="str">
        <f t="shared" si="153"/>
        <v/>
      </c>
      <c r="J771" s="366" t="str">
        <f t="shared" si="159"/>
        <v/>
      </c>
      <c r="K771" s="367" t="str">
        <f t="shared" si="160"/>
        <v/>
      </c>
      <c r="L771" s="368" t="str">
        <f t="shared" si="161"/>
        <v/>
      </c>
      <c r="M771" s="369"/>
      <c r="N771" s="370" t="str">
        <f t="shared" si="154"/>
        <v/>
      </c>
      <c r="O771" s="371" t="str">
        <f t="shared" si="155"/>
        <v/>
      </c>
      <c r="P771" s="371" t="str">
        <f t="shared" si="162"/>
        <v/>
      </c>
      <c r="Q771" s="372" t="str">
        <f t="shared" si="156"/>
        <v/>
      </c>
      <c r="R771" s="373" t="str">
        <f t="shared" si="163"/>
        <v/>
      </c>
      <c r="S771" s="372" t="str">
        <f t="shared" si="164"/>
        <v/>
      </c>
      <c r="T771" s="372" t="str">
        <f t="shared" si="157"/>
        <v/>
      </c>
      <c r="U771" s="374" t="str">
        <f t="shared" si="158"/>
        <v/>
      </c>
      <c r="V771" s="375" t="str">
        <f t="shared" si="165"/>
        <v/>
      </c>
      <c r="Y771" s="133"/>
    </row>
    <row r="772" spans="1:25" s="127" customFormat="1" ht="12" customHeight="1">
      <c r="A772" s="121">
        <v>700</v>
      </c>
      <c r="B772" s="122"/>
      <c r="C772" s="403"/>
      <c r="D772" s="123"/>
      <c r="E772" s="124"/>
      <c r="F772" s="124"/>
      <c r="G772" s="363" t="str">
        <f t="shared" si="151"/>
        <v/>
      </c>
      <c r="H772" s="376" t="str">
        <f t="shared" si="152"/>
        <v/>
      </c>
      <c r="I772" s="365" t="str">
        <f t="shared" si="153"/>
        <v/>
      </c>
      <c r="J772" s="366" t="str">
        <f t="shared" si="159"/>
        <v/>
      </c>
      <c r="K772" s="367" t="str">
        <f t="shared" si="160"/>
        <v/>
      </c>
      <c r="L772" s="368" t="str">
        <f t="shared" si="161"/>
        <v/>
      </c>
      <c r="M772" s="369"/>
      <c r="N772" s="370" t="str">
        <f t="shared" si="154"/>
        <v/>
      </c>
      <c r="O772" s="371" t="str">
        <f t="shared" si="155"/>
        <v/>
      </c>
      <c r="P772" s="371" t="str">
        <f t="shared" si="162"/>
        <v/>
      </c>
      <c r="Q772" s="372" t="str">
        <f t="shared" si="156"/>
        <v/>
      </c>
      <c r="R772" s="373" t="str">
        <f t="shared" si="163"/>
        <v/>
      </c>
      <c r="S772" s="372" t="str">
        <f t="shared" si="164"/>
        <v/>
      </c>
      <c r="T772" s="372" t="str">
        <f t="shared" si="157"/>
        <v/>
      </c>
      <c r="U772" s="374" t="str">
        <f t="shared" si="158"/>
        <v/>
      </c>
      <c r="V772" s="375" t="str">
        <f t="shared" si="165"/>
        <v/>
      </c>
      <c r="Y772" s="133"/>
    </row>
    <row r="773" spans="1:25" s="127" customFormat="1" ht="12" customHeight="1">
      <c r="A773" s="121">
        <v>701</v>
      </c>
      <c r="B773" s="122"/>
      <c r="C773" s="403"/>
      <c r="D773" s="123"/>
      <c r="E773" s="124"/>
      <c r="F773" s="124"/>
      <c r="G773" s="363" t="str">
        <f t="shared" si="151"/>
        <v/>
      </c>
      <c r="H773" s="376" t="str">
        <f t="shared" si="152"/>
        <v/>
      </c>
      <c r="I773" s="365" t="str">
        <f t="shared" si="153"/>
        <v/>
      </c>
      <c r="J773" s="366" t="str">
        <f t="shared" si="159"/>
        <v/>
      </c>
      <c r="K773" s="367" t="str">
        <f t="shared" si="160"/>
        <v/>
      </c>
      <c r="L773" s="368" t="str">
        <f t="shared" si="161"/>
        <v/>
      </c>
      <c r="M773" s="369"/>
      <c r="N773" s="370" t="str">
        <f t="shared" si="154"/>
        <v/>
      </c>
      <c r="O773" s="371" t="str">
        <f t="shared" si="155"/>
        <v/>
      </c>
      <c r="P773" s="371" t="str">
        <f t="shared" si="162"/>
        <v/>
      </c>
      <c r="Q773" s="372" t="str">
        <f t="shared" si="156"/>
        <v/>
      </c>
      <c r="R773" s="373" t="str">
        <f t="shared" si="163"/>
        <v/>
      </c>
      <c r="S773" s="372" t="str">
        <f t="shared" si="164"/>
        <v/>
      </c>
      <c r="T773" s="372" t="str">
        <f t="shared" si="157"/>
        <v/>
      </c>
      <c r="U773" s="374" t="str">
        <f t="shared" si="158"/>
        <v/>
      </c>
      <c r="V773" s="375" t="str">
        <f t="shared" si="165"/>
        <v/>
      </c>
      <c r="Y773" s="133"/>
    </row>
    <row r="774" spans="1:25" s="127" customFormat="1" ht="12" customHeight="1">
      <c r="A774" s="121">
        <v>702</v>
      </c>
      <c r="B774" s="122"/>
      <c r="C774" s="403"/>
      <c r="D774" s="123"/>
      <c r="E774" s="124"/>
      <c r="F774" s="124"/>
      <c r="G774" s="363" t="str">
        <f t="shared" si="151"/>
        <v/>
      </c>
      <c r="H774" s="376" t="str">
        <f t="shared" si="152"/>
        <v/>
      </c>
      <c r="I774" s="365" t="str">
        <f t="shared" si="153"/>
        <v/>
      </c>
      <c r="J774" s="366" t="str">
        <f t="shared" si="159"/>
        <v/>
      </c>
      <c r="K774" s="367" t="str">
        <f t="shared" si="160"/>
        <v/>
      </c>
      <c r="L774" s="368" t="str">
        <f t="shared" si="161"/>
        <v/>
      </c>
      <c r="M774" s="369"/>
      <c r="N774" s="370" t="str">
        <f t="shared" si="154"/>
        <v/>
      </c>
      <c r="O774" s="371" t="str">
        <f t="shared" si="155"/>
        <v/>
      </c>
      <c r="P774" s="371" t="str">
        <f t="shared" si="162"/>
        <v/>
      </c>
      <c r="Q774" s="372" t="str">
        <f t="shared" si="156"/>
        <v/>
      </c>
      <c r="R774" s="373" t="str">
        <f t="shared" si="163"/>
        <v/>
      </c>
      <c r="S774" s="372" t="str">
        <f t="shared" si="164"/>
        <v/>
      </c>
      <c r="T774" s="372" t="str">
        <f t="shared" si="157"/>
        <v/>
      </c>
      <c r="U774" s="374" t="str">
        <f t="shared" si="158"/>
        <v/>
      </c>
      <c r="V774" s="375" t="str">
        <f t="shared" si="165"/>
        <v/>
      </c>
      <c r="Y774" s="133"/>
    </row>
    <row r="775" spans="1:25" s="127" customFormat="1" ht="12" customHeight="1">
      <c r="A775" s="121">
        <v>703</v>
      </c>
      <c r="B775" s="122"/>
      <c r="C775" s="403"/>
      <c r="D775" s="123"/>
      <c r="E775" s="124"/>
      <c r="F775" s="124"/>
      <c r="G775" s="363" t="str">
        <f t="shared" si="151"/>
        <v/>
      </c>
      <c r="H775" s="376" t="str">
        <f t="shared" si="152"/>
        <v/>
      </c>
      <c r="I775" s="365" t="str">
        <f t="shared" si="153"/>
        <v/>
      </c>
      <c r="J775" s="366" t="str">
        <f t="shared" si="159"/>
        <v/>
      </c>
      <c r="K775" s="367" t="str">
        <f t="shared" si="160"/>
        <v/>
      </c>
      <c r="L775" s="368" t="str">
        <f t="shared" si="161"/>
        <v/>
      </c>
      <c r="M775" s="369"/>
      <c r="N775" s="370" t="str">
        <f t="shared" si="154"/>
        <v/>
      </c>
      <c r="O775" s="371" t="str">
        <f t="shared" si="155"/>
        <v/>
      </c>
      <c r="P775" s="371" t="str">
        <f t="shared" si="162"/>
        <v/>
      </c>
      <c r="Q775" s="372" t="str">
        <f t="shared" si="156"/>
        <v/>
      </c>
      <c r="R775" s="373" t="str">
        <f t="shared" si="163"/>
        <v/>
      </c>
      <c r="S775" s="372" t="str">
        <f t="shared" si="164"/>
        <v/>
      </c>
      <c r="T775" s="372" t="str">
        <f t="shared" si="157"/>
        <v/>
      </c>
      <c r="U775" s="374" t="str">
        <f t="shared" si="158"/>
        <v/>
      </c>
      <c r="V775" s="375" t="str">
        <f t="shared" si="165"/>
        <v/>
      </c>
      <c r="Y775" s="133"/>
    </row>
    <row r="776" spans="1:25" s="127" customFormat="1" ht="12" customHeight="1">
      <c r="A776" s="121">
        <v>704</v>
      </c>
      <c r="B776" s="122"/>
      <c r="C776" s="403"/>
      <c r="D776" s="123"/>
      <c r="E776" s="124"/>
      <c r="F776" s="124"/>
      <c r="G776" s="363" t="str">
        <f t="shared" si="151"/>
        <v/>
      </c>
      <c r="H776" s="376" t="str">
        <f t="shared" si="152"/>
        <v/>
      </c>
      <c r="I776" s="365" t="str">
        <f t="shared" si="153"/>
        <v/>
      </c>
      <c r="J776" s="366" t="str">
        <f t="shared" si="159"/>
        <v/>
      </c>
      <c r="K776" s="367" t="str">
        <f t="shared" si="160"/>
        <v/>
      </c>
      <c r="L776" s="368" t="str">
        <f t="shared" si="161"/>
        <v/>
      </c>
      <c r="M776" s="369"/>
      <c r="N776" s="370" t="str">
        <f t="shared" si="154"/>
        <v/>
      </c>
      <c r="O776" s="371" t="str">
        <f t="shared" si="155"/>
        <v/>
      </c>
      <c r="P776" s="371" t="str">
        <f t="shared" si="162"/>
        <v/>
      </c>
      <c r="Q776" s="372" t="str">
        <f t="shared" si="156"/>
        <v/>
      </c>
      <c r="R776" s="373" t="str">
        <f t="shared" si="163"/>
        <v/>
      </c>
      <c r="S776" s="372" t="str">
        <f t="shared" si="164"/>
        <v/>
      </c>
      <c r="T776" s="372" t="str">
        <f t="shared" si="157"/>
        <v/>
      </c>
      <c r="U776" s="374" t="str">
        <f t="shared" si="158"/>
        <v/>
      </c>
      <c r="V776" s="375" t="str">
        <f t="shared" si="165"/>
        <v/>
      </c>
      <c r="Y776" s="133"/>
    </row>
    <row r="777" spans="1:25" s="127" customFormat="1" ht="12" customHeight="1">
      <c r="A777" s="121">
        <v>705</v>
      </c>
      <c r="B777" s="122"/>
      <c r="C777" s="403"/>
      <c r="D777" s="123"/>
      <c r="E777" s="124"/>
      <c r="F777" s="124"/>
      <c r="G777" s="363" t="str">
        <f t="shared" ref="G777:G840" si="166">IF(OR(ISBLANK($C777),ISBLANK($C$68)),"",IF($C777&gt;$C$68,"",DATEDIF($C777,$C$68,"Y")))</f>
        <v/>
      </c>
      <c r="H777" s="376" t="str">
        <f t="shared" ref="H777:H840" si="167">IF(D777=1,"男",IF(D777=2,"女",""))</f>
        <v/>
      </c>
      <c r="I777" s="365" t="str">
        <f t="shared" ref="I777:I840" si="168">G777&amp;H777</f>
        <v/>
      </c>
      <c r="J777" s="366" t="str">
        <f t="shared" si="159"/>
        <v/>
      </c>
      <c r="K777" s="367" t="str">
        <f t="shared" si="160"/>
        <v/>
      </c>
      <c r="L777" s="368" t="str">
        <f t="shared" si="161"/>
        <v/>
      </c>
      <c r="M777" s="369"/>
      <c r="N777" s="370" t="str">
        <f t="shared" ref="N777:N840" si="169">IF(F777="","",(F777-O777)/O777*100)</f>
        <v/>
      </c>
      <c r="O777" s="371" t="str">
        <f t="shared" ref="O777:O840" si="170">IF(E777="","",(J777*E777-K777))</f>
        <v/>
      </c>
      <c r="P777" s="371" t="str">
        <f t="shared" si="162"/>
        <v/>
      </c>
      <c r="Q777" s="372" t="str">
        <f t="shared" ref="Q777:Q840" si="171">IF($E777="","",P777*O777)</f>
        <v/>
      </c>
      <c r="R777" s="373" t="str">
        <f t="shared" si="163"/>
        <v/>
      </c>
      <c r="S777" s="372" t="str">
        <f t="shared" si="164"/>
        <v/>
      </c>
      <c r="T777" s="372" t="str">
        <f t="shared" ref="T777:T840" si="172">IF(E777="","",(Q777*R777+S777))</f>
        <v/>
      </c>
      <c r="U777" s="374" t="str">
        <f t="shared" ref="U777:U840" si="173">IF(E777="","",(T777*33%))</f>
        <v/>
      </c>
      <c r="V777" s="375" t="str">
        <f t="shared" si="165"/>
        <v/>
      </c>
      <c r="Y777" s="133"/>
    </row>
    <row r="778" spans="1:25" s="127" customFormat="1" ht="12" customHeight="1">
      <c r="A778" s="121">
        <v>706</v>
      </c>
      <c r="B778" s="122"/>
      <c r="C778" s="403"/>
      <c r="D778" s="123"/>
      <c r="E778" s="124"/>
      <c r="F778" s="124"/>
      <c r="G778" s="363" t="str">
        <f t="shared" si="166"/>
        <v/>
      </c>
      <c r="H778" s="376" t="str">
        <f t="shared" si="167"/>
        <v/>
      </c>
      <c r="I778" s="365" t="str">
        <f t="shared" si="168"/>
        <v/>
      </c>
      <c r="J778" s="366" t="str">
        <f t="shared" ref="J778:J841" si="174">IF(E778="","",VLOOKUP(I778,$W$28:$Y$53,2,FALSE))</f>
        <v/>
      </c>
      <c r="K778" s="367" t="str">
        <f t="shared" ref="K778:K841" si="175">IF(E778="","",VLOOKUP(I778,$W$28:$Y$53,3,FALSE))</f>
        <v/>
      </c>
      <c r="L778" s="368" t="str">
        <f t="shared" ref="L778:L841" si="176">IF(ISNUMBER(N778),VLOOKUP(N778,$M$57:$R$62,4,TRUE),"")</f>
        <v/>
      </c>
      <c r="M778" s="369"/>
      <c r="N778" s="370" t="str">
        <f t="shared" si="169"/>
        <v/>
      </c>
      <c r="O778" s="371" t="str">
        <f t="shared" si="170"/>
        <v/>
      </c>
      <c r="P778" s="371" t="str">
        <f t="shared" ref="P778:P841" si="177">IF($E778="","",VLOOKUP($I778,$N$27:$Q$53,2,FALSE))</f>
        <v/>
      </c>
      <c r="Q778" s="372" t="str">
        <f t="shared" si="171"/>
        <v/>
      </c>
      <c r="R778" s="373" t="str">
        <f t="shared" ref="R778:R841" si="178">IF(E778="","",VLOOKUP(I778,$N$27:$V$53,9,FALSE))</f>
        <v/>
      </c>
      <c r="S778" s="372" t="str">
        <f t="shared" ref="S778:S841" si="179">IF($E778="","",VLOOKUP($I778,$N$27:$R$53,5,FALSE))</f>
        <v/>
      </c>
      <c r="T778" s="372" t="str">
        <f t="shared" si="172"/>
        <v/>
      </c>
      <c r="U778" s="374" t="str">
        <f t="shared" si="173"/>
        <v/>
      </c>
      <c r="V778" s="375" t="str">
        <f t="shared" ref="V778:V841" si="180">IF(E778="","",(IF(AND(U778&lt;=$R$7,U778&gt;=$T$7),U778,IF(U778="","　","個別対応"))))</f>
        <v/>
      </c>
      <c r="Y778" s="133"/>
    </row>
    <row r="779" spans="1:25" s="127" customFormat="1" ht="12" customHeight="1">
      <c r="A779" s="121">
        <v>707</v>
      </c>
      <c r="B779" s="122"/>
      <c r="C779" s="403"/>
      <c r="D779" s="123"/>
      <c r="E779" s="124"/>
      <c r="F779" s="124"/>
      <c r="G779" s="363" t="str">
        <f t="shared" si="166"/>
        <v/>
      </c>
      <c r="H779" s="376" t="str">
        <f t="shared" si="167"/>
        <v/>
      </c>
      <c r="I779" s="365" t="str">
        <f t="shared" si="168"/>
        <v/>
      </c>
      <c r="J779" s="366" t="str">
        <f t="shared" si="174"/>
        <v/>
      </c>
      <c r="K779" s="367" t="str">
        <f t="shared" si="175"/>
        <v/>
      </c>
      <c r="L779" s="368" t="str">
        <f t="shared" si="176"/>
        <v/>
      </c>
      <c r="M779" s="369"/>
      <c r="N779" s="370" t="str">
        <f t="shared" si="169"/>
        <v/>
      </c>
      <c r="O779" s="371" t="str">
        <f t="shared" si="170"/>
        <v/>
      </c>
      <c r="P779" s="371" t="str">
        <f t="shared" si="177"/>
        <v/>
      </c>
      <c r="Q779" s="372" t="str">
        <f t="shared" si="171"/>
        <v/>
      </c>
      <c r="R779" s="373" t="str">
        <f t="shared" si="178"/>
        <v/>
      </c>
      <c r="S779" s="372" t="str">
        <f t="shared" si="179"/>
        <v/>
      </c>
      <c r="T779" s="372" t="str">
        <f t="shared" si="172"/>
        <v/>
      </c>
      <c r="U779" s="374" t="str">
        <f t="shared" si="173"/>
        <v/>
      </c>
      <c r="V779" s="375" t="str">
        <f t="shared" si="180"/>
        <v/>
      </c>
      <c r="Y779" s="133"/>
    </row>
    <row r="780" spans="1:25" s="127" customFormat="1" ht="12" customHeight="1">
      <c r="A780" s="121">
        <v>708</v>
      </c>
      <c r="B780" s="122"/>
      <c r="C780" s="403"/>
      <c r="D780" s="123"/>
      <c r="E780" s="124"/>
      <c r="F780" s="124"/>
      <c r="G780" s="363" t="str">
        <f t="shared" si="166"/>
        <v/>
      </c>
      <c r="H780" s="376" t="str">
        <f t="shared" si="167"/>
        <v/>
      </c>
      <c r="I780" s="365" t="str">
        <f t="shared" si="168"/>
        <v/>
      </c>
      <c r="J780" s="366" t="str">
        <f t="shared" si="174"/>
        <v/>
      </c>
      <c r="K780" s="367" t="str">
        <f t="shared" si="175"/>
        <v/>
      </c>
      <c r="L780" s="368" t="str">
        <f t="shared" si="176"/>
        <v/>
      </c>
      <c r="M780" s="369"/>
      <c r="N780" s="370" t="str">
        <f t="shared" si="169"/>
        <v/>
      </c>
      <c r="O780" s="371" t="str">
        <f t="shared" si="170"/>
        <v/>
      </c>
      <c r="P780" s="371" t="str">
        <f t="shared" si="177"/>
        <v/>
      </c>
      <c r="Q780" s="372" t="str">
        <f t="shared" si="171"/>
        <v/>
      </c>
      <c r="R780" s="373" t="str">
        <f t="shared" si="178"/>
        <v/>
      </c>
      <c r="S780" s="372" t="str">
        <f t="shared" si="179"/>
        <v/>
      </c>
      <c r="T780" s="372" t="str">
        <f t="shared" si="172"/>
        <v/>
      </c>
      <c r="U780" s="374" t="str">
        <f t="shared" si="173"/>
        <v/>
      </c>
      <c r="V780" s="375" t="str">
        <f t="shared" si="180"/>
        <v/>
      </c>
      <c r="Y780" s="133"/>
    </row>
    <row r="781" spans="1:25" s="127" customFormat="1" ht="12" customHeight="1">
      <c r="A781" s="121">
        <v>709</v>
      </c>
      <c r="B781" s="122"/>
      <c r="C781" s="403"/>
      <c r="D781" s="123"/>
      <c r="E781" s="124"/>
      <c r="F781" s="124"/>
      <c r="G781" s="363" t="str">
        <f t="shared" si="166"/>
        <v/>
      </c>
      <c r="H781" s="376" t="str">
        <f t="shared" si="167"/>
        <v/>
      </c>
      <c r="I781" s="365" t="str">
        <f t="shared" si="168"/>
        <v/>
      </c>
      <c r="J781" s="366" t="str">
        <f t="shared" si="174"/>
        <v/>
      </c>
      <c r="K781" s="367" t="str">
        <f t="shared" si="175"/>
        <v/>
      </c>
      <c r="L781" s="368" t="str">
        <f t="shared" si="176"/>
        <v/>
      </c>
      <c r="M781" s="369"/>
      <c r="N781" s="370" t="str">
        <f t="shared" si="169"/>
        <v/>
      </c>
      <c r="O781" s="371" t="str">
        <f t="shared" si="170"/>
        <v/>
      </c>
      <c r="P781" s="371" t="str">
        <f t="shared" si="177"/>
        <v/>
      </c>
      <c r="Q781" s="372" t="str">
        <f t="shared" si="171"/>
        <v/>
      </c>
      <c r="R781" s="373" t="str">
        <f t="shared" si="178"/>
        <v/>
      </c>
      <c r="S781" s="372" t="str">
        <f t="shared" si="179"/>
        <v/>
      </c>
      <c r="T781" s="372" t="str">
        <f t="shared" si="172"/>
        <v/>
      </c>
      <c r="U781" s="374" t="str">
        <f t="shared" si="173"/>
        <v/>
      </c>
      <c r="V781" s="375" t="str">
        <f t="shared" si="180"/>
        <v/>
      </c>
      <c r="Y781" s="133"/>
    </row>
    <row r="782" spans="1:25" s="127" customFormat="1" ht="12" customHeight="1">
      <c r="A782" s="121">
        <v>710</v>
      </c>
      <c r="B782" s="122"/>
      <c r="C782" s="403"/>
      <c r="D782" s="123"/>
      <c r="E782" s="124"/>
      <c r="F782" s="124"/>
      <c r="G782" s="363" t="str">
        <f t="shared" si="166"/>
        <v/>
      </c>
      <c r="H782" s="376" t="str">
        <f t="shared" si="167"/>
        <v/>
      </c>
      <c r="I782" s="365" t="str">
        <f t="shared" si="168"/>
        <v/>
      </c>
      <c r="J782" s="366" t="str">
        <f t="shared" si="174"/>
        <v/>
      </c>
      <c r="K782" s="367" t="str">
        <f t="shared" si="175"/>
        <v/>
      </c>
      <c r="L782" s="368" t="str">
        <f t="shared" si="176"/>
        <v/>
      </c>
      <c r="M782" s="369"/>
      <c r="N782" s="370" t="str">
        <f t="shared" si="169"/>
        <v/>
      </c>
      <c r="O782" s="371" t="str">
        <f t="shared" si="170"/>
        <v/>
      </c>
      <c r="P782" s="371" t="str">
        <f t="shared" si="177"/>
        <v/>
      </c>
      <c r="Q782" s="372" t="str">
        <f t="shared" si="171"/>
        <v/>
      </c>
      <c r="R782" s="373" t="str">
        <f t="shared" si="178"/>
        <v/>
      </c>
      <c r="S782" s="372" t="str">
        <f t="shared" si="179"/>
        <v/>
      </c>
      <c r="T782" s="372" t="str">
        <f t="shared" si="172"/>
        <v/>
      </c>
      <c r="U782" s="374" t="str">
        <f t="shared" si="173"/>
        <v/>
      </c>
      <c r="V782" s="375" t="str">
        <f t="shared" si="180"/>
        <v/>
      </c>
      <c r="Y782" s="133"/>
    </row>
    <row r="783" spans="1:25" s="127" customFormat="1" ht="12" customHeight="1">
      <c r="A783" s="121">
        <v>711</v>
      </c>
      <c r="B783" s="122"/>
      <c r="C783" s="403"/>
      <c r="D783" s="123"/>
      <c r="E783" s="124"/>
      <c r="F783" s="124"/>
      <c r="G783" s="363" t="str">
        <f t="shared" si="166"/>
        <v/>
      </c>
      <c r="H783" s="376" t="str">
        <f t="shared" si="167"/>
        <v/>
      </c>
      <c r="I783" s="365" t="str">
        <f t="shared" si="168"/>
        <v/>
      </c>
      <c r="J783" s="366" t="str">
        <f t="shared" si="174"/>
        <v/>
      </c>
      <c r="K783" s="367" t="str">
        <f t="shared" si="175"/>
        <v/>
      </c>
      <c r="L783" s="368" t="str">
        <f t="shared" si="176"/>
        <v/>
      </c>
      <c r="M783" s="369"/>
      <c r="N783" s="370" t="str">
        <f t="shared" si="169"/>
        <v/>
      </c>
      <c r="O783" s="371" t="str">
        <f t="shared" si="170"/>
        <v/>
      </c>
      <c r="P783" s="371" t="str">
        <f t="shared" si="177"/>
        <v/>
      </c>
      <c r="Q783" s="372" t="str">
        <f t="shared" si="171"/>
        <v/>
      </c>
      <c r="R783" s="373" t="str">
        <f t="shared" si="178"/>
        <v/>
      </c>
      <c r="S783" s="372" t="str">
        <f t="shared" si="179"/>
        <v/>
      </c>
      <c r="T783" s="372" t="str">
        <f t="shared" si="172"/>
        <v/>
      </c>
      <c r="U783" s="374" t="str">
        <f t="shared" si="173"/>
        <v/>
      </c>
      <c r="V783" s="375" t="str">
        <f t="shared" si="180"/>
        <v/>
      </c>
      <c r="Y783" s="133"/>
    </row>
    <row r="784" spans="1:25" s="127" customFormat="1" ht="12" customHeight="1">
      <c r="A784" s="121">
        <v>712</v>
      </c>
      <c r="B784" s="122"/>
      <c r="C784" s="403"/>
      <c r="D784" s="123"/>
      <c r="E784" s="124"/>
      <c r="F784" s="124"/>
      <c r="G784" s="363" t="str">
        <f t="shared" si="166"/>
        <v/>
      </c>
      <c r="H784" s="376" t="str">
        <f t="shared" si="167"/>
        <v/>
      </c>
      <c r="I784" s="365" t="str">
        <f t="shared" si="168"/>
        <v/>
      </c>
      <c r="J784" s="366" t="str">
        <f t="shared" si="174"/>
        <v/>
      </c>
      <c r="K784" s="367" t="str">
        <f t="shared" si="175"/>
        <v/>
      </c>
      <c r="L784" s="368" t="str">
        <f t="shared" si="176"/>
        <v/>
      </c>
      <c r="M784" s="369"/>
      <c r="N784" s="370" t="str">
        <f t="shared" si="169"/>
        <v/>
      </c>
      <c r="O784" s="371" t="str">
        <f t="shared" si="170"/>
        <v/>
      </c>
      <c r="P784" s="371" t="str">
        <f t="shared" si="177"/>
        <v/>
      </c>
      <c r="Q784" s="372" t="str">
        <f t="shared" si="171"/>
        <v/>
      </c>
      <c r="R784" s="373" t="str">
        <f t="shared" si="178"/>
        <v/>
      </c>
      <c r="S784" s="372" t="str">
        <f t="shared" si="179"/>
        <v/>
      </c>
      <c r="T784" s="372" t="str">
        <f t="shared" si="172"/>
        <v/>
      </c>
      <c r="U784" s="374" t="str">
        <f t="shared" si="173"/>
        <v/>
      </c>
      <c r="V784" s="375" t="str">
        <f t="shared" si="180"/>
        <v/>
      </c>
      <c r="Y784" s="133"/>
    </row>
    <row r="785" spans="1:25" s="127" customFormat="1" ht="12" customHeight="1">
      <c r="A785" s="121">
        <v>713</v>
      </c>
      <c r="B785" s="122"/>
      <c r="C785" s="403"/>
      <c r="D785" s="123"/>
      <c r="E785" s="124"/>
      <c r="F785" s="124"/>
      <c r="G785" s="363" t="str">
        <f t="shared" si="166"/>
        <v/>
      </c>
      <c r="H785" s="376" t="str">
        <f t="shared" si="167"/>
        <v/>
      </c>
      <c r="I785" s="365" t="str">
        <f t="shared" si="168"/>
        <v/>
      </c>
      <c r="J785" s="366" t="str">
        <f t="shared" si="174"/>
        <v/>
      </c>
      <c r="K785" s="367" t="str">
        <f t="shared" si="175"/>
        <v/>
      </c>
      <c r="L785" s="368" t="str">
        <f t="shared" si="176"/>
        <v/>
      </c>
      <c r="M785" s="369"/>
      <c r="N785" s="370" t="str">
        <f t="shared" si="169"/>
        <v/>
      </c>
      <c r="O785" s="371" t="str">
        <f t="shared" si="170"/>
        <v/>
      </c>
      <c r="P785" s="371" t="str">
        <f t="shared" si="177"/>
        <v/>
      </c>
      <c r="Q785" s="372" t="str">
        <f t="shared" si="171"/>
        <v/>
      </c>
      <c r="R785" s="373" t="str">
        <f t="shared" si="178"/>
        <v/>
      </c>
      <c r="S785" s="372" t="str">
        <f t="shared" si="179"/>
        <v/>
      </c>
      <c r="T785" s="372" t="str">
        <f t="shared" si="172"/>
        <v/>
      </c>
      <c r="U785" s="374" t="str">
        <f t="shared" si="173"/>
        <v/>
      </c>
      <c r="V785" s="375" t="str">
        <f t="shared" si="180"/>
        <v/>
      </c>
      <c r="Y785" s="133"/>
    </row>
    <row r="786" spans="1:25" s="127" customFormat="1" ht="12" customHeight="1">
      <c r="A786" s="121">
        <v>714</v>
      </c>
      <c r="B786" s="122"/>
      <c r="C786" s="403"/>
      <c r="D786" s="123"/>
      <c r="E786" s="124"/>
      <c r="F786" s="124"/>
      <c r="G786" s="363" t="str">
        <f t="shared" si="166"/>
        <v/>
      </c>
      <c r="H786" s="376" t="str">
        <f t="shared" si="167"/>
        <v/>
      </c>
      <c r="I786" s="365" t="str">
        <f t="shared" si="168"/>
        <v/>
      </c>
      <c r="J786" s="366" t="str">
        <f t="shared" si="174"/>
        <v/>
      </c>
      <c r="K786" s="367" t="str">
        <f t="shared" si="175"/>
        <v/>
      </c>
      <c r="L786" s="368" t="str">
        <f t="shared" si="176"/>
        <v/>
      </c>
      <c r="M786" s="369"/>
      <c r="N786" s="370" t="str">
        <f t="shared" si="169"/>
        <v/>
      </c>
      <c r="O786" s="371" t="str">
        <f t="shared" si="170"/>
        <v/>
      </c>
      <c r="P786" s="371" t="str">
        <f t="shared" si="177"/>
        <v/>
      </c>
      <c r="Q786" s="372" t="str">
        <f t="shared" si="171"/>
        <v/>
      </c>
      <c r="R786" s="373" t="str">
        <f t="shared" si="178"/>
        <v/>
      </c>
      <c r="S786" s="372" t="str">
        <f t="shared" si="179"/>
        <v/>
      </c>
      <c r="T786" s="372" t="str">
        <f t="shared" si="172"/>
        <v/>
      </c>
      <c r="U786" s="374" t="str">
        <f t="shared" si="173"/>
        <v/>
      </c>
      <c r="V786" s="375" t="str">
        <f t="shared" si="180"/>
        <v/>
      </c>
      <c r="Y786" s="133"/>
    </row>
    <row r="787" spans="1:25" s="127" customFormat="1" ht="12" customHeight="1">
      <c r="A787" s="121">
        <v>715</v>
      </c>
      <c r="B787" s="122"/>
      <c r="C787" s="403"/>
      <c r="D787" s="123"/>
      <c r="E787" s="124"/>
      <c r="F787" s="124"/>
      <c r="G787" s="363" t="str">
        <f t="shared" si="166"/>
        <v/>
      </c>
      <c r="H787" s="376" t="str">
        <f t="shared" si="167"/>
        <v/>
      </c>
      <c r="I787" s="365" t="str">
        <f t="shared" si="168"/>
        <v/>
      </c>
      <c r="J787" s="366" t="str">
        <f t="shared" si="174"/>
        <v/>
      </c>
      <c r="K787" s="367" t="str">
        <f t="shared" si="175"/>
        <v/>
      </c>
      <c r="L787" s="368" t="str">
        <f t="shared" si="176"/>
        <v/>
      </c>
      <c r="M787" s="369"/>
      <c r="N787" s="370" t="str">
        <f t="shared" si="169"/>
        <v/>
      </c>
      <c r="O787" s="371" t="str">
        <f t="shared" si="170"/>
        <v/>
      </c>
      <c r="P787" s="371" t="str">
        <f t="shared" si="177"/>
        <v/>
      </c>
      <c r="Q787" s="372" t="str">
        <f t="shared" si="171"/>
        <v/>
      </c>
      <c r="R787" s="373" t="str">
        <f t="shared" si="178"/>
        <v/>
      </c>
      <c r="S787" s="372" t="str">
        <f t="shared" si="179"/>
        <v/>
      </c>
      <c r="T787" s="372" t="str">
        <f t="shared" si="172"/>
        <v/>
      </c>
      <c r="U787" s="374" t="str">
        <f t="shared" si="173"/>
        <v/>
      </c>
      <c r="V787" s="375" t="str">
        <f t="shared" si="180"/>
        <v/>
      </c>
      <c r="Y787" s="133"/>
    </row>
    <row r="788" spans="1:25" s="127" customFormat="1" ht="12" customHeight="1">
      <c r="A788" s="121">
        <v>716</v>
      </c>
      <c r="B788" s="122"/>
      <c r="C788" s="403"/>
      <c r="D788" s="123"/>
      <c r="E788" s="124"/>
      <c r="F788" s="124"/>
      <c r="G788" s="363" t="str">
        <f t="shared" si="166"/>
        <v/>
      </c>
      <c r="H788" s="376" t="str">
        <f t="shared" si="167"/>
        <v/>
      </c>
      <c r="I788" s="365" t="str">
        <f t="shared" si="168"/>
        <v/>
      </c>
      <c r="J788" s="366" t="str">
        <f t="shared" si="174"/>
        <v/>
      </c>
      <c r="K788" s="367" t="str">
        <f t="shared" si="175"/>
        <v/>
      </c>
      <c r="L788" s="368" t="str">
        <f t="shared" si="176"/>
        <v/>
      </c>
      <c r="M788" s="369"/>
      <c r="N788" s="370" t="str">
        <f t="shared" si="169"/>
        <v/>
      </c>
      <c r="O788" s="371" t="str">
        <f t="shared" si="170"/>
        <v/>
      </c>
      <c r="P788" s="371" t="str">
        <f t="shared" si="177"/>
        <v/>
      </c>
      <c r="Q788" s="372" t="str">
        <f t="shared" si="171"/>
        <v/>
      </c>
      <c r="R788" s="373" t="str">
        <f t="shared" si="178"/>
        <v/>
      </c>
      <c r="S788" s="372" t="str">
        <f t="shared" si="179"/>
        <v/>
      </c>
      <c r="T788" s="372" t="str">
        <f t="shared" si="172"/>
        <v/>
      </c>
      <c r="U788" s="374" t="str">
        <f t="shared" si="173"/>
        <v/>
      </c>
      <c r="V788" s="375" t="str">
        <f t="shared" si="180"/>
        <v/>
      </c>
      <c r="Y788" s="133"/>
    </row>
    <row r="789" spans="1:25" s="127" customFormat="1" ht="12" customHeight="1">
      <c r="A789" s="121">
        <v>717</v>
      </c>
      <c r="B789" s="122"/>
      <c r="C789" s="403"/>
      <c r="D789" s="123"/>
      <c r="E789" s="124"/>
      <c r="F789" s="124"/>
      <c r="G789" s="363" t="str">
        <f t="shared" si="166"/>
        <v/>
      </c>
      <c r="H789" s="376" t="str">
        <f t="shared" si="167"/>
        <v/>
      </c>
      <c r="I789" s="365" t="str">
        <f t="shared" si="168"/>
        <v/>
      </c>
      <c r="J789" s="366" t="str">
        <f t="shared" si="174"/>
        <v/>
      </c>
      <c r="K789" s="367" t="str">
        <f t="shared" si="175"/>
        <v/>
      </c>
      <c r="L789" s="368" t="str">
        <f t="shared" si="176"/>
        <v/>
      </c>
      <c r="M789" s="369"/>
      <c r="N789" s="370" t="str">
        <f t="shared" si="169"/>
        <v/>
      </c>
      <c r="O789" s="371" t="str">
        <f t="shared" si="170"/>
        <v/>
      </c>
      <c r="P789" s="371" t="str">
        <f t="shared" si="177"/>
        <v/>
      </c>
      <c r="Q789" s="372" t="str">
        <f t="shared" si="171"/>
        <v/>
      </c>
      <c r="R789" s="373" t="str">
        <f t="shared" si="178"/>
        <v/>
      </c>
      <c r="S789" s="372" t="str">
        <f t="shared" si="179"/>
        <v/>
      </c>
      <c r="T789" s="372" t="str">
        <f t="shared" si="172"/>
        <v/>
      </c>
      <c r="U789" s="374" t="str">
        <f t="shared" si="173"/>
        <v/>
      </c>
      <c r="V789" s="375" t="str">
        <f t="shared" si="180"/>
        <v/>
      </c>
      <c r="Y789" s="133"/>
    </row>
    <row r="790" spans="1:25" s="127" customFormat="1" ht="12" customHeight="1">
      <c r="A790" s="121">
        <v>718</v>
      </c>
      <c r="B790" s="122"/>
      <c r="C790" s="403"/>
      <c r="D790" s="123"/>
      <c r="E790" s="124"/>
      <c r="F790" s="124"/>
      <c r="G790" s="363" t="str">
        <f t="shared" si="166"/>
        <v/>
      </c>
      <c r="H790" s="376" t="str">
        <f t="shared" si="167"/>
        <v/>
      </c>
      <c r="I790" s="365" t="str">
        <f t="shared" si="168"/>
        <v/>
      </c>
      <c r="J790" s="366" t="str">
        <f t="shared" si="174"/>
        <v/>
      </c>
      <c r="K790" s="367" t="str">
        <f t="shared" si="175"/>
        <v/>
      </c>
      <c r="L790" s="368" t="str">
        <f t="shared" si="176"/>
        <v/>
      </c>
      <c r="M790" s="369"/>
      <c r="N790" s="370" t="str">
        <f t="shared" si="169"/>
        <v/>
      </c>
      <c r="O790" s="371" t="str">
        <f t="shared" si="170"/>
        <v/>
      </c>
      <c r="P790" s="371" t="str">
        <f t="shared" si="177"/>
        <v/>
      </c>
      <c r="Q790" s="372" t="str">
        <f t="shared" si="171"/>
        <v/>
      </c>
      <c r="R790" s="373" t="str">
        <f t="shared" si="178"/>
        <v/>
      </c>
      <c r="S790" s="372" t="str">
        <f t="shared" si="179"/>
        <v/>
      </c>
      <c r="T790" s="372" t="str">
        <f t="shared" si="172"/>
        <v/>
      </c>
      <c r="U790" s="374" t="str">
        <f t="shared" si="173"/>
        <v/>
      </c>
      <c r="V790" s="375" t="str">
        <f t="shared" si="180"/>
        <v/>
      </c>
      <c r="Y790" s="133"/>
    </row>
    <row r="791" spans="1:25" s="127" customFormat="1" ht="12" customHeight="1">
      <c r="A791" s="121">
        <v>719</v>
      </c>
      <c r="B791" s="122"/>
      <c r="C791" s="403"/>
      <c r="D791" s="123"/>
      <c r="E791" s="124"/>
      <c r="F791" s="124"/>
      <c r="G791" s="363" t="str">
        <f t="shared" si="166"/>
        <v/>
      </c>
      <c r="H791" s="376" t="str">
        <f t="shared" si="167"/>
        <v/>
      </c>
      <c r="I791" s="365" t="str">
        <f t="shared" si="168"/>
        <v/>
      </c>
      <c r="J791" s="366" t="str">
        <f t="shared" si="174"/>
        <v/>
      </c>
      <c r="K791" s="367" t="str">
        <f t="shared" si="175"/>
        <v/>
      </c>
      <c r="L791" s="368" t="str">
        <f t="shared" si="176"/>
        <v/>
      </c>
      <c r="M791" s="369"/>
      <c r="N791" s="370" t="str">
        <f t="shared" si="169"/>
        <v/>
      </c>
      <c r="O791" s="371" t="str">
        <f t="shared" si="170"/>
        <v/>
      </c>
      <c r="P791" s="371" t="str">
        <f t="shared" si="177"/>
        <v/>
      </c>
      <c r="Q791" s="372" t="str">
        <f t="shared" si="171"/>
        <v/>
      </c>
      <c r="R791" s="373" t="str">
        <f t="shared" si="178"/>
        <v/>
      </c>
      <c r="S791" s="372" t="str">
        <f t="shared" si="179"/>
        <v/>
      </c>
      <c r="T791" s="372" t="str">
        <f t="shared" si="172"/>
        <v/>
      </c>
      <c r="U791" s="374" t="str">
        <f t="shared" si="173"/>
        <v/>
      </c>
      <c r="V791" s="375" t="str">
        <f t="shared" si="180"/>
        <v/>
      </c>
      <c r="Y791" s="133"/>
    </row>
    <row r="792" spans="1:25" s="127" customFormat="1" ht="12" customHeight="1">
      <c r="A792" s="121">
        <v>720</v>
      </c>
      <c r="B792" s="122"/>
      <c r="C792" s="403"/>
      <c r="D792" s="123"/>
      <c r="E792" s="124"/>
      <c r="F792" s="124"/>
      <c r="G792" s="363" t="str">
        <f t="shared" si="166"/>
        <v/>
      </c>
      <c r="H792" s="376" t="str">
        <f t="shared" si="167"/>
        <v/>
      </c>
      <c r="I792" s="365" t="str">
        <f t="shared" si="168"/>
        <v/>
      </c>
      <c r="J792" s="366" t="str">
        <f t="shared" si="174"/>
        <v/>
      </c>
      <c r="K792" s="367" t="str">
        <f t="shared" si="175"/>
        <v/>
      </c>
      <c r="L792" s="368" t="str">
        <f t="shared" si="176"/>
        <v/>
      </c>
      <c r="M792" s="369"/>
      <c r="N792" s="370" t="str">
        <f t="shared" si="169"/>
        <v/>
      </c>
      <c r="O792" s="371" t="str">
        <f t="shared" si="170"/>
        <v/>
      </c>
      <c r="P792" s="371" t="str">
        <f t="shared" si="177"/>
        <v/>
      </c>
      <c r="Q792" s="372" t="str">
        <f t="shared" si="171"/>
        <v/>
      </c>
      <c r="R792" s="373" t="str">
        <f t="shared" si="178"/>
        <v/>
      </c>
      <c r="S792" s="372" t="str">
        <f t="shared" si="179"/>
        <v/>
      </c>
      <c r="T792" s="372" t="str">
        <f t="shared" si="172"/>
        <v/>
      </c>
      <c r="U792" s="374" t="str">
        <f t="shared" si="173"/>
        <v/>
      </c>
      <c r="V792" s="375" t="str">
        <f t="shared" si="180"/>
        <v/>
      </c>
      <c r="Y792" s="133"/>
    </row>
    <row r="793" spans="1:25" s="127" customFormat="1" ht="12" customHeight="1">
      <c r="A793" s="121">
        <v>721</v>
      </c>
      <c r="B793" s="122"/>
      <c r="C793" s="403"/>
      <c r="D793" s="123"/>
      <c r="E793" s="124"/>
      <c r="F793" s="124"/>
      <c r="G793" s="363" t="str">
        <f t="shared" si="166"/>
        <v/>
      </c>
      <c r="H793" s="376" t="str">
        <f t="shared" si="167"/>
        <v/>
      </c>
      <c r="I793" s="365" t="str">
        <f t="shared" si="168"/>
        <v/>
      </c>
      <c r="J793" s="366" t="str">
        <f t="shared" si="174"/>
        <v/>
      </c>
      <c r="K793" s="367" t="str">
        <f t="shared" si="175"/>
        <v/>
      </c>
      <c r="L793" s="368" t="str">
        <f t="shared" si="176"/>
        <v/>
      </c>
      <c r="M793" s="369"/>
      <c r="N793" s="370" t="str">
        <f t="shared" si="169"/>
        <v/>
      </c>
      <c r="O793" s="371" t="str">
        <f t="shared" si="170"/>
        <v/>
      </c>
      <c r="P793" s="371" t="str">
        <f t="shared" si="177"/>
        <v/>
      </c>
      <c r="Q793" s="372" t="str">
        <f t="shared" si="171"/>
        <v/>
      </c>
      <c r="R793" s="373" t="str">
        <f t="shared" si="178"/>
        <v/>
      </c>
      <c r="S793" s="372" t="str">
        <f t="shared" si="179"/>
        <v/>
      </c>
      <c r="T793" s="372" t="str">
        <f t="shared" si="172"/>
        <v/>
      </c>
      <c r="U793" s="374" t="str">
        <f t="shared" si="173"/>
        <v/>
      </c>
      <c r="V793" s="375" t="str">
        <f t="shared" si="180"/>
        <v/>
      </c>
      <c r="Y793" s="133"/>
    </row>
    <row r="794" spans="1:25" s="127" customFormat="1" ht="12" customHeight="1">
      <c r="A794" s="121">
        <v>722</v>
      </c>
      <c r="B794" s="122"/>
      <c r="C794" s="403"/>
      <c r="D794" s="123"/>
      <c r="E794" s="124"/>
      <c r="F794" s="124"/>
      <c r="G794" s="363" t="str">
        <f t="shared" si="166"/>
        <v/>
      </c>
      <c r="H794" s="376" t="str">
        <f t="shared" si="167"/>
        <v/>
      </c>
      <c r="I794" s="365" t="str">
        <f t="shared" si="168"/>
        <v/>
      </c>
      <c r="J794" s="366" t="str">
        <f t="shared" si="174"/>
        <v/>
      </c>
      <c r="K794" s="367" t="str">
        <f t="shared" si="175"/>
        <v/>
      </c>
      <c r="L794" s="368" t="str">
        <f t="shared" si="176"/>
        <v/>
      </c>
      <c r="M794" s="369"/>
      <c r="N794" s="370" t="str">
        <f t="shared" si="169"/>
        <v/>
      </c>
      <c r="O794" s="371" t="str">
        <f t="shared" si="170"/>
        <v/>
      </c>
      <c r="P794" s="371" t="str">
        <f t="shared" si="177"/>
        <v/>
      </c>
      <c r="Q794" s="372" t="str">
        <f t="shared" si="171"/>
        <v/>
      </c>
      <c r="R794" s="373" t="str">
        <f t="shared" si="178"/>
        <v/>
      </c>
      <c r="S794" s="372" t="str">
        <f t="shared" si="179"/>
        <v/>
      </c>
      <c r="T794" s="372" t="str">
        <f t="shared" si="172"/>
        <v/>
      </c>
      <c r="U794" s="374" t="str">
        <f t="shared" si="173"/>
        <v/>
      </c>
      <c r="V794" s="375" t="str">
        <f t="shared" si="180"/>
        <v/>
      </c>
      <c r="Y794" s="133"/>
    </row>
    <row r="795" spans="1:25" s="127" customFormat="1" ht="12" customHeight="1">
      <c r="A795" s="121">
        <v>723</v>
      </c>
      <c r="B795" s="122"/>
      <c r="C795" s="403"/>
      <c r="D795" s="123"/>
      <c r="E795" s="124"/>
      <c r="F795" s="124"/>
      <c r="G795" s="363" t="str">
        <f t="shared" si="166"/>
        <v/>
      </c>
      <c r="H795" s="376" t="str">
        <f t="shared" si="167"/>
        <v/>
      </c>
      <c r="I795" s="365" t="str">
        <f t="shared" si="168"/>
        <v/>
      </c>
      <c r="J795" s="366" t="str">
        <f t="shared" si="174"/>
        <v/>
      </c>
      <c r="K795" s="367" t="str">
        <f t="shared" si="175"/>
        <v/>
      </c>
      <c r="L795" s="368" t="str">
        <f t="shared" si="176"/>
        <v/>
      </c>
      <c r="M795" s="369"/>
      <c r="N795" s="370" t="str">
        <f t="shared" si="169"/>
        <v/>
      </c>
      <c r="O795" s="371" t="str">
        <f t="shared" si="170"/>
        <v/>
      </c>
      <c r="P795" s="371" t="str">
        <f t="shared" si="177"/>
        <v/>
      </c>
      <c r="Q795" s="372" t="str">
        <f t="shared" si="171"/>
        <v/>
      </c>
      <c r="R795" s="373" t="str">
        <f t="shared" si="178"/>
        <v/>
      </c>
      <c r="S795" s="372" t="str">
        <f t="shared" si="179"/>
        <v/>
      </c>
      <c r="T795" s="372" t="str">
        <f t="shared" si="172"/>
        <v/>
      </c>
      <c r="U795" s="374" t="str">
        <f t="shared" si="173"/>
        <v/>
      </c>
      <c r="V795" s="375" t="str">
        <f t="shared" si="180"/>
        <v/>
      </c>
      <c r="Y795" s="133"/>
    </row>
    <row r="796" spans="1:25" s="127" customFormat="1" ht="12" customHeight="1">
      <c r="A796" s="121">
        <v>724</v>
      </c>
      <c r="B796" s="122"/>
      <c r="C796" s="403"/>
      <c r="D796" s="123"/>
      <c r="E796" s="124"/>
      <c r="F796" s="124"/>
      <c r="G796" s="363" t="str">
        <f t="shared" si="166"/>
        <v/>
      </c>
      <c r="H796" s="376" t="str">
        <f t="shared" si="167"/>
        <v/>
      </c>
      <c r="I796" s="365" t="str">
        <f t="shared" si="168"/>
        <v/>
      </c>
      <c r="J796" s="366" t="str">
        <f t="shared" si="174"/>
        <v/>
      </c>
      <c r="K796" s="367" t="str">
        <f t="shared" si="175"/>
        <v/>
      </c>
      <c r="L796" s="368" t="str">
        <f t="shared" si="176"/>
        <v/>
      </c>
      <c r="M796" s="369"/>
      <c r="N796" s="370" t="str">
        <f t="shared" si="169"/>
        <v/>
      </c>
      <c r="O796" s="371" t="str">
        <f t="shared" si="170"/>
        <v/>
      </c>
      <c r="P796" s="371" t="str">
        <f t="shared" si="177"/>
        <v/>
      </c>
      <c r="Q796" s="372" t="str">
        <f t="shared" si="171"/>
        <v/>
      </c>
      <c r="R796" s="373" t="str">
        <f t="shared" si="178"/>
        <v/>
      </c>
      <c r="S796" s="372" t="str">
        <f t="shared" si="179"/>
        <v/>
      </c>
      <c r="T796" s="372" t="str">
        <f t="shared" si="172"/>
        <v/>
      </c>
      <c r="U796" s="374" t="str">
        <f t="shared" si="173"/>
        <v/>
      </c>
      <c r="V796" s="375" t="str">
        <f t="shared" si="180"/>
        <v/>
      </c>
      <c r="Y796" s="133"/>
    </row>
    <row r="797" spans="1:25" s="127" customFormat="1" ht="12" customHeight="1">
      <c r="A797" s="121">
        <v>725</v>
      </c>
      <c r="B797" s="122"/>
      <c r="C797" s="403"/>
      <c r="D797" s="123"/>
      <c r="E797" s="124"/>
      <c r="F797" s="124"/>
      <c r="G797" s="363" t="str">
        <f t="shared" si="166"/>
        <v/>
      </c>
      <c r="H797" s="376" t="str">
        <f t="shared" si="167"/>
        <v/>
      </c>
      <c r="I797" s="365" t="str">
        <f t="shared" si="168"/>
        <v/>
      </c>
      <c r="J797" s="366" t="str">
        <f t="shared" si="174"/>
        <v/>
      </c>
      <c r="K797" s="367" t="str">
        <f t="shared" si="175"/>
        <v/>
      </c>
      <c r="L797" s="368" t="str">
        <f t="shared" si="176"/>
        <v/>
      </c>
      <c r="M797" s="369"/>
      <c r="N797" s="370" t="str">
        <f t="shared" si="169"/>
        <v/>
      </c>
      <c r="O797" s="371" t="str">
        <f t="shared" si="170"/>
        <v/>
      </c>
      <c r="P797" s="371" t="str">
        <f t="shared" si="177"/>
        <v/>
      </c>
      <c r="Q797" s="372" t="str">
        <f t="shared" si="171"/>
        <v/>
      </c>
      <c r="R797" s="373" t="str">
        <f t="shared" si="178"/>
        <v/>
      </c>
      <c r="S797" s="372" t="str">
        <f t="shared" si="179"/>
        <v/>
      </c>
      <c r="T797" s="372" t="str">
        <f t="shared" si="172"/>
        <v/>
      </c>
      <c r="U797" s="374" t="str">
        <f t="shared" si="173"/>
        <v/>
      </c>
      <c r="V797" s="375" t="str">
        <f t="shared" si="180"/>
        <v/>
      </c>
      <c r="Y797" s="133"/>
    </row>
    <row r="798" spans="1:25" s="127" customFormat="1" ht="12" customHeight="1">
      <c r="A798" s="121">
        <v>726</v>
      </c>
      <c r="B798" s="122"/>
      <c r="C798" s="403"/>
      <c r="D798" s="123"/>
      <c r="E798" s="124"/>
      <c r="F798" s="124"/>
      <c r="G798" s="363" t="str">
        <f t="shared" si="166"/>
        <v/>
      </c>
      <c r="H798" s="376" t="str">
        <f t="shared" si="167"/>
        <v/>
      </c>
      <c r="I798" s="365" t="str">
        <f t="shared" si="168"/>
        <v/>
      </c>
      <c r="J798" s="366" t="str">
        <f t="shared" si="174"/>
        <v/>
      </c>
      <c r="K798" s="367" t="str">
        <f t="shared" si="175"/>
        <v/>
      </c>
      <c r="L798" s="368" t="str">
        <f t="shared" si="176"/>
        <v/>
      </c>
      <c r="M798" s="369"/>
      <c r="N798" s="370" t="str">
        <f t="shared" si="169"/>
        <v/>
      </c>
      <c r="O798" s="371" t="str">
        <f t="shared" si="170"/>
        <v/>
      </c>
      <c r="P798" s="371" t="str">
        <f t="shared" si="177"/>
        <v/>
      </c>
      <c r="Q798" s="372" t="str">
        <f t="shared" si="171"/>
        <v/>
      </c>
      <c r="R798" s="373" t="str">
        <f t="shared" si="178"/>
        <v/>
      </c>
      <c r="S798" s="372" t="str">
        <f t="shared" si="179"/>
        <v/>
      </c>
      <c r="T798" s="372" t="str">
        <f t="shared" si="172"/>
        <v/>
      </c>
      <c r="U798" s="374" t="str">
        <f t="shared" si="173"/>
        <v/>
      </c>
      <c r="V798" s="375" t="str">
        <f t="shared" si="180"/>
        <v/>
      </c>
      <c r="Y798" s="133"/>
    </row>
    <row r="799" spans="1:25" s="127" customFormat="1" ht="12" customHeight="1">
      <c r="A799" s="121">
        <v>727</v>
      </c>
      <c r="B799" s="122"/>
      <c r="C799" s="403"/>
      <c r="D799" s="123"/>
      <c r="E799" s="124"/>
      <c r="F799" s="124"/>
      <c r="G799" s="363" t="str">
        <f t="shared" si="166"/>
        <v/>
      </c>
      <c r="H799" s="376" t="str">
        <f t="shared" si="167"/>
        <v/>
      </c>
      <c r="I799" s="365" t="str">
        <f t="shared" si="168"/>
        <v/>
      </c>
      <c r="J799" s="366" t="str">
        <f t="shared" si="174"/>
        <v/>
      </c>
      <c r="K799" s="367" t="str">
        <f t="shared" si="175"/>
        <v/>
      </c>
      <c r="L799" s="368" t="str">
        <f t="shared" si="176"/>
        <v/>
      </c>
      <c r="M799" s="369"/>
      <c r="N799" s="370" t="str">
        <f t="shared" si="169"/>
        <v/>
      </c>
      <c r="O799" s="371" t="str">
        <f t="shared" si="170"/>
        <v/>
      </c>
      <c r="P799" s="371" t="str">
        <f t="shared" si="177"/>
        <v/>
      </c>
      <c r="Q799" s="372" t="str">
        <f t="shared" si="171"/>
        <v/>
      </c>
      <c r="R799" s="373" t="str">
        <f t="shared" si="178"/>
        <v/>
      </c>
      <c r="S799" s="372" t="str">
        <f t="shared" si="179"/>
        <v/>
      </c>
      <c r="T799" s="372" t="str">
        <f t="shared" si="172"/>
        <v/>
      </c>
      <c r="U799" s="374" t="str">
        <f t="shared" si="173"/>
        <v/>
      </c>
      <c r="V799" s="375" t="str">
        <f t="shared" si="180"/>
        <v/>
      </c>
      <c r="Y799" s="133"/>
    </row>
    <row r="800" spans="1:25" s="127" customFormat="1" ht="12" customHeight="1">
      <c r="A800" s="121">
        <v>728</v>
      </c>
      <c r="B800" s="122"/>
      <c r="C800" s="403"/>
      <c r="D800" s="123"/>
      <c r="E800" s="124"/>
      <c r="F800" s="124"/>
      <c r="G800" s="363" t="str">
        <f t="shared" si="166"/>
        <v/>
      </c>
      <c r="H800" s="376" t="str">
        <f t="shared" si="167"/>
        <v/>
      </c>
      <c r="I800" s="365" t="str">
        <f t="shared" si="168"/>
        <v/>
      </c>
      <c r="J800" s="366" t="str">
        <f t="shared" si="174"/>
        <v/>
      </c>
      <c r="K800" s="367" t="str">
        <f t="shared" si="175"/>
        <v/>
      </c>
      <c r="L800" s="368" t="str">
        <f t="shared" si="176"/>
        <v/>
      </c>
      <c r="M800" s="369"/>
      <c r="N800" s="370" t="str">
        <f t="shared" si="169"/>
        <v/>
      </c>
      <c r="O800" s="371" t="str">
        <f t="shared" si="170"/>
        <v/>
      </c>
      <c r="P800" s="371" t="str">
        <f t="shared" si="177"/>
        <v/>
      </c>
      <c r="Q800" s="372" t="str">
        <f t="shared" si="171"/>
        <v/>
      </c>
      <c r="R800" s="373" t="str">
        <f t="shared" si="178"/>
        <v/>
      </c>
      <c r="S800" s="372" t="str">
        <f t="shared" si="179"/>
        <v/>
      </c>
      <c r="T800" s="372" t="str">
        <f t="shared" si="172"/>
        <v/>
      </c>
      <c r="U800" s="374" t="str">
        <f t="shared" si="173"/>
        <v/>
      </c>
      <c r="V800" s="375" t="str">
        <f t="shared" si="180"/>
        <v/>
      </c>
      <c r="Y800" s="133"/>
    </row>
    <row r="801" spans="1:25" s="127" customFormat="1" ht="12" customHeight="1">
      <c r="A801" s="121">
        <v>729</v>
      </c>
      <c r="B801" s="122"/>
      <c r="C801" s="403"/>
      <c r="D801" s="123"/>
      <c r="E801" s="124"/>
      <c r="F801" s="124"/>
      <c r="G801" s="363" t="str">
        <f t="shared" si="166"/>
        <v/>
      </c>
      <c r="H801" s="376" t="str">
        <f t="shared" si="167"/>
        <v/>
      </c>
      <c r="I801" s="365" t="str">
        <f t="shared" si="168"/>
        <v/>
      </c>
      <c r="J801" s="366" t="str">
        <f t="shared" si="174"/>
        <v/>
      </c>
      <c r="K801" s="367" t="str">
        <f t="shared" si="175"/>
        <v/>
      </c>
      <c r="L801" s="368" t="str">
        <f t="shared" si="176"/>
        <v/>
      </c>
      <c r="M801" s="369"/>
      <c r="N801" s="370" t="str">
        <f t="shared" si="169"/>
        <v/>
      </c>
      <c r="O801" s="371" t="str">
        <f t="shared" si="170"/>
        <v/>
      </c>
      <c r="P801" s="371" t="str">
        <f t="shared" si="177"/>
        <v/>
      </c>
      <c r="Q801" s="372" t="str">
        <f t="shared" si="171"/>
        <v/>
      </c>
      <c r="R801" s="373" t="str">
        <f t="shared" si="178"/>
        <v/>
      </c>
      <c r="S801" s="372" t="str">
        <f t="shared" si="179"/>
        <v/>
      </c>
      <c r="T801" s="372" t="str">
        <f t="shared" si="172"/>
        <v/>
      </c>
      <c r="U801" s="374" t="str">
        <f t="shared" si="173"/>
        <v/>
      </c>
      <c r="V801" s="375" t="str">
        <f t="shared" si="180"/>
        <v/>
      </c>
      <c r="Y801" s="133"/>
    </row>
    <row r="802" spans="1:25" s="127" customFormat="1" ht="12" customHeight="1">
      <c r="A802" s="121">
        <v>730</v>
      </c>
      <c r="B802" s="122"/>
      <c r="C802" s="403"/>
      <c r="D802" s="123"/>
      <c r="E802" s="124"/>
      <c r="F802" s="124"/>
      <c r="G802" s="363" t="str">
        <f t="shared" si="166"/>
        <v/>
      </c>
      <c r="H802" s="376" t="str">
        <f t="shared" si="167"/>
        <v/>
      </c>
      <c r="I802" s="365" t="str">
        <f t="shared" si="168"/>
        <v/>
      </c>
      <c r="J802" s="366" t="str">
        <f t="shared" si="174"/>
        <v/>
      </c>
      <c r="K802" s="367" t="str">
        <f t="shared" si="175"/>
        <v/>
      </c>
      <c r="L802" s="368" t="str">
        <f t="shared" si="176"/>
        <v/>
      </c>
      <c r="M802" s="369"/>
      <c r="N802" s="370" t="str">
        <f t="shared" si="169"/>
        <v/>
      </c>
      <c r="O802" s="371" t="str">
        <f t="shared" si="170"/>
        <v/>
      </c>
      <c r="P802" s="371" t="str">
        <f t="shared" si="177"/>
        <v/>
      </c>
      <c r="Q802" s="372" t="str">
        <f t="shared" si="171"/>
        <v/>
      </c>
      <c r="R802" s="373" t="str">
        <f t="shared" si="178"/>
        <v/>
      </c>
      <c r="S802" s="372" t="str">
        <f t="shared" si="179"/>
        <v/>
      </c>
      <c r="T802" s="372" t="str">
        <f t="shared" si="172"/>
        <v/>
      </c>
      <c r="U802" s="374" t="str">
        <f t="shared" si="173"/>
        <v/>
      </c>
      <c r="V802" s="375" t="str">
        <f t="shared" si="180"/>
        <v/>
      </c>
      <c r="Y802" s="133"/>
    </row>
    <row r="803" spans="1:25" s="127" customFormat="1" ht="12" customHeight="1">
      <c r="A803" s="121">
        <v>731</v>
      </c>
      <c r="B803" s="122"/>
      <c r="C803" s="403"/>
      <c r="D803" s="123"/>
      <c r="E803" s="124"/>
      <c r="F803" s="124"/>
      <c r="G803" s="363" t="str">
        <f t="shared" si="166"/>
        <v/>
      </c>
      <c r="H803" s="376" t="str">
        <f t="shared" si="167"/>
        <v/>
      </c>
      <c r="I803" s="365" t="str">
        <f t="shared" si="168"/>
        <v/>
      </c>
      <c r="J803" s="366" t="str">
        <f t="shared" si="174"/>
        <v/>
      </c>
      <c r="K803" s="367" t="str">
        <f t="shared" si="175"/>
        <v/>
      </c>
      <c r="L803" s="368" t="str">
        <f t="shared" si="176"/>
        <v/>
      </c>
      <c r="M803" s="369"/>
      <c r="N803" s="370" t="str">
        <f t="shared" si="169"/>
        <v/>
      </c>
      <c r="O803" s="371" t="str">
        <f t="shared" si="170"/>
        <v/>
      </c>
      <c r="P803" s="371" t="str">
        <f t="shared" si="177"/>
        <v/>
      </c>
      <c r="Q803" s="372" t="str">
        <f t="shared" si="171"/>
        <v/>
      </c>
      <c r="R803" s="373" t="str">
        <f t="shared" si="178"/>
        <v/>
      </c>
      <c r="S803" s="372" t="str">
        <f t="shared" si="179"/>
        <v/>
      </c>
      <c r="T803" s="372" t="str">
        <f t="shared" si="172"/>
        <v/>
      </c>
      <c r="U803" s="374" t="str">
        <f t="shared" si="173"/>
        <v/>
      </c>
      <c r="V803" s="375" t="str">
        <f t="shared" si="180"/>
        <v/>
      </c>
      <c r="Y803" s="133"/>
    </row>
    <row r="804" spans="1:25" s="127" customFormat="1" ht="12" customHeight="1">
      <c r="A804" s="121">
        <v>732</v>
      </c>
      <c r="B804" s="122"/>
      <c r="C804" s="403"/>
      <c r="D804" s="123"/>
      <c r="E804" s="124"/>
      <c r="F804" s="124"/>
      <c r="G804" s="363" t="str">
        <f t="shared" si="166"/>
        <v/>
      </c>
      <c r="H804" s="376" t="str">
        <f t="shared" si="167"/>
        <v/>
      </c>
      <c r="I804" s="365" t="str">
        <f t="shared" si="168"/>
        <v/>
      </c>
      <c r="J804" s="366" t="str">
        <f t="shared" si="174"/>
        <v/>
      </c>
      <c r="K804" s="367" t="str">
        <f t="shared" si="175"/>
        <v/>
      </c>
      <c r="L804" s="368" t="str">
        <f t="shared" si="176"/>
        <v/>
      </c>
      <c r="M804" s="369"/>
      <c r="N804" s="370" t="str">
        <f t="shared" si="169"/>
        <v/>
      </c>
      <c r="O804" s="371" t="str">
        <f t="shared" si="170"/>
        <v/>
      </c>
      <c r="P804" s="371" t="str">
        <f t="shared" si="177"/>
        <v/>
      </c>
      <c r="Q804" s="372" t="str">
        <f t="shared" si="171"/>
        <v/>
      </c>
      <c r="R804" s="373" t="str">
        <f t="shared" si="178"/>
        <v/>
      </c>
      <c r="S804" s="372" t="str">
        <f t="shared" si="179"/>
        <v/>
      </c>
      <c r="T804" s="372" t="str">
        <f t="shared" si="172"/>
        <v/>
      </c>
      <c r="U804" s="374" t="str">
        <f t="shared" si="173"/>
        <v/>
      </c>
      <c r="V804" s="375" t="str">
        <f t="shared" si="180"/>
        <v/>
      </c>
      <c r="Y804" s="133"/>
    </row>
    <row r="805" spans="1:25" s="127" customFormat="1" ht="12" customHeight="1">
      <c r="A805" s="121">
        <v>733</v>
      </c>
      <c r="B805" s="122"/>
      <c r="C805" s="403"/>
      <c r="D805" s="123"/>
      <c r="E805" s="124"/>
      <c r="F805" s="124"/>
      <c r="G805" s="363" t="str">
        <f t="shared" si="166"/>
        <v/>
      </c>
      <c r="H805" s="376" t="str">
        <f t="shared" si="167"/>
        <v/>
      </c>
      <c r="I805" s="365" t="str">
        <f t="shared" si="168"/>
        <v/>
      </c>
      <c r="J805" s="366" t="str">
        <f t="shared" si="174"/>
        <v/>
      </c>
      <c r="K805" s="367" t="str">
        <f t="shared" si="175"/>
        <v/>
      </c>
      <c r="L805" s="368" t="str">
        <f t="shared" si="176"/>
        <v/>
      </c>
      <c r="M805" s="369"/>
      <c r="N805" s="370" t="str">
        <f t="shared" si="169"/>
        <v/>
      </c>
      <c r="O805" s="371" t="str">
        <f t="shared" si="170"/>
        <v/>
      </c>
      <c r="P805" s="371" t="str">
        <f t="shared" si="177"/>
        <v/>
      </c>
      <c r="Q805" s="372" t="str">
        <f t="shared" si="171"/>
        <v/>
      </c>
      <c r="R805" s="373" t="str">
        <f t="shared" si="178"/>
        <v/>
      </c>
      <c r="S805" s="372" t="str">
        <f t="shared" si="179"/>
        <v/>
      </c>
      <c r="T805" s="372" t="str">
        <f t="shared" si="172"/>
        <v/>
      </c>
      <c r="U805" s="374" t="str">
        <f t="shared" si="173"/>
        <v/>
      </c>
      <c r="V805" s="375" t="str">
        <f t="shared" si="180"/>
        <v/>
      </c>
      <c r="Y805" s="133"/>
    </row>
    <row r="806" spans="1:25" s="127" customFormat="1" ht="12" customHeight="1">
      <c r="A806" s="121">
        <v>734</v>
      </c>
      <c r="B806" s="122"/>
      <c r="C806" s="403"/>
      <c r="D806" s="123"/>
      <c r="E806" s="124"/>
      <c r="F806" s="124"/>
      <c r="G806" s="363" t="str">
        <f t="shared" si="166"/>
        <v/>
      </c>
      <c r="H806" s="376" t="str">
        <f t="shared" si="167"/>
        <v/>
      </c>
      <c r="I806" s="365" t="str">
        <f t="shared" si="168"/>
        <v/>
      </c>
      <c r="J806" s="366" t="str">
        <f t="shared" si="174"/>
        <v/>
      </c>
      <c r="K806" s="367" t="str">
        <f t="shared" si="175"/>
        <v/>
      </c>
      <c r="L806" s="368" t="str">
        <f t="shared" si="176"/>
        <v/>
      </c>
      <c r="M806" s="369"/>
      <c r="N806" s="370" t="str">
        <f t="shared" si="169"/>
        <v/>
      </c>
      <c r="O806" s="371" t="str">
        <f t="shared" si="170"/>
        <v/>
      </c>
      <c r="P806" s="371" t="str">
        <f t="shared" si="177"/>
        <v/>
      </c>
      <c r="Q806" s="372" t="str">
        <f t="shared" si="171"/>
        <v/>
      </c>
      <c r="R806" s="373" t="str">
        <f t="shared" si="178"/>
        <v/>
      </c>
      <c r="S806" s="372" t="str">
        <f t="shared" si="179"/>
        <v/>
      </c>
      <c r="T806" s="372" t="str">
        <f t="shared" si="172"/>
        <v/>
      </c>
      <c r="U806" s="374" t="str">
        <f t="shared" si="173"/>
        <v/>
      </c>
      <c r="V806" s="375" t="str">
        <f t="shared" si="180"/>
        <v/>
      </c>
      <c r="Y806" s="133"/>
    </row>
    <row r="807" spans="1:25" s="127" customFormat="1" ht="12" customHeight="1">
      <c r="A807" s="121">
        <v>735</v>
      </c>
      <c r="B807" s="122"/>
      <c r="C807" s="403"/>
      <c r="D807" s="123"/>
      <c r="E807" s="124"/>
      <c r="F807" s="124"/>
      <c r="G807" s="363" t="str">
        <f t="shared" si="166"/>
        <v/>
      </c>
      <c r="H807" s="376" t="str">
        <f t="shared" si="167"/>
        <v/>
      </c>
      <c r="I807" s="365" t="str">
        <f t="shared" si="168"/>
        <v/>
      </c>
      <c r="J807" s="366" t="str">
        <f t="shared" si="174"/>
        <v/>
      </c>
      <c r="K807" s="367" t="str">
        <f t="shared" si="175"/>
        <v/>
      </c>
      <c r="L807" s="368" t="str">
        <f t="shared" si="176"/>
        <v/>
      </c>
      <c r="M807" s="369"/>
      <c r="N807" s="370" t="str">
        <f t="shared" si="169"/>
        <v/>
      </c>
      <c r="O807" s="371" t="str">
        <f t="shared" si="170"/>
        <v/>
      </c>
      <c r="P807" s="371" t="str">
        <f t="shared" si="177"/>
        <v/>
      </c>
      <c r="Q807" s="372" t="str">
        <f t="shared" si="171"/>
        <v/>
      </c>
      <c r="R807" s="373" t="str">
        <f t="shared" si="178"/>
        <v/>
      </c>
      <c r="S807" s="372" t="str">
        <f t="shared" si="179"/>
        <v/>
      </c>
      <c r="T807" s="372" t="str">
        <f t="shared" si="172"/>
        <v/>
      </c>
      <c r="U807" s="374" t="str">
        <f t="shared" si="173"/>
        <v/>
      </c>
      <c r="V807" s="375" t="str">
        <f t="shared" si="180"/>
        <v/>
      </c>
      <c r="Y807" s="133"/>
    </row>
    <row r="808" spans="1:25" s="127" customFormat="1" ht="12" customHeight="1">
      <c r="A808" s="121">
        <v>736</v>
      </c>
      <c r="B808" s="122"/>
      <c r="C808" s="403"/>
      <c r="D808" s="123"/>
      <c r="E808" s="124"/>
      <c r="F808" s="124"/>
      <c r="G808" s="363" t="str">
        <f t="shared" si="166"/>
        <v/>
      </c>
      <c r="H808" s="376" t="str">
        <f t="shared" si="167"/>
        <v/>
      </c>
      <c r="I808" s="365" t="str">
        <f t="shared" si="168"/>
        <v/>
      </c>
      <c r="J808" s="366" t="str">
        <f t="shared" si="174"/>
        <v/>
      </c>
      <c r="K808" s="367" t="str">
        <f t="shared" si="175"/>
        <v/>
      </c>
      <c r="L808" s="368" t="str">
        <f t="shared" si="176"/>
        <v/>
      </c>
      <c r="M808" s="369"/>
      <c r="N808" s="370" t="str">
        <f t="shared" si="169"/>
        <v/>
      </c>
      <c r="O808" s="371" t="str">
        <f t="shared" si="170"/>
        <v/>
      </c>
      <c r="P808" s="371" t="str">
        <f t="shared" si="177"/>
        <v/>
      </c>
      <c r="Q808" s="372" t="str">
        <f t="shared" si="171"/>
        <v/>
      </c>
      <c r="R808" s="373" t="str">
        <f t="shared" si="178"/>
        <v/>
      </c>
      <c r="S808" s="372" t="str">
        <f t="shared" si="179"/>
        <v/>
      </c>
      <c r="T808" s="372" t="str">
        <f t="shared" si="172"/>
        <v/>
      </c>
      <c r="U808" s="374" t="str">
        <f t="shared" si="173"/>
        <v/>
      </c>
      <c r="V808" s="375" t="str">
        <f t="shared" si="180"/>
        <v/>
      </c>
      <c r="Y808" s="133"/>
    </row>
    <row r="809" spans="1:25" s="127" customFormat="1" ht="12" customHeight="1">
      <c r="A809" s="121">
        <v>737</v>
      </c>
      <c r="B809" s="122"/>
      <c r="C809" s="403"/>
      <c r="D809" s="123"/>
      <c r="E809" s="124"/>
      <c r="F809" s="124"/>
      <c r="G809" s="363" t="str">
        <f t="shared" si="166"/>
        <v/>
      </c>
      <c r="H809" s="376" t="str">
        <f t="shared" si="167"/>
        <v/>
      </c>
      <c r="I809" s="365" t="str">
        <f t="shared" si="168"/>
        <v/>
      </c>
      <c r="J809" s="366" t="str">
        <f t="shared" si="174"/>
        <v/>
      </c>
      <c r="K809" s="367" t="str">
        <f t="shared" si="175"/>
        <v/>
      </c>
      <c r="L809" s="368" t="str">
        <f t="shared" si="176"/>
        <v/>
      </c>
      <c r="M809" s="369"/>
      <c r="N809" s="370" t="str">
        <f t="shared" si="169"/>
        <v/>
      </c>
      <c r="O809" s="371" t="str">
        <f t="shared" si="170"/>
        <v/>
      </c>
      <c r="P809" s="371" t="str">
        <f t="shared" si="177"/>
        <v/>
      </c>
      <c r="Q809" s="372" t="str">
        <f t="shared" si="171"/>
        <v/>
      </c>
      <c r="R809" s="373" t="str">
        <f t="shared" si="178"/>
        <v/>
      </c>
      <c r="S809" s="372" t="str">
        <f t="shared" si="179"/>
        <v/>
      </c>
      <c r="T809" s="372" t="str">
        <f t="shared" si="172"/>
        <v/>
      </c>
      <c r="U809" s="374" t="str">
        <f t="shared" si="173"/>
        <v/>
      </c>
      <c r="V809" s="375" t="str">
        <f t="shared" si="180"/>
        <v/>
      </c>
      <c r="Y809" s="133"/>
    </row>
    <row r="810" spans="1:25" s="127" customFormat="1" ht="12" customHeight="1">
      <c r="A810" s="121">
        <v>738</v>
      </c>
      <c r="B810" s="122"/>
      <c r="C810" s="403"/>
      <c r="D810" s="123"/>
      <c r="E810" s="124"/>
      <c r="F810" s="124"/>
      <c r="G810" s="363" t="str">
        <f t="shared" si="166"/>
        <v/>
      </c>
      <c r="H810" s="376" t="str">
        <f t="shared" si="167"/>
        <v/>
      </c>
      <c r="I810" s="365" t="str">
        <f t="shared" si="168"/>
        <v/>
      </c>
      <c r="J810" s="366" t="str">
        <f t="shared" si="174"/>
        <v/>
      </c>
      <c r="K810" s="367" t="str">
        <f t="shared" si="175"/>
        <v/>
      </c>
      <c r="L810" s="368" t="str">
        <f t="shared" si="176"/>
        <v/>
      </c>
      <c r="M810" s="369"/>
      <c r="N810" s="370" t="str">
        <f t="shared" si="169"/>
        <v/>
      </c>
      <c r="O810" s="371" t="str">
        <f t="shared" si="170"/>
        <v/>
      </c>
      <c r="P810" s="371" t="str">
        <f t="shared" si="177"/>
        <v/>
      </c>
      <c r="Q810" s="372" t="str">
        <f t="shared" si="171"/>
        <v/>
      </c>
      <c r="R810" s="373" t="str">
        <f t="shared" si="178"/>
        <v/>
      </c>
      <c r="S810" s="372" t="str">
        <f t="shared" si="179"/>
        <v/>
      </c>
      <c r="T810" s="372" t="str">
        <f t="shared" si="172"/>
        <v/>
      </c>
      <c r="U810" s="374" t="str">
        <f t="shared" si="173"/>
        <v/>
      </c>
      <c r="V810" s="375" t="str">
        <f t="shared" si="180"/>
        <v/>
      </c>
      <c r="Y810" s="133"/>
    </row>
    <row r="811" spans="1:25" s="127" customFormat="1" ht="12" customHeight="1">
      <c r="A811" s="121">
        <v>739</v>
      </c>
      <c r="B811" s="122"/>
      <c r="C811" s="403"/>
      <c r="D811" s="123"/>
      <c r="E811" s="124"/>
      <c r="F811" s="124"/>
      <c r="G811" s="363" t="str">
        <f t="shared" si="166"/>
        <v/>
      </c>
      <c r="H811" s="376" t="str">
        <f t="shared" si="167"/>
        <v/>
      </c>
      <c r="I811" s="365" t="str">
        <f t="shared" si="168"/>
        <v/>
      </c>
      <c r="J811" s="366" t="str">
        <f t="shared" si="174"/>
        <v/>
      </c>
      <c r="K811" s="367" t="str">
        <f t="shared" si="175"/>
        <v/>
      </c>
      <c r="L811" s="368" t="str">
        <f t="shared" si="176"/>
        <v/>
      </c>
      <c r="M811" s="369"/>
      <c r="N811" s="370" t="str">
        <f t="shared" si="169"/>
        <v/>
      </c>
      <c r="O811" s="371" t="str">
        <f t="shared" si="170"/>
        <v/>
      </c>
      <c r="P811" s="371" t="str">
        <f t="shared" si="177"/>
        <v/>
      </c>
      <c r="Q811" s="372" t="str">
        <f t="shared" si="171"/>
        <v/>
      </c>
      <c r="R811" s="373" t="str">
        <f t="shared" si="178"/>
        <v/>
      </c>
      <c r="S811" s="372" t="str">
        <f t="shared" si="179"/>
        <v/>
      </c>
      <c r="T811" s="372" t="str">
        <f t="shared" si="172"/>
        <v/>
      </c>
      <c r="U811" s="374" t="str">
        <f t="shared" si="173"/>
        <v/>
      </c>
      <c r="V811" s="375" t="str">
        <f t="shared" si="180"/>
        <v/>
      </c>
      <c r="Y811" s="133"/>
    </row>
    <row r="812" spans="1:25" s="127" customFormat="1" ht="12" customHeight="1">
      <c r="A812" s="121">
        <v>740</v>
      </c>
      <c r="B812" s="122"/>
      <c r="C812" s="403"/>
      <c r="D812" s="123"/>
      <c r="E812" s="124"/>
      <c r="F812" s="124"/>
      <c r="G812" s="363" t="str">
        <f t="shared" si="166"/>
        <v/>
      </c>
      <c r="H812" s="376" t="str">
        <f t="shared" si="167"/>
        <v/>
      </c>
      <c r="I812" s="365" t="str">
        <f t="shared" si="168"/>
        <v/>
      </c>
      <c r="J812" s="366" t="str">
        <f t="shared" si="174"/>
        <v/>
      </c>
      <c r="K812" s="367" t="str">
        <f t="shared" si="175"/>
        <v/>
      </c>
      <c r="L812" s="368" t="str">
        <f t="shared" si="176"/>
        <v/>
      </c>
      <c r="M812" s="369"/>
      <c r="N812" s="370" t="str">
        <f t="shared" si="169"/>
        <v/>
      </c>
      <c r="O812" s="371" t="str">
        <f t="shared" si="170"/>
        <v/>
      </c>
      <c r="P812" s="371" t="str">
        <f t="shared" si="177"/>
        <v/>
      </c>
      <c r="Q812" s="372" t="str">
        <f t="shared" si="171"/>
        <v/>
      </c>
      <c r="R812" s="373" t="str">
        <f t="shared" si="178"/>
        <v/>
      </c>
      <c r="S812" s="372" t="str">
        <f t="shared" si="179"/>
        <v/>
      </c>
      <c r="T812" s="372" t="str">
        <f t="shared" si="172"/>
        <v/>
      </c>
      <c r="U812" s="374" t="str">
        <f t="shared" si="173"/>
        <v/>
      </c>
      <c r="V812" s="375" t="str">
        <f t="shared" si="180"/>
        <v/>
      </c>
      <c r="Y812" s="133"/>
    </row>
    <row r="813" spans="1:25" s="127" customFormat="1" ht="12" customHeight="1">
      <c r="A813" s="121">
        <v>741</v>
      </c>
      <c r="B813" s="122"/>
      <c r="C813" s="403"/>
      <c r="D813" s="123"/>
      <c r="E813" s="124"/>
      <c r="F813" s="124"/>
      <c r="G813" s="363" t="str">
        <f t="shared" si="166"/>
        <v/>
      </c>
      <c r="H813" s="376" t="str">
        <f t="shared" si="167"/>
        <v/>
      </c>
      <c r="I813" s="365" t="str">
        <f t="shared" si="168"/>
        <v/>
      </c>
      <c r="J813" s="366" t="str">
        <f t="shared" si="174"/>
        <v/>
      </c>
      <c r="K813" s="367" t="str">
        <f t="shared" si="175"/>
        <v/>
      </c>
      <c r="L813" s="368" t="str">
        <f t="shared" si="176"/>
        <v/>
      </c>
      <c r="M813" s="369"/>
      <c r="N813" s="370" t="str">
        <f t="shared" si="169"/>
        <v/>
      </c>
      <c r="O813" s="371" t="str">
        <f t="shared" si="170"/>
        <v/>
      </c>
      <c r="P813" s="371" t="str">
        <f t="shared" si="177"/>
        <v/>
      </c>
      <c r="Q813" s="372" t="str">
        <f t="shared" si="171"/>
        <v/>
      </c>
      <c r="R813" s="373" t="str">
        <f t="shared" si="178"/>
        <v/>
      </c>
      <c r="S813" s="372" t="str">
        <f t="shared" si="179"/>
        <v/>
      </c>
      <c r="T813" s="372" t="str">
        <f t="shared" si="172"/>
        <v/>
      </c>
      <c r="U813" s="374" t="str">
        <f t="shared" si="173"/>
        <v/>
      </c>
      <c r="V813" s="375" t="str">
        <f t="shared" si="180"/>
        <v/>
      </c>
      <c r="Y813" s="133"/>
    </row>
    <row r="814" spans="1:25" s="127" customFormat="1" ht="12" customHeight="1">
      <c r="A814" s="121">
        <v>742</v>
      </c>
      <c r="B814" s="122"/>
      <c r="C814" s="403"/>
      <c r="D814" s="123"/>
      <c r="E814" s="124"/>
      <c r="F814" s="124"/>
      <c r="G814" s="363" t="str">
        <f t="shared" si="166"/>
        <v/>
      </c>
      <c r="H814" s="376" t="str">
        <f t="shared" si="167"/>
        <v/>
      </c>
      <c r="I814" s="365" t="str">
        <f t="shared" si="168"/>
        <v/>
      </c>
      <c r="J814" s="366" t="str">
        <f t="shared" si="174"/>
        <v/>
      </c>
      <c r="K814" s="367" t="str">
        <f t="shared" si="175"/>
        <v/>
      </c>
      <c r="L814" s="368" t="str">
        <f t="shared" si="176"/>
        <v/>
      </c>
      <c r="M814" s="369"/>
      <c r="N814" s="370" t="str">
        <f t="shared" si="169"/>
        <v/>
      </c>
      <c r="O814" s="371" t="str">
        <f t="shared" si="170"/>
        <v/>
      </c>
      <c r="P814" s="371" t="str">
        <f t="shared" si="177"/>
        <v/>
      </c>
      <c r="Q814" s="372" t="str">
        <f t="shared" si="171"/>
        <v/>
      </c>
      <c r="R814" s="373" t="str">
        <f t="shared" si="178"/>
        <v/>
      </c>
      <c r="S814" s="372" t="str">
        <f t="shared" si="179"/>
        <v/>
      </c>
      <c r="T814" s="372" t="str">
        <f t="shared" si="172"/>
        <v/>
      </c>
      <c r="U814" s="374" t="str">
        <f t="shared" si="173"/>
        <v/>
      </c>
      <c r="V814" s="375" t="str">
        <f t="shared" si="180"/>
        <v/>
      </c>
      <c r="Y814" s="133"/>
    </row>
    <row r="815" spans="1:25" s="127" customFormat="1" ht="12" customHeight="1">
      <c r="A815" s="121">
        <v>743</v>
      </c>
      <c r="B815" s="122"/>
      <c r="C815" s="403"/>
      <c r="D815" s="123"/>
      <c r="E815" s="124"/>
      <c r="F815" s="124"/>
      <c r="G815" s="363" t="str">
        <f t="shared" si="166"/>
        <v/>
      </c>
      <c r="H815" s="376" t="str">
        <f t="shared" si="167"/>
        <v/>
      </c>
      <c r="I815" s="365" t="str">
        <f t="shared" si="168"/>
        <v/>
      </c>
      <c r="J815" s="366" t="str">
        <f t="shared" si="174"/>
        <v/>
      </c>
      <c r="K815" s="367" t="str">
        <f t="shared" si="175"/>
        <v/>
      </c>
      <c r="L815" s="368" t="str">
        <f t="shared" si="176"/>
        <v/>
      </c>
      <c r="M815" s="369"/>
      <c r="N815" s="370" t="str">
        <f t="shared" si="169"/>
        <v/>
      </c>
      <c r="O815" s="371" t="str">
        <f t="shared" si="170"/>
        <v/>
      </c>
      <c r="P815" s="371" t="str">
        <f t="shared" si="177"/>
        <v/>
      </c>
      <c r="Q815" s="372" t="str">
        <f t="shared" si="171"/>
        <v/>
      </c>
      <c r="R815" s="373" t="str">
        <f t="shared" si="178"/>
        <v/>
      </c>
      <c r="S815" s="372" t="str">
        <f t="shared" si="179"/>
        <v/>
      </c>
      <c r="T815" s="372" t="str">
        <f t="shared" si="172"/>
        <v/>
      </c>
      <c r="U815" s="374" t="str">
        <f t="shared" si="173"/>
        <v/>
      </c>
      <c r="V815" s="375" t="str">
        <f t="shared" si="180"/>
        <v/>
      </c>
      <c r="Y815" s="133"/>
    </row>
    <row r="816" spans="1:25" s="127" customFormat="1" ht="12" customHeight="1">
      <c r="A816" s="121">
        <v>744</v>
      </c>
      <c r="B816" s="122"/>
      <c r="C816" s="403"/>
      <c r="D816" s="123"/>
      <c r="E816" s="124"/>
      <c r="F816" s="124"/>
      <c r="G816" s="363" t="str">
        <f t="shared" si="166"/>
        <v/>
      </c>
      <c r="H816" s="376" t="str">
        <f t="shared" si="167"/>
        <v/>
      </c>
      <c r="I816" s="365" t="str">
        <f t="shared" si="168"/>
        <v/>
      </c>
      <c r="J816" s="366" t="str">
        <f t="shared" si="174"/>
        <v/>
      </c>
      <c r="K816" s="367" t="str">
        <f t="shared" si="175"/>
        <v/>
      </c>
      <c r="L816" s="368" t="str">
        <f t="shared" si="176"/>
        <v/>
      </c>
      <c r="M816" s="369"/>
      <c r="N816" s="370" t="str">
        <f t="shared" si="169"/>
        <v/>
      </c>
      <c r="O816" s="371" t="str">
        <f t="shared" si="170"/>
        <v/>
      </c>
      <c r="P816" s="371" t="str">
        <f t="shared" si="177"/>
        <v/>
      </c>
      <c r="Q816" s="372" t="str">
        <f t="shared" si="171"/>
        <v/>
      </c>
      <c r="R816" s="373" t="str">
        <f t="shared" si="178"/>
        <v/>
      </c>
      <c r="S816" s="372" t="str">
        <f t="shared" si="179"/>
        <v/>
      </c>
      <c r="T816" s="372" t="str">
        <f t="shared" si="172"/>
        <v/>
      </c>
      <c r="U816" s="374" t="str">
        <f t="shared" si="173"/>
        <v/>
      </c>
      <c r="V816" s="375" t="str">
        <f t="shared" si="180"/>
        <v/>
      </c>
      <c r="Y816" s="133"/>
    </row>
    <row r="817" spans="1:25" s="127" customFormat="1" ht="12" customHeight="1">
      <c r="A817" s="121">
        <v>745</v>
      </c>
      <c r="B817" s="122"/>
      <c r="C817" s="403"/>
      <c r="D817" s="123"/>
      <c r="E817" s="124"/>
      <c r="F817" s="124"/>
      <c r="G817" s="363" t="str">
        <f t="shared" si="166"/>
        <v/>
      </c>
      <c r="H817" s="376" t="str">
        <f t="shared" si="167"/>
        <v/>
      </c>
      <c r="I817" s="365" t="str">
        <f t="shared" si="168"/>
        <v/>
      </c>
      <c r="J817" s="366" t="str">
        <f t="shared" si="174"/>
        <v/>
      </c>
      <c r="K817" s="367" t="str">
        <f t="shared" si="175"/>
        <v/>
      </c>
      <c r="L817" s="368" t="str">
        <f t="shared" si="176"/>
        <v/>
      </c>
      <c r="M817" s="369"/>
      <c r="N817" s="370" t="str">
        <f t="shared" si="169"/>
        <v/>
      </c>
      <c r="O817" s="371" t="str">
        <f t="shared" si="170"/>
        <v/>
      </c>
      <c r="P817" s="371" t="str">
        <f t="shared" si="177"/>
        <v/>
      </c>
      <c r="Q817" s="372" t="str">
        <f t="shared" si="171"/>
        <v/>
      </c>
      <c r="R817" s="373" t="str">
        <f t="shared" si="178"/>
        <v/>
      </c>
      <c r="S817" s="372" t="str">
        <f t="shared" si="179"/>
        <v/>
      </c>
      <c r="T817" s="372" t="str">
        <f t="shared" si="172"/>
        <v/>
      </c>
      <c r="U817" s="374" t="str">
        <f t="shared" si="173"/>
        <v/>
      </c>
      <c r="V817" s="375" t="str">
        <f t="shared" si="180"/>
        <v/>
      </c>
      <c r="Y817" s="133"/>
    </row>
    <row r="818" spans="1:25" s="127" customFormat="1" ht="12" customHeight="1">
      <c r="A818" s="121">
        <v>746</v>
      </c>
      <c r="B818" s="122"/>
      <c r="C818" s="403"/>
      <c r="D818" s="123"/>
      <c r="E818" s="124"/>
      <c r="F818" s="124"/>
      <c r="G818" s="363" t="str">
        <f t="shared" si="166"/>
        <v/>
      </c>
      <c r="H818" s="376" t="str">
        <f t="shared" si="167"/>
        <v/>
      </c>
      <c r="I818" s="365" t="str">
        <f t="shared" si="168"/>
        <v/>
      </c>
      <c r="J818" s="366" t="str">
        <f t="shared" si="174"/>
        <v/>
      </c>
      <c r="K818" s="367" t="str">
        <f t="shared" si="175"/>
        <v/>
      </c>
      <c r="L818" s="368" t="str">
        <f t="shared" si="176"/>
        <v/>
      </c>
      <c r="M818" s="369"/>
      <c r="N818" s="370" t="str">
        <f t="shared" si="169"/>
        <v/>
      </c>
      <c r="O818" s="371" t="str">
        <f t="shared" si="170"/>
        <v/>
      </c>
      <c r="P818" s="371" t="str">
        <f t="shared" si="177"/>
        <v/>
      </c>
      <c r="Q818" s="372" t="str">
        <f t="shared" si="171"/>
        <v/>
      </c>
      <c r="R818" s="373" t="str">
        <f t="shared" si="178"/>
        <v/>
      </c>
      <c r="S818" s="372" t="str">
        <f t="shared" si="179"/>
        <v/>
      </c>
      <c r="T818" s="372" t="str">
        <f t="shared" si="172"/>
        <v/>
      </c>
      <c r="U818" s="374" t="str">
        <f t="shared" si="173"/>
        <v/>
      </c>
      <c r="V818" s="375" t="str">
        <f t="shared" si="180"/>
        <v/>
      </c>
      <c r="Y818" s="133"/>
    </row>
    <row r="819" spans="1:25" s="127" customFormat="1" ht="12" customHeight="1">
      <c r="A819" s="121">
        <v>747</v>
      </c>
      <c r="B819" s="122"/>
      <c r="C819" s="403"/>
      <c r="D819" s="123"/>
      <c r="E819" s="124"/>
      <c r="F819" s="124"/>
      <c r="G819" s="363" t="str">
        <f t="shared" si="166"/>
        <v/>
      </c>
      <c r="H819" s="376" t="str">
        <f t="shared" si="167"/>
        <v/>
      </c>
      <c r="I819" s="365" t="str">
        <f t="shared" si="168"/>
        <v/>
      </c>
      <c r="J819" s="366" t="str">
        <f t="shared" si="174"/>
        <v/>
      </c>
      <c r="K819" s="367" t="str">
        <f t="shared" si="175"/>
        <v/>
      </c>
      <c r="L819" s="368" t="str">
        <f t="shared" si="176"/>
        <v/>
      </c>
      <c r="M819" s="369"/>
      <c r="N819" s="370" t="str">
        <f t="shared" si="169"/>
        <v/>
      </c>
      <c r="O819" s="371" t="str">
        <f t="shared" si="170"/>
        <v/>
      </c>
      <c r="P819" s="371" t="str">
        <f t="shared" si="177"/>
        <v/>
      </c>
      <c r="Q819" s="372" t="str">
        <f t="shared" si="171"/>
        <v/>
      </c>
      <c r="R819" s="373" t="str">
        <f t="shared" si="178"/>
        <v/>
      </c>
      <c r="S819" s="372" t="str">
        <f t="shared" si="179"/>
        <v/>
      </c>
      <c r="T819" s="372" t="str">
        <f t="shared" si="172"/>
        <v/>
      </c>
      <c r="U819" s="374" t="str">
        <f t="shared" si="173"/>
        <v/>
      </c>
      <c r="V819" s="375" t="str">
        <f t="shared" si="180"/>
        <v/>
      </c>
      <c r="Y819" s="133"/>
    </row>
    <row r="820" spans="1:25" s="127" customFormat="1" ht="12" customHeight="1">
      <c r="A820" s="121">
        <v>748</v>
      </c>
      <c r="B820" s="122"/>
      <c r="C820" s="403"/>
      <c r="D820" s="123"/>
      <c r="E820" s="124"/>
      <c r="F820" s="124"/>
      <c r="G820" s="363" t="str">
        <f t="shared" si="166"/>
        <v/>
      </c>
      <c r="H820" s="376" t="str">
        <f t="shared" si="167"/>
        <v/>
      </c>
      <c r="I820" s="365" t="str">
        <f t="shared" si="168"/>
        <v/>
      </c>
      <c r="J820" s="366" t="str">
        <f t="shared" si="174"/>
        <v/>
      </c>
      <c r="K820" s="367" t="str">
        <f t="shared" si="175"/>
        <v/>
      </c>
      <c r="L820" s="368" t="str">
        <f t="shared" si="176"/>
        <v/>
      </c>
      <c r="M820" s="369"/>
      <c r="N820" s="370" t="str">
        <f t="shared" si="169"/>
        <v/>
      </c>
      <c r="O820" s="371" t="str">
        <f t="shared" si="170"/>
        <v/>
      </c>
      <c r="P820" s="371" t="str">
        <f t="shared" si="177"/>
        <v/>
      </c>
      <c r="Q820" s="372" t="str">
        <f t="shared" si="171"/>
        <v/>
      </c>
      <c r="R820" s="373" t="str">
        <f t="shared" si="178"/>
        <v/>
      </c>
      <c r="S820" s="372" t="str">
        <f t="shared" si="179"/>
        <v/>
      </c>
      <c r="T820" s="372" t="str">
        <f t="shared" si="172"/>
        <v/>
      </c>
      <c r="U820" s="374" t="str">
        <f t="shared" si="173"/>
        <v/>
      </c>
      <c r="V820" s="375" t="str">
        <f t="shared" si="180"/>
        <v/>
      </c>
      <c r="Y820" s="133"/>
    </row>
    <row r="821" spans="1:25" s="127" customFormat="1" ht="12" customHeight="1">
      <c r="A821" s="121">
        <v>749</v>
      </c>
      <c r="B821" s="122"/>
      <c r="C821" s="403"/>
      <c r="D821" s="123"/>
      <c r="E821" s="124"/>
      <c r="F821" s="124"/>
      <c r="G821" s="363" t="str">
        <f t="shared" si="166"/>
        <v/>
      </c>
      <c r="H821" s="376" t="str">
        <f t="shared" si="167"/>
        <v/>
      </c>
      <c r="I821" s="365" t="str">
        <f t="shared" si="168"/>
        <v/>
      </c>
      <c r="J821" s="366" t="str">
        <f t="shared" si="174"/>
        <v/>
      </c>
      <c r="K821" s="367" t="str">
        <f t="shared" si="175"/>
        <v/>
      </c>
      <c r="L821" s="368" t="str">
        <f t="shared" si="176"/>
        <v/>
      </c>
      <c r="M821" s="369"/>
      <c r="N821" s="370" t="str">
        <f t="shared" si="169"/>
        <v/>
      </c>
      <c r="O821" s="371" t="str">
        <f t="shared" si="170"/>
        <v/>
      </c>
      <c r="P821" s="371" t="str">
        <f t="shared" si="177"/>
        <v/>
      </c>
      <c r="Q821" s="372" t="str">
        <f t="shared" si="171"/>
        <v/>
      </c>
      <c r="R821" s="373" t="str">
        <f t="shared" si="178"/>
        <v/>
      </c>
      <c r="S821" s="372" t="str">
        <f t="shared" si="179"/>
        <v/>
      </c>
      <c r="T821" s="372" t="str">
        <f t="shared" si="172"/>
        <v/>
      </c>
      <c r="U821" s="374" t="str">
        <f t="shared" si="173"/>
        <v/>
      </c>
      <c r="V821" s="375" t="str">
        <f t="shared" si="180"/>
        <v/>
      </c>
      <c r="Y821" s="133"/>
    </row>
    <row r="822" spans="1:25" s="127" customFormat="1" ht="12" customHeight="1">
      <c r="A822" s="121">
        <v>750</v>
      </c>
      <c r="B822" s="122"/>
      <c r="C822" s="403"/>
      <c r="D822" s="123"/>
      <c r="E822" s="124"/>
      <c r="F822" s="124"/>
      <c r="G822" s="363" t="str">
        <f t="shared" si="166"/>
        <v/>
      </c>
      <c r="H822" s="376" t="str">
        <f t="shared" si="167"/>
        <v/>
      </c>
      <c r="I822" s="365" t="str">
        <f t="shared" si="168"/>
        <v/>
      </c>
      <c r="J822" s="366" t="str">
        <f t="shared" si="174"/>
        <v/>
      </c>
      <c r="K822" s="367" t="str">
        <f t="shared" si="175"/>
        <v/>
      </c>
      <c r="L822" s="368" t="str">
        <f t="shared" si="176"/>
        <v/>
      </c>
      <c r="M822" s="369"/>
      <c r="N822" s="370" t="str">
        <f t="shared" si="169"/>
        <v/>
      </c>
      <c r="O822" s="371" t="str">
        <f t="shared" si="170"/>
        <v/>
      </c>
      <c r="P822" s="371" t="str">
        <f t="shared" si="177"/>
        <v/>
      </c>
      <c r="Q822" s="372" t="str">
        <f t="shared" si="171"/>
        <v/>
      </c>
      <c r="R822" s="373" t="str">
        <f t="shared" si="178"/>
        <v/>
      </c>
      <c r="S822" s="372" t="str">
        <f t="shared" si="179"/>
        <v/>
      </c>
      <c r="T822" s="372" t="str">
        <f t="shared" si="172"/>
        <v/>
      </c>
      <c r="U822" s="374" t="str">
        <f t="shared" si="173"/>
        <v/>
      </c>
      <c r="V822" s="375" t="str">
        <f t="shared" si="180"/>
        <v/>
      </c>
      <c r="Y822" s="133"/>
    </row>
    <row r="823" spans="1:25" s="127" customFormat="1" ht="12" customHeight="1">
      <c r="A823" s="121">
        <v>751</v>
      </c>
      <c r="B823" s="122"/>
      <c r="C823" s="403"/>
      <c r="D823" s="123"/>
      <c r="E823" s="124"/>
      <c r="F823" s="124"/>
      <c r="G823" s="363" t="str">
        <f t="shared" si="166"/>
        <v/>
      </c>
      <c r="H823" s="376" t="str">
        <f t="shared" si="167"/>
        <v/>
      </c>
      <c r="I823" s="365" t="str">
        <f t="shared" si="168"/>
        <v/>
      </c>
      <c r="J823" s="366" t="str">
        <f t="shared" si="174"/>
        <v/>
      </c>
      <c r="K823" s="367" t="str">
        <f t="shared" si="175"/>
        <v/>
      </c>
      <c r="L823" s="368" t="str">
        <f t="shared" si="176"/>
        <v/>
      </c>
      <c r="M823" s="369"/>
      <c r="N823" s="370" t="str">
        <f t="shared" si="169"/>
        <v/>
      </c>
      <c r="O823" s="371" t="str">
        <f t="shared" si="170"/>
        <v/>
      </c>
      <c r="P823" s="371" t="str">
        <f t="shared" si="177"/>
        <v/>
      </c>
      <c r="Q823" s="372" t="str">
        <f t="shared" si="171"/>
        <v/>
      </c>
      <c r="R823" s="373" t="str">
        <f t="shared" si="178"/>
        <v/>
      </c>
      <c r="S823" s="372" t="str">
        <f t="shared" si="179"/>
        <v/>
      </c>
      <c r="T823" s="372" t="str">
        <f t="shared" si="172"/>
        <v/>
      </c>
      <c r="U823" s="374" t="str">
        <f t="shared" si="173"/>
        <v/>
      </c>
      <c r="V823" s="375" t="str">
        <f t="shared" si="180"/>
        <v/>
      </c>
      <c r="Y823" s="133"/>
    </row>
    <row r="824" spans="1:25" s="127" customFormat="1" ht="12" customHeight="1">
      <c r="A824" s="121">
        <v>752</v>
      </c>
      <c r="B824" s="122"/>
      <c r="C824" s="403"/>
      <c r="D824" s="123"/>
      <c r="E824" s="124"/>
      <c r="F824" s="124"/>
      <c r="G824" s="363" t="str">
        <f t="shared" si="166"/>
        <v/>
      </c>
      <c r="H824" s="376" t="str">
        <f t="shared" si="167"/>
        <v/>
      </c>
      <c r="I824" s="365" t="str">
        <f t="shared" si="168"/>
        <v/>
      </c>
      <c r="J824" s="366" t="str">
        <f t="shared" si="174"/>
        <v/>
      </c>
      <c r="K824" s="367" t="str">
        <f t="shared" si="175"/>
        <v/>
      </c>
      <c r="L824" s="368" t="str">
        <f t="shared" si="176"/>
        <v/>
      </c>
      <c r="M824" s="369"/>
      <c r="N824" s="370" t="str">
        <f t="shared" si="169"/>
        <v/>
      </c>
      <c r="O824" s="371" t="str">
        <f t="shared" si="170"/>
        <v/>
      </c>
      <c r="P824" s="371" t="str">
        <f t="shared" si="177"/>
        <v/>
      </c>
      <c r="Q824" s="372" t="str">
        <f t="shared" si="171"/>
        <v/>
      </c>
      <c r="R824" s="373" t="str">
        <f t="shared" si="178"/>
        <v/>
      </c>
      <c r="S824" s="372" t="str">
        <f t="shared" si="179"/>
        <v/>
      </c>
      <c r="T824" s="372" t="str">
        <f t="shared" si="172"/>
        <v/>
      </c>
      <c r="U824" s="374" t="str">
        <f t="shared" si="173"/>
        <v/>
      </c>
      <c r="V824" s="375" t="str">
        <f t="shared" si="180"/>
        <v/>
      </c>
      <c r="Y824" s="133"/>
    </row>
    <row r="825" spans="1:25" s="127" customFormat="1" ht="12" customHeight="1">
      <c r="A825" s="121">
        <v>753</v>
      </c>
      <c r="B825" s="122"/>
      <c r="C825" s="403"/>
      <c r="D825" s="123"/>
      <c r="E825" s="124"/>
      <c r="F825" s="124"/>
      <c r="G825" s="363" t="str">
        <f t="shared" si="166"/>
        <v/>
      </c>
      <c r="H825" s="376" t="str">
        <f t="shared" si="167"/>
        <v/>
      </c>
      <c r="I825" s="365" t="str">
        <f t="shared" si="168"/>
        <v/>
      </c>
      <c r="J825" s="366" t="str">
        <f t="shared" si="174"/>
        <v/>
      </c>
      <c r="K825" s="367" t="str">
        <f t="shared" si="175"/>
        <v/>
      </c>
      <c r="L825" s="368" t="str">
        <f t="shared" si="176"/>
        <v/>
      </c>
      <c r="M825" s="369"/>
      <c r="N825" s="370" t="str">
        <f t="shared" si="169"/>
        <v/>
      </c>
      <c r="O825" s="371" t="str">
        <f t="shared" si="170"/>
        <v/>
      </c>
      <c r="P825" s="371" t="str">
        <f t="shared" si="177"/>
        <v/>
      </c>
      <c r="Q825" s="372" t="str">
        <f t="shared" si="171"/>
        <v/>
      </c>
      <c r="R825" s="373" t="str">
        <f t="shared" si="178"/>
        <v/>
      </c>
      <c r="S825" s="372" t="str">
        <f t="shared" si="179"/>
        <v/>
      </c>
      <c r="T825" s="372" t="str">
        <f t="shared" si="172"/>
        <v/>
      </c>
      <c r="U825" s="374" t="str">
        <f t="shared" si="173"/>
        <v/>
      </c>
      <c r="V825" s="375" t="str">
        <f t="shared" si="180"/>
        <v/>
      </c>
      <c r="Y825" s="133"/>
    </row>
    <row r="826" spans="1:25" s="127" customFormat="1" ht="12" customHeight="1">
      <c r="A826" s="121">
        <v>754</v>
      </c>
      <c r="B826" s="122"/>
      <c r="C826" s="403"/>
      <c r="D826" s="123"/>
      <c r="E826" s="124"/>
      <c r="F826" s="124"/>
      <c r="G826" s="363" t="str">
        <f t="shared" si="166"/>
        <v/>
      </c>
      <c r="H826" s="376" t="str">
        <f t="shared" si="167"/>
        <v/>
      </c>
      <c r="I826" s="365" t="str">
        <f t="shared" si="168"/>
        <v/>
      </c>
      <c r="J826" s="366" t="str">
        <f t="shared" si="174"/>
        <v/>
      </c>
      <c r="K826" s="367" t="str">
        <f t="shared" si="175"/>
        <v/>
      </c>
      <c r="L826" s="368" t="str">
        <f t="shared" si="176"/>
        <v/>
      </c>
      <c r="M826" s="369"/>
      <c r="N826" s="370" t="str">
        <f t="shared" si="169"/>
        <v/>
      </c>
      <c r="O826" s="371" t="str">
        <f t="shared" si="170"/>
        <v/>
      </c>
      <c r="P826" s="371" t="str">
        <f t="shared" si="177"/>
        <v/>
      </c>
      <c r="Q826" s="372" t="str">
        <f t="shared" si="171"/>
        <v/>
      </c>
      <c r="R826" s="373" t="str">
        <f t="shared" si="178"/>
        <v/>
      </c>
      <c r="S826" s="372" t="str">
        <f t="shared" si="179"/>
        <v/>
      </c>
      <c r="T826" s="372" t="str">
        <f t="shared" si="172"/>
        <v/>
      </c>
      <c r="U826" s="374" t="str">
        <f t="shared" si="173"/>
        <v/>
      </c>
      <c r="V826" s="375" t="str">
        <f t="shared" si="180"/>
        <v/>
      </c>
      <c r="Y826" s="133"/>
    </row>
    <row r="827" spans="1:25" s="127" customFormat="1" ht="12" customHeight="1">
      <c r="A827" s="121">
        <v>755</v>
      </c>
      <c r="B827" s="122"/>
      <c r="C827" s="403"/>
      <c r="D827" s="123"/>
      <c r="E827" s="124"/>
      <c r="F827" s="124"/>
      <c r="G827" s="363" t="str">
        <f t="shared" si="166"/>
        <v/>
      </c>
      <c r="H827" s="376" t="str">
        <f t="shared" si="167"/>
        <v/>
      </c>
      <c r="I827" s="365" t="str">
        <f t="shared" si="168"/>
        <v/>
      </c>
      <c r="J827" s="366" t="str">
        <f t="shared" si="174"/>
        <v/>
      </c>
      <c r="K827" s="367" t="str">
        <f t="shared" si="175"/>
        <v/>
      </c>
      <c r="L827" s="368" t="str">
        <f t="shared" si="176"/>
        <v/>
      </c>
      <c r="M827" s="369"/>
      <c r="N827" s="370" t="str">
        <f t="shared" si="169"/>
        <v/>
      </c>
      <c r="O827" s="371" t="str">
        <f t="shared" si="170"/>
        <v/>
      </c>
      <c r="P827" s="371" t="str">
        <f t="shared" si="177"/>
        <v/>
      </c>
      <c r="Q827" s="372" t="str">
        <f t="shared" si="171"/>
        <v/>
      </c>
      <c r="R827" s="373" t="str">
        <f t="shared" si="178"/>
        <v/>
      </c>
      <c r="S827" s="372" t="str">
        <f t="shared" si="179"/>
        <v/>
      </c>
      <c r="T827" s="372" t="str">
        <f t="shared" si="172"/>
        <v/>
      </c>
      <c r="U827" s="374" t="str">
        <f t="shared" si="173"/>
        <v/>
      </c>
      <c r="V827" s="375" t="str">
        <f t="shared" si="180"/>
        <v/>
      </c>
      <c r="Y827" s="133"/>
    </row>
    <row r="828" spans="1:25" s="127" customFormat="1" ht="12" customHeight="1">
      <c r="A828" s="121">
        <v>756</v>
      </c>
      <c r="B828" s="122"/>
      <c r="C828" s="403"/>
      <c r="D828" s="123"/>
      <c r="E828" s="124"/>
      <c r="F828" s="124"/>
      <c r="G828" s="363" t="str">
        <f t="shared" si="166"/>
        <v/>
      </c>
      <c r="H828" s="376" t="str">
        <f t="shared" si="167"/>
        <v/>
      </c>
      <c r="I828" s="365" t="str">
        <f t="shared" si="168"/>
        <v/>
      </c>
      <c r="J828" s="366" t="str">
        <f t="shared" si="174"/>
        <v/>
      </c>
      <c r="K828" s="367" t="str">
        <f t="shared" si="175"/>
        <v/>
      </c>
      <c r="L828" s="368" t="str">
        <f t="shared" si="176"/>
        <v/>
      </c>
      <c r="M828" s="369"/>
      <c r="N828" s="370" t="str">
        <f t="shared" si="169"/>
        <v/>
      </c>
      <c r="O828" s="371" t="str">
        <f t="shared" si="170"/>
        <v/>
      </c>
      <c r="P828" s="371" t="str">
        <f t="shared" si="177"/>
        <v/>
      </c>
      <c r="Q828" s="372" t="str">
        <f t="shared" si="171"/>
        <v/>
      </c>
      <c r="R828" s="373" t="str">
        <f t="shared" si="178"/>
        <v/>
      </c>
      <c r="S828" s="372" t="str">
        <f t="shared" si="179"/>
        <v/>
      </c>
      <c r="T828" s="372" t="str">
        <f t="shared" si="172"/>
        <v/>
      </c>
      <c r="U828" s="374" t="str">
        <f t="shared" si="173"/>
        <v/>
      </c>
      <c r="V828" s="375" t="str">
        <f t="shared" si="180"/>
        <v/>
      </c>
      <c r="Y828" s="133"/>
    </row>
    <row r="829" spans="1:25" s="127" customFormat="1" ht="12" customHeight="1">
      <c r="A829" s="121">
        <v>757</v>
      </c>
      <c r="B829" s="122"/>
      <c r="C829" s="403"/>
      <c r="D829" s="123"/>
      <c r="E829" s="124"/>
      <c r="F829" s="124"/>
      <c r="G829" s="363" t="str">
        <f t="shared" si="166"/>
        <v/>
      </c>
      <c r="H829" s="376" t="str">
        <f t="shared" si="167"/>
        <v/>
      </c>
      <c r="I829" s="365" t="str">
        <f t="shared" si="168"/>
        <v/>
      </c>
      <c r="J829" s="366" t="str">
        <f t="shared" si="174"/>
        <v/>
      </c>
      <c r="K829" s="367" t="str">
        <f t="shared" si="175"/>
        <v/>
      </c>
      <c r="L829" s="368" t="str">
        <f t="shared" si="176"/>
        <v/>
      </c>
      <c r="M829" s="369"/>
      <c r="N829" s="370" t="str">
        <f t="shared" si="169"/>
        <v/>
      </c>
      <c r="O829" s="371" t="str">
        <f t="shared" si="170"/>
        <v/>
      </c>
      <c r="P829" s="371" t="str">
        <f t="shared" si="177"/>
        <v/>
      </c>
      <c r="Q829" s="372" t="str">
        <f t="shared" si="171"/>
        <v/>
      </c>
      <c r="R829" s="373" t="str">
        <f t="shared" si="178"/>
        <v/>
      </c>
      <c r="S829" s="372" t="str">
        <f t="shared" si="179"/>
        <v/>
      </c>
      <c r="T829" s="372" t="str">
        <f t="shared" si="172"/>
        <v/>
      </c>
      <c r="U829" s="374" t="str">
        <f t="shared" si="173"/>
        <v/>
      </c>
      <c r="V829" s="375" t="str">
        <f t="shared" si="180"/>
        <v/>
      </c>
      <c r="Y829" s="133"/>
    </row>
    <row r="830" spans="1:25" s="127" customFormat="1" ht="12" customHeight="1">
      <c r="A830" s="121">
        <v>758</v>
      </c>
      <c r="B830" s="122"/>
      <c r="C830" s="403"/>
      <c r="D830" s="123"/>
      <c r="E830" s="124"/>
      <c r="F830" s="124"/>
      <c r="G830" s="363" t="str">
        <f t="shared" si="166"/>
        <v/>
      </c>
      <c r="H830" s="376" t="str">
        <f t="shared" si="167"/>
        <v/>
      </c>
      <c r="I830" s="365" t="str">
        <f t="shared" si="168"/>
        <v/>
      </c>
      <c r="J830" s="366" t="str">
        <f t="shared" si="174"/>
        <v/>
      </c>
      <c r="K830" s="367" t="str">
        <f t="shared" si="175"/>
        <v/>
      </c>
      <c r="L830" s="368" t="str">
        <f t="shared" si="176"/>
        <v/>
      </c>
      <c r="M830" s="369"/>
      <c r="N830" s="370" t="str">
        <f t="shared" si="169"/>
        <v/>
      </c>
      <c r="O830" s="371" t="str">
        <f t="shared" si="170"/>
        <v/>
      </c>
      <c r="P830" s="371" t="str">
        <f t="shared" si="177"/>
        <v/>
      </c>
      <c r="Q830" s="372" t="str">
        <f t="shared" si="171"/>
        <v/>
      </c>
      <c r="R830" s="373" t="str">
        <f t="shared" si="178"/>
        <v/>
      </c>
      <c r="S830" s="372" t="str">
        <f t="shared" si="179"/>
        <v/>
      </c>
      <c r="T830" s="372" t="str">
        <f t="shared" si="172"/>
        <v/>
      </c>
      <c r="U830" s="374" t="str">
        <f t="shared" si="173"/>
        <v/>
      </c>
      <c r="V830" s="375" t="str">
        <f t="shared" si="180"/>
        <v/>
      </c>
      <c r="Y830" s="133"/>
    </row>
    <row r="831" spans="1:25" s="127" customFormat="1" ht="12" customHeight="1">
      <c r="A831" s="121">
        <v>759</v>
      </c>
      <c r="B831" s="122"/>
      <c r="C831" s="403"/>
      <c r="D831" s="123"/>
      <c r="E831" s="124"/>
      <c r="F831" s="124"/>
      <c r="G831" s="363" t="str">
        <f t="shared" si="166"/>
        <v/>
      </c>
      <c r="H831" s="376" t="str">
        <f t="shared" si="167"/>
        <v/>
      </c>
      <c r="I831" s="365" t="str">
        <f t="shared" si="168"/>
        <v/>
      </c>
      <c r="J831" s="366" t="str">
        <f t="shared" si="174"/>
        <v/>
      </c>
      <c r="K831" s="367" t="str">
        <f t="shared" si="175"/>
        <v/>
      </c>
      <c r="L831" s="368" t="str">
        <f t="shared" si="176"/>
        <v/>
      </c>
      <c r="M831" s="369"/>
      <c r="N831" s="370" t="str">
        <f t="shared" si="169"/>
        <v/>
      </c>
      <c r="O831" s="371" t="str">
        <f t="shared" si="170"/>
        <v/>
      </c>
      <c r="P831" s="371" t="str">
        <f t="shared" si="177"/>
        <v/>
      </c>
      <c r="Q831" s="372" t="str">
        <f t="shared" si="171"/>
        <v/>
      </c>
      <c r="R831" s="373" t="str">
        <f t="shared" si="178"/>
        <v/>
      </c>
      <c r="S831" s="372" t="str">
        <f t="shared" si="179"/>
        <v/>
      </c>
      <c r="T831" s="372" t="str">
        <f t="shared" si="172"/>
        <v/>
      </c>
      <c r="U831" s="374" t="str">
        <f t="shared" si="173"/>
        <v/>
      </c>
      <c r="V831" s="375" t="str">
        <f t="shared" si="180"/>
        <v/>
      </c>
      <c r="Y831" s="133"/>
    </row>
    <row r="832" spans="1:25" s="127" customFormat="1" ht="12" customHeight="1">
      <c r="A832" s="121">
        <v>760</v>
      </c>
      <c r="B832" s="122"/>
      <c r="C832" s="403"/>
      <c r="D832" s="123"/>
      <c r="E832" s="124"/>
      <c r="F832" s="124"/>
      <c r="G832" s="363" t="str">
        <f t="shared" si="166"/>
        <v/>
      </c>
      <c r="H832" s="376" t="str">
        <f t="shared" si="167"/>
        <v/>
      </c>
      <c r="I832" s="365" t="str">
        <f t="shared" si="168"/>
        <v/>
      </c>
      <c r="J832" s="366" t="str">
        <f t="shared" si="174"/>
        <v/>
      </c>
      <c r="K832" s="367" t="str">
        <f t="shared" si="175"/>
        <v/>
      </c>
      <c r="L832" s="368" t="str">
        <f t="shared" si="176"/>
        <v/>
      </c>
      <c r="M832" s="369"/>
      <c r="N832" s="370" t="str">
        <f t="shared" si="169"/>
        <v/>
      </c>
      <c r="O832" s="371" t="str">
        <f t="shared" si="170"/>
        <v/>
      </c>
      <c r="P832" s="371" t="str">
        <f t="shared" si="177"/>
        <v/>
      </c>
      <c r="Q832" s="372" t="str">
        <f t="shared" si="171"/>
        <v/>
      </c>
      <c r="R832" s="373" t="str">
        <f t="shared" si="178"/>
        <v/>
      </c>
      <c r="S832" s="372" t="str">
        <f t="shared" si="179"/>
        <v/>
      </c>
      <c r="T832" s="372" t="str">
        <f t="shared" si="172"/>
        <v/>
      </c>
      <c r="U832" s="374" t="str">
        <f t="shared" si="173"/>
        <v/>
      </c>
      <c r="V832" s="375" t="str">
        <f t="shared" si="180"/>
        <v/>
      </c>
      <c r="Y832" s="133"/>
    </row>
    <row r="833" spans="1:25" s="127" customFormat="1" ht="12" customHeight="1">
      <c r="A833" s="121">
        <v>761</v>
      </c>
      <c r="B833" s="122"/>
      <c r="C833" s="403"/>
      <c r="D833" s="123"/>
      <c r="E833" s="124"/>
      <c r="F833" s="124"/>
      <c r="G833" s="363" t="str">
        <f t="shared" si="166"/>
        <v/>
      </c>
      <c r="H833" s="376" t="str">
        <f t="shared" si="167"/>
        <v/>
      </c>
      <c r="I833" s="365" t="str">
        <f t="shared" si="168"/>
        <v/>
      </c>
      <c r="J833" s="366" t="str">
        <f t="shared" si="174"/>
        <v/>
      </c>
      <c r="K833" s="367" t="str">
        <f t="shared" si="175"/>
        <v/>
      </c>
      <c r="L833" s="368" t="str">
        <f t="shared" si="176"/>
        <v/>
      </c>
      <c r="M833" s="369"/>
      <c r="N833" s="370" t="str">
        <f t="shared" si="169"/>
        <v/>
      </c>
      <c r="O833" s="371" t="str">
        <f t="shared" si="170"/>
        <v/>
      </c>
      <c r="P833" s="371" t="str">
        <f t="shared" si="177"/>
        <v/>
      </c>
      <c r="Q833" s="372" t="str">
        <f t="shared" si="171"/>
        <v/>
      </c>
      <c r="R833" s="373" t="str">
        <f t="shared" si="178"/>
        <v/>
      </c>
      <c r="S833" s="372" t="str">
        <f t="shared" si="179"/>
        <v/>
      </c>
      <c r="T833" s="372" t="str">
        <f t="shared" si="172"/>
        <v/>
      </c>
      <c r="U833" s="374" t="str">
        <f t="shared" si="173"/>
        <v/>
      </c>
      <c r="V833" s="375" t="str">
        <f t="shared" si="180"/>
        <v/>
      </c>
      <c r="Y833" s="133"/>
    </row>
    <row r="834" spans="1:25" s="127" customFormat="1" ht="12" customHeight="1">
      <c r="A834" s="121">
        <v>762</v>
      </c>
      <c r="B834" s="122"/>
      <c r="C834" s="403"/>
      <c r="D834" s="123"/>
      <c r="E834" s="124"/>
      <c r="F834" s="124"/>
      <c r="G834" s="363" t="str">
        <f t="shared" si="166"/>
        <v/>
      </c>
      <c r="H834" s="376" t="str">
        <f t="shared" si="167"/>
        <v/>
      </c>
      <c r="I834" s="365" t="str">
        <f t="shared" si="168"/>
        <v/>
      </c>
      <c r="J834" s="366" t="str">
        <f t="shared" si="174"/>
        <v/>
      </c>
      <c r="K834" s="367" t="str">
        <f t="shared" si="175"/>
        <v/>
      </c>
      <c r="L834" s="368" t="str">
        <f t="shared" si="176"/>
        <v/>
      </c>
      <c r="M834" s="369"/>
      <c r="N834" s="370" t="str">
        <f t="shared" si="169"/>
        <v/>
      </c>
      <c r="O834" s="371" t="str">
        <f t="shared" si="170"/>
        <v/>
      </c>
      <c r="P834" s="371" t="str">
        <f t="shared" si="177"/>
        <v/>
      </c>
      <c r="Q834" s="372" t="str">
        <f t="shared" si="171"/>
        <v/>
      </c>
      <c r="R834" s="373" t="str">
        <f t="shared" si="178"/>
        <v/>
      </c>
      <c r="S834" s="372" t="str">
        <f t="shared" si="179"/>
        <v/>
      </c>
      <c r="T834" s="372" t="str">
        <f t="shared" si="172"/>
        <v/>
      </c>
      <c r="U834" s="374" t="str">
        <f t="shared" si="173"/>
        <v/>
      </c>
      <c r="V834" s="375" t="str">
        <f t="shared" si="180"/>
        <v/>
      </c>
      <c r="Y834" s="133"/>
    </row>
    <row r="835" spans="1:25" s="127" customFormat="1" ht="12" customHeight="1">
      <c r="A835" s="121">
        <v>763</v>
      </c>
      <c r="B835" s="122"/>
      <c r="C835" s="403"/>
      <c r="D835" s="123"/>
      <c r="E835" s="124"/>
      <c r="F835" s="124"/>
      <c r="G835" s="363" t="str">
        <f t="shared" si="166"/>
        <v/>
      </c>
      <c r="H835" s="376" t="str">
        <f t="shared" si="167"/>
        <v/>
      </c>
      <c r="I835" s="365" t="str">
        <f t="shared" si="168"/>
        <v/>
      </c>
      <c r="J835" s="366" t="str">
        <f t="shared" si="174"/>
        <v/>
      </c>
      <c r="K835" s="367" t="str">
        <f t="shared" si="175"/>
        <v/>
      </c>
      <c r="L835" s="368" t="str">
        <f t="shared" si="176"/>
        <v/>
      </c>
      <c r="M835" s="369"/>
      <c r="N835" s="370" t="str">
        <f t="shared" si="169"/>
        <v/>
      </c>
      <c r="O835" s="371" t="str">
        <f t="shared" si="170"/>
        <v/>
      </c>
      <c r="P835" s="371" t="str">
        <f t="shared" si="177"/>
        <v/>
      </c>
      <c r="Q835" s="372" t="str">
        <f t="shared" si="171"/>
        <v/>
      </c>
      <c r="R835" s="373" t="str">
        <f t="shared" si="178"/>
        <v/>
      </c>
      <c r="S835" s="372" t="str">
        <f t="shared" si="179"/>
        <v/>
      </c>
      <c r="T835" s="372" t="str">
        <f t="shared" si="172"/>
        <v/>
      </c>
      <c r="U835" s="374" t="str">
        <f t="shared" si="173"/>
        <v/>
      </c>
      <c r="V835" s="375" t="str">
        <f t="shared" si="180"/>
        <v/>
      </c>
      <c r="Y835" s="133"/>
    </row>
    <row r="836" spans="1:25" s="127" customFormat="1" ht="12" customHeight="1">
      <c r="A836" s="121">
        <v>764</v>
      </c>
      <c r="B836" s="122"/>
      <c r="C836" s="403"/>
      <c r="D836" s="123"/>
      <c r="E836" s="124"/>
      <c r="F836" s="124"/>
      <c r="G836" s="363" t="str">
        <f t="shared" si="166"/>
        <v/>
      </c>
      <c r="H836" s="376" t="str">
        <f t="shared" si="167"/>
        <v/>
      </c>
      <c r="I836" s="365" t="str">
        <f t="shared" si="168"/>
        <v/>
      </c>
      <c r="J836" s="366" t="str">
        <f t="shared" si="174"/>
        <v/>
      </c>
      <c r="K836" s="367" t="str">
        <f t="shared" si="175"/>
        <v/>
      </c>
      <c r="L836" s="368" t="str">
        <f t="shared" si="176"/>
        <v/>
      </c>
      <c r="M836" s="369"/>
      <c r="N836" s="370" t="str">
        <f t="shared" si="169"/>
        <v/>
      </c>
      <c r="O836" s="371" t="str">
        <f t="shared" si="170"/>
        <v/>
      </c>
      <c r="P836" s="371" t="str">
        <f t="shared" si="177"/>
        <v/>
      </c>
      <c r="Q836" s="372" t="str">
        <f t="shared" si="171"/>
        <v/>
      </c>
      <c r="R836" s="373" t="str">
        <f t="shared" si="178"/>
        <v/>
      </c>
      <c r="S836" s="372" t="str">
        <f t="shared" si="179"/>
        <v/>
      </c>
      <c r="T836" s="372" t="str">
        <f t="shared" si="172"/>
        <v/>
      </c>
      <c r="U836" s="374" t="str">
        <f t="shared" si="173"/>
        <v/>
      </c>
      <c r="V836" s="375" t="str">
        <f t="shared" si="180"/>
        <v/>
      </c>
      <c r="Y836" s="133"/>
    </row>
    <row r="837" spans="1:25" s="127" customFormat="1" ht="12" customHeight="1">
      <c r="A837" s="121">
        <v>765</v>
      </c>
      <c r="B837" s="122"/>
      <c r="C837" s="403"/>
      <c r="D837" s="123"/>
      <c r="E837" s="124"/>
      <c r="F837" s="124"/>
      <c r="G837" s="363" t="str">
        <f t="shared" si="166"/>
        <v/>
      </c>
      <c r="H837" s="376" t="str">
        <f t="shared" si="167"/>
        <v/>
      </c>
      <c r="I837" s="365" t="str">
        <f t="shared" si="168"/>
        <v/>
      </c>
      <c r="J837" s="366" t="str">
        <f t="shared" si="174"/>
        <v/>
      </c>
      <c r="K837" s="367" t="str">
        <f t="shared" si="175"/>
        <v/>
      </c>
      <c r="L837" s="368" t="str">
        <f t="shared" si="176"/>
        <v/>
      </c>
      <c r="M837" s="369"/>
      <c r="N837" s="370" t="str">
        <f t="shared" si="169"/>
        <v/>
      </c>
      <c r="O837" s="371" t="str">
        <f t="shared" si="170"/>
        <v/>
      </c>
      <c r="P837" s="371" t="str">
        <f t="shared" si="177"/>
        <v/>
      </c>
      <c r="Q837" s="372" t="str">
        <f t="shared" si="171"/>
        <v/>
      </c>
      <c r="R837" s="373" t="str">
        <f t="shared" si="178"/>
        <v/>
      </c>
      <c r="S837" s="372" t="str">
        <f t="shared" si="179"/>
        <v/>
      </c>
      <c r="T837" s="372" t="str">
        <f t="shared" si="172"/>
        <v/>
      </c>
      <c r="U837" s="374" t="str">
        <f t="shared" si="173"/>
        <v/>
      </c>
      <c r="V837" s="375" t="str">
        <f t="shared" si="180"/>
        <v/>
      </c>
      <c r="Y837" s="133"/>
    </row>
    <row r="838" spans="1:25" s="127" customFormat="1" ht="12" customHeight="1">
      <c r="A838" s="121">
        <v>766</v>
      </c>
      <c r="B838" s="122"/>
      <c r="C838" s="403"/>
      <c r="D838" s="123"/>
      <c r="E838" s="124"/>
      <c r="F838" s="124"/>
      <c r="G838" s="363" t="str">
        <f t="shared" si="166"/>
        <v/>
      </c>
      <c r="H838" s="376" t="str">
        <f t="shared" si="167"/>
        <v/>
      </c>
      <c r="I838" s="365" t="str">
        <f t="shared" si="168"/>
        <v/>
      </c>
      <c r="J838" s="366" t="str">
        <f t="shared" si="174"/>
        <v/>
      </c>
      <c r="K838" s="367" t="str">
        <f t="shared" si="175"/>
        <v/>
      </c>
      <c r="L838" s="368" t="str">
        <f t="shared" si="176"/>
        <v/>
      </c>
      <c r="M838" s="369"/>
      <c r="N838" s="370" t="str">
        <f t="shared" si="169"/>
        <v/>
      </c>
      <c r="O838" s="371" t="str">
        <f t="shared" si="170"/>
        <v/>
      </c>
      <c r="P838" s="371" t="str">
        <f t="shared" si="177"/>
        <v/>
      </c>
      <c r="Q838" s="372" t="str">
        <f t="shared" si="171"/>
        <v/>
      </c>
      <c r="R838" s="373" t="str">
        <f t="shared" si="178"/>
        <v/>
      </c>
      <c r="S838" s="372" t="str">
        <f t="shared" si="179"/>
        <v/>
      </c>
      <c r="T838" s="372" t="str">
        <f t="shared" si="172"/>
        <v/>
      </c>
      <c r="U838" s="374" t="str">
        <f t="shared" si="173"/>
        <v/>
      </c>
      <c r="V838" s="375" t="str">
        <f t="shared" si="180"/>
        <v/>
      </c>
      <c r="Y838" s="133"/>
    </row>
    <row r="839" spans="1:25" s="127" customFormat="1" ht="12" customHeight="1">
      <c r="A839" s="121">
        <v>767</v>
      </c>
      <c r="B839" s="122"/>
      <c r="C839" s="403"/>
      <c r="D839" s="123"/>
      <c r="E839" s="124"/>
      <c r="F839" s="124"/>
      <c r="G839" s="363" t="str">
        <f t="shared" si="166"/>
        <v/>
      </c>
      <c r="H839" s="376" t="str">
        <f t="shared" si="167"/>
        <v/>
      </c>
      <c r="I839" s="365" t="str">
        <f t="shared" si="168"/>
        <v/>
      </c>
      <c r="J839" s="366" t="str">
        <f t="shared" si="174"/>
        <v/>
      </c>
      <c r="K839" s="367" t="str">
        <f t="shared" si="175"/>
        <v/>
      </c>
      <c r="L839" s="368" t="str">
        <f t="shared" si="176"/>
        <v/>
      </c>
      <c r="M839" s="369"/>
      <c r="N839" s="370" t="str">
        <f t="shared" si="169"/>
        <v/>
      </c>
      <c r="O839" s="371" t="str">
        <f t="shared" si="170"/>
        <v/>
      </c>
      <c r="P839" s="371" t="str">
        <f t="shared" si="177"/>
        <v/>
      </c>
      <c r="Q839" s="372" t="str">
        <f t="shared" si="171"/>
        <v/>
      </c>
      <c r="R839" s="373" t="str">
        <f t="shared" si="178"/>
        <v/>
      </c>
      <c r="S839" s="372" t="str">
        <f t="shared" si="179"/>
        <v/>
      </c>
      <c r="T839" s="372" t="str">
        <f t="shared" si="172"/>
        <v/>
      </c>
      <c r="U839" s="374" t="str">
        <f t="shared" si="173"/>
        <v/>
      </c>
      <c r="V839" s="375" t="str">
        <f t="shared" si="180"/>
        <v/>
      </c>
      <c r="Y839" s="133"/>
    </row>
    <row r="840" spans="1:25" s="127" customFormat="1" ht="12" customHeight="1">
      <c r="A840" s="121">
        <v>768</v>
      </c>
      <c r="B840" s="122"/>
      <c r="C840" s="403"/>
      <c r="D840" s="123"/>
      <c r="E840" s="124"/>
      <c r="F840" s="124"/>
      <c r="G840" s="363" t="str">
        <f t="shared" si="166"/>
        <v/>
      </c>
      <c r="H840" s="376" t="str">
        <f t="shared" si="167"/>
        <v/>
      </c>
      <c r="I840" s="365" t="str">
        <f t="shared" si="168"/>
        <v/>
      </c>
      <c r="J840" s="366" t="str">
        <f t="shared" si="174"/>
        <v/>
      </c>
      <c r="K840" s="367" t="str">
        <f t="shared" si="175"/>
        <v/>
      </c>
      <c r="L840" s="368" t="str">
        <f t="shared" si="176"/>
        <v/>
      </c>
      <c r="M840" s="369"/>
      <c r="N840" s="370" t="str">
        <f t="shared" si="169"/>
        <v/>
      </c>
      <c r="O840" s="371" t="str">
        <f t="shared" si="170"/>
        <v/>
      </c>
      <c r="P840" s="371" t="str">
        <f t="shared" si="177"/>
        <v/>
      </c>
      <c r="Q840" s="372" t="str">
        <f t="shared" si="171"/>
        <v/>
      </c>
      <c r="R840" s="373" t="str">
        <f t="shared" si="178"/>
        <v/>
      </c>
      <c r="S840" s="372" t="str">
        <f t="shared" si="179"/>
        <v/>
      </c>
      <c r="T840" s="372" t="str">
        <f t="shared" si="172"/>
        <v/>
      </c>
      <c r="U840" s="374" t="str">
        <f t="shared" si="173"/>
        <v/>
      </c>
      <c r="V840" s="375" t="str">
        <f t="shared" si="180"/>
        <v/>
      </c>
      <c r="Y840" s="133"/>
    </row>
    <row r="841" spans="1:25" s="127" customFormat="1" ht="12" customHeight="1">
      <c r="A841" s="121">
        <v>769</v>
      </c>
      <c r="B841" s="122"/>
      <c r="C841" s="403"/>
      <c r="D841" s="123"/>
      <c r="E841" s="124"/>
      <c r="F841" s="124"/>
      <c r="G841" s="363" t="str">
        <f t="shared" ref="G841:G904" si="181">IF(OR(ISBLANK($C841),ISBLANK($C$68)),"",IF($C841&gt;$C$68,"",DATEDIF($C841,$C$68,"Y")))</f>
        <v/>
      </c>
      <c r="H841" s="376" t="str">
        <f t="shared" ref="H841:H904" si="182">IF(D841=1,"男",IF(D841=2,"女",""))</f>
        <v/>
      </c>
      <c r="I841" s="365" t="str">
        <f t="shared" ref="I841:I904" si="183">G841&amp;H841</f>
        <v/>
      </c>
      <c r="J841" s="366" t="str">
        <f t="shared" si="174"/>
        <v/>
      </c>
      <c r="K841" s="367" t="str">
        <f t="shared" si="175"/>
        <v/>
      </c>
      <c r="L841" s="368" t="str">
        <f t="shared" si="176"/>
        <v/>
      </c>
      <c r="M841" s="369"/>
      <c r="N841" s="370" t="str">
        <f t="shared" ref="N841:N904" si="184">IF(F841="","",(F841-O841)/O841*100)</f>
        <v/>
      </c>
      <c r="O841" s="371" t="str">
        <f t="shared" ref="O841:O904" si="185">IF(E841="","",(J841*E841-K841))</f>
        <v/>
      </c>
      <c r="P841" s="371" t="str">
        <f t="shared" si="177"/>
        <v/>
      </c>
      <c r="Q841" s="372" t="str">
        <f t="shared" ref="Q841:Q904" si="186">IF($E841="","",P841*O841)</f>
        <v/>
      </c>
      <c r="R841" s="373" t="str">
        <f t="shared" si="178"/>
        <v/>
      </c>
      <c r="S841" s="372" t="str">
        <f t="shared" si="179"/>
        <v/>
      </c>
      <c r="T841" s="372" t="str">
        <f t="shared" ref="T841:T904" si="187">IF(E841="","",(Q841*R841+S841))</f>
        <v/>
      </c>
      <c r="U841" s="374" t="str">
        <f t="shared" ref="U841:U904" si="188">IF(E841="","",(T841*33%))</f>
        <v/>
      </c>
      <c r="V841" s="375" t="str">
        <f t="shared" si="180"/>
        <v/>
      </c>
      <c r="Y841" s="133"/>
    </row>
    <row r="842" spans="1:25" s="127" customFormat="1" ht="12" customHeight="1">
      <c r="A842" s="121">
        <v>770</v>
      </c>
      <c r="B842" s="122"/>
      <c r="C842" s="403"/>
      <c r="D842" s="123"/>
      <c r="E842" s="124"/>
      <c r="F842" s="124"/>
      <c r="G842" s="363" t="str">
        <f t="shared" si="181"/>
        <v/>
      </c>
      <c r="H842" s="376" t="str">
        <f t="shared" si="182"/>
        <v/>
      </c>
      <c r="I842" s="365" t="str">
        <f t="shared" si="183"/>
        <v/>
      </c>
      <c r="J842" s="366" t="str">
        <f t="shared" ref="J842:J905" si="189">IF(E842="","",VLOOKUP(I842,$W$28:$Y$53,2,FALSE))</f>
        <v/>
      </c>
      <c r="K842" s="367" t="str">
        <f t="shared" ref="K842:K905" si="190">IF(E842="","",VLOOKUP(I842,$W$28:$Y$53,3,FALSE))</f>
        <v/>
      </c>
      <c r="L842" s="368" t="str">
        <f t="shared" ref="L842:L905" si="191">IF(ISNUMBER(N842),VLOOKUP(N842,$M$57:$R$62,4,TRUE),"")</f>
        <v/>
      </c>
      <c r="M842" s="369"/>
      <c r="N842" s="370" t="str">
        <f t="shared" si="184"/>
        <v/>
      </c>
      <c r="O842" s="371" t="str">
        <f t="shared" si="185"/>
        <v/>
      </c>
      <c r="P842" s="371" t="str">
        <f t="shared" ref="P842:P905" si="192">IF($E842="","",VLOOKUP($I842,$N$27:$Q$53,2,FALSE))</f>
        <v/>
      </c>
      <c r="Q842" s="372" t="str">
        <f t="shared" si="186"/>
        <v/>
      </c>
      <c r="R842" s="373" t="str">
        <f t="shared" ref="R842:R905" si="193">IF(E842="","",VLOOKUP(I842,$N$27:$V$53,9,FALSE))</f>
        <v/>
      </c>
      <c r="S842" s="372" t="str">
        <f t="shared" ref="S842:S905" si="194">IF($E842="","",VLOOKUP($I842,$N$27:$R$53,5,FALSE))</f>
        <v/>
      </c>
      <c r="T842" s="372" t="str">
        <f t="shared" si="187"/>
        <v/>
      </c>
      <c r="U842" s="374" t="str">
        <f t="shared" si="188"/>
        <v/>
      </c>
      <c r="V842" s="375" t="str">
        <f t="shared" ref="V842:V905" si="195">IF(E842="","",(IF(AND(U842&lt;=$R$7,U842&gt;=$T$7),U842,IF(U842="","　","個別対応"))))</f>
        <v/>
      </c>
      <c r="Y842" s="133"/>
    </row>
    <row r="843" spans="1:25" s="127" customFormat="1" ht="12" customHeight="1">
      <c r="A843" s="121">
        <v>771</v>
      </c>
      <c r="B843" s="122"/>
      <c r="C843" s="403"/>
      <c r="D843" s="123"/>
      <c r="E843" s="124"/>
      <c r="F843" s="124"/>
      <c r="G843" s="363" t="str">
        <f t="shared" si="181"/>
        <v/>
      </c>
      <c r="H843" s="376" t="str">
        <f t="shared" si="182"/>
        <v/>
      </c>
      <c r="I843" s="365" t="str">
        <f t="shared" si="183"/>
        <v/>
      </c>
      <c r="J843" s="366" t="str">
        <f t="shared" si="189"/>
        <v/>
      </c>
      <c r="K843" s="367" t="str">
        <f t="shared" si="190"/>
        <v/>
      </c>
      <c r="L843" s="368" t="str">
        <f t="shared" si="191"/>
        <v/>
      </c>
      <c r="M843" s="369"/>
      <c r="N843" s="370" t="str">
        <f t="shared" si="184"/>
        <v/>
      </c>
      <c r="O843" s="371" t="str">
        <f t="shared" si="185"/>
        <v/>
      </c>
      <c r="P843" s="371" t="str">
        <f t="shared" si="192"/>
        <v/>
      </c>
      <c r="Q843" s="372" t="str">
        <f t="shared" si="186"/>
        <v/>
      </c>
      <c r="R843" s="373" t="str">
        <f t="shared" si="193"/>
        <v/>
      </c>
      <c r="S843" s="372" t="str">
        <f t="shared" si="194"/>
        <v/>
      </c>
      <c r="T843" s="372" t="str">
        <f t="shared" si="187"/>
        <v/>
      </c>
      <c r="U843" s="374" t="str">
        <f t="shared" si="188"/>
        <v/>
      </c>
      <c r="V843" s="375" t="str">
        <f t="shared" si="195"/>
        <v/>
      </c>
      <c r="Y843" s="133"/>
    </row>
    <row r="844" spans="1:25" s="127" customFormat="1" ht="12" customHeight="1">
      <c r="A844" s="121">
        <v>772</v>
      </c>
      <c r="B844" s="122"/>
      <c r="C844" s="403"/>
      <c r="D844" s="123"/>
      <c r="E844" s="124"/>
      <c r="F844" s="124"/>
      <c r="G844" s="363" t="str">
        <f t="shared" si="181"/>
        <v/>
      </c>
      <c r="H844" s="376" t="str">
        <f t="shared" si="182"/>
        <v/>
      </c>
      <c r="I844" s="365" t="str">
        <f t="shared" si="183"/>
        <v/>
      </c>
      <c r="J844" s="366" t="str">
        <f t="shared" si="189"/>
        <v/>
      </c>
      <c r="K844" s="367" t="str">
        <f t="shared" si="190"/>
        <v/>
      </c>
      <c r="L844" s="368" t="str">
        <f t="shared" si="191"/>
        <v/>
      </c>
      <c r="M844" s="369"/>
      <c r="N844" s="370" t="str">
        <f t="shared" si="184"/>
        <v/>
      </c>
      <c r="O844" s="371" t="str">
        <f t="shared" si="185"/>
        <v/>
      </c>
      <c r="P844" s="371" t="str">
        <f t="shared" si="192"/>
        <v/>
      </c>
      <c r="Q844" s="372" t="str">
        <f t="shared" si="186"/>
        <v/>
      </c>
      <c r="R844" s="373" t="str">
        <f t="shared" si="193"/>
        <v/>
      </c>
      <c r="S844" s="372" t="str">
        <f t="shared" si="194"/>
        <v/>
      </c>
      <c r="T844" s="372" t="str">
        <f t="shared" si="187"/>
        <v/>
      </c>
      <c r="U844" s="374" t="str">
        <f t="shared" si="188"/>
        <v/>
      </c>
      <c r="V844" s="375" t="str">
        <f t="shared" si="195"/>
        <v/>
      </c>
      <c r="Y844" s="133"/>
    </row>
    <row r="845" spans="1:25" s="127" customFormat="1" ht="12" customHeight="1">
      <c r="A845" s="121">
        <v>773</v>
      </c>
      <c r="B845" s="122"/>
      <c r="C845" s="403"/>
      <c r="D845" s="123"/>
      <c r="E845" s="124"/>
      <c r="F845" s="124"/>
      <c r="G845" s="363" t="str">
        <f t="shared" si="181"/>
        <v/>
      </c>
      <c r="H845" s="376" t="str">
        <f t="shared" si="182"/>
        <v/>
      </c>
      <c r="I845" s="365" t="str">
        <f t="shared" si="183"/>
        <v/>
      </c>
      <c r="J845" s="366" t="str">
        <f t="shared" si="189"/>
        <v/>
      </c>
      <c r="K845" s="367" t="str">
        <f t="shared" si="190"/>
        <v/>
      </c>
      <c r="L845" s="368" t="str">
        <f t="shared" si="191"/>
        <v/>
      </c>
      <c r="M845" s="369"/>
      <c r="N845" s="370" t="str">
        <f t="shared" si="184"/>
        <v/>
      </c>
      <c r="O845" s="371" t="str">
        <f t="shared" si="185"/>
        <v/>
      </c>
      <c r="P845" s="371" t="str">
        <f t="shared" si="192"/>
        <v/>
      </c>
      <c r="Q845" s="372" t="str">
        <f t="shared" si="186"/>
        <v/>
      </c>
      <c r="R845" s="373" t="str">
        <f t="shared" si="193"/>
        <v/>
      </c>
      <c r="S845" s="372" t="str">
        <f t="shared" si="194"/>
        <v/>
      </c>
      <c r="T845" s="372" t="str">
        <f t="shared" si="187"/>
        <v/>
      </c>
      <c r="U845" s="374" t="str">
        <f t="shared" si="188"/>
        <v/>
      </c>
      <c r="V845" s="375" t="str">
        <f t="shared" si="195"/>
        <v/>
      </c>
      <c r="Y845" s="133"/>
    </row>
    <row r="846" spans="1:25" s="127" customFormat="1" ht="12" customHeight="1">
      <c r="A846" s="121">
        <v>774</v>
      </c>
      <c r="B846" s="122"/>
      <c r="C846" s="403"/>
      <c r="D846" s="123"/>
      <c r="E846" s="124"/>
      <c r="F846" s="124"/>
      <c r="G846" s="363" t="str">
        <f t="shared" si="181"/>
        <v/>
      </c>
      <c r="H846" s="376" t="str">
        <f t="shared" si="182"/>
        <v/>
      </c>
      <c r="I846" s="365" t="str">
        <f t="shared" si="183"/>
        <v/>
      </c>
      <c r="J846" s="366" t="str">
        <f t="shared" si="189"/>
        <v/>
      </c>
      <c r="K846" s="367" t="str">
        <f t="shared" si="190"/>
        <v/>
      </c>
      <c r="L846" s="368" t="str">
        <f t="shared" si="191"/>
        <v/>
      </c>
      <c r="M846" s="369"/>
      <c r="N846" s="370" t="str">
        <f t="shared" si="184"/>
        <v/>
      </c>
      <c r="O846" s="371" t="str">
        <f t="shared" si="185"/>
        <v/>
      </c>
      <c r="P846" s="371" t="str">
        <f t="shared" si="192"/>
        <v/>
      </c>
      <c r="Q846" s="372" t="str">
        <f t="shared" si="186"/>
        <v/>
      </c>
      <c r="R846" s="373" t="str">
        <f t="shared" si="193"/>
        <v/>
      </c>
      <c r="S846" s="372" t="str">
        <f t="shared" si="194"/>
        <v/>
      </c>
      <c r="T846" s="372" t="str">
        <f t="shared" si="187"/>
        <v/>
      </c>
      <c r="U846" s="374" t="str">
        <f t="shared" si="188"/>
        <v/>
      </c>
      <c r="V846" s="375" t="str">
        <f t="shared" si="195"/>
        <v/>
      </c>
      <c r="Y846" s="133"/>
    </row>
    <row r="847" spans="1:25" s="127" customFormat="1" ht="12" customHeight="1">
      <c r="A847" s="121">
        <v>775</v>
      </c>
      <c r="B847" s="122"/>
      <c r="C847" s="403"/>
      <c r="D847" s="123"/>
      <c r="E847" s="124"/>
      <c r="F847" s="124"/>
      <c r="G847" s="363" t="str">
        <f t="shared" si="181"/>
        <v/>
      </c>
      <c r="H847" s="376" t="str">
        <f t="shared" si="182"/>
        <v/>
      </c>
      <c r="I847" s="365" t="str">
        <f t="shared" si="183"/>
        <v/>
      </c>
      <c r="J847" s="366" t="str">
        <f t="shared" si="189"/>
        <v/>
      </c>
      <c r="K847" s="367" t="str">
        <f t="shared" si="190"/>
        <v/>
      </c>
      <c r="L847" s="368" t="str">
        <f t="shared" si="191"/>
        <v/>
      </c>
      <c r="M847" s="369"/>
      <c r="N847" s="370" t="str">
        <f t="shared" si="184"/>
        <v/>
      </c>
      <c r="O847" s="371" t="str">
        <f t="shared" si="185"/>
        <v/>
      </c>
      <c r="P847" s="371" t="str">
        <f t="shared" si="192"/>
        <v/>
      </c>
      <c r="Q847" s="372" t="str">
        <f t="shared" si="186"/>
        <v/>
      </c>
      <c r="R847" s="373" t="str">
        <f t="shared" si="193"/>
        <v/>
      </c>
      <c r="S847" s="372" t="str">
        <f t="shared" si="194"/>
        <v/>
      </c>
      <c r="T847" s="372" t="str">
        <f t="shared" si="187"/>
        <v/>
      </c>
      <c r="U847" s="374" t="str">
        <f t="shared" si="188"/>
        <v/>
      </c>
      <c r="V847" s="375" t="str">
        <f t="shared" si="195"/>
        <v/>
      </c>
      <c r="Y847" s="133"/>
    </row>
    <row r="848" spans="1:25" s="127" customFormat="1" ht="12" customHeight="1">
      <c r="A848" s="121">
        <v>776</v>
      </c>
      <c r="B848" s="122"/>
      <c r="C848" s="403"/>
      <c r="D848" s="123"/>
      <c r="E848" s="124"/>
      <c r="F848" s="124"/>
      <c r="G848" s="363" t="str">
        <f t="shared" si="181"/>
        <v/>
      </c>
      <c r="H848" s="376" t="str">
        <f t="shared" si="182"/>
        <v/>
      </c>
      <c r="I848" s="365" t="str">
        <f t="shared" si="183"/>
        <v/>
      </c>
      <c r="J848" s="366" t="str">
        <f t="shared" si="189"/>
        <v/>
      </c>
      <c r="K848" s="367" t="str">
        <f t="shared" si="190"/>
        <v/>
      </c>
      <c r="L848" s="368" t="str">
        <f t="shared" si="191"/>
        <v/>
      </c>
      <c r="M848" s="369"/>
      <c r="N848" s="370" t="str">
        <f t="shared" si="184"/>
        <v/>
      </c>
      <c r="O848" s="371" t="str">
        <f t="shared" si="185"/>
        <v/>
      </c>
      <c r="P848" s="371" t="str">
        <f t="shared" si="192"/>
        <v/>
      </c>
      <c r="Q848" s="372" t="str">
        <f t="shared" si="186"/>
        <v/>
      </c>
      <c r="R848" s="373" t="str">
        <f t="shared" si="193"/>
        <v/>
      </c>
      <c r="S848" s="372" t="str">
        <f t="shared" si="194"/>
        <v/>
      </c>
      <c r="T848" s="372" t="str">
        <f t="shared" si="187"/>
        <v/>
      </c>
      <c r="U848" s="374" t="str">
        <f t="shared" si="188"/>
        <v/>
      </c>
      <c r="V848" s="375" t="str">
        <f t="shared" si="195"/>
        <v/>
      </c>
      <c r="Y848" s="133"/>
    </row>
    <row r="849" spans="1:25" s="127" customFormat="1" ht="12" customHeight="1">
      <c r="A849" s="121">
        <v>777</v>
      </c>
      <c r="B849" s="122"/>
      <c r="C849" s="403"/>
      <c r="D849" s="123"/>
      <c r="E849" s="124"/>
      <c r="F849" s="124"/>
      <c r="G849" s="363" t="str">
        <f t="shared" si="181"/>
        <v/>
      </c>
      <c r="H849" s="376" t="str">
        <f t="shared" si="182"/>
        <v/>
      </c>
      <c r="I849" s="365" t="str">
        <f t="shared" si="183"/>
        <v/>
      </c>
      <c r="J849" s="366" t="str">
        <f t="shared" si="189"/>
        <v/>
      </c>
      <c r="K849" s="367" t="str">
        <f t="shared" si="190"/>
        <v/>
      </c>
      <c r="L849" s="368" t="str">
        <f t="shared" si="191"/>
        <v/>
      </c>
      <c r="M849" s="369"/>
      <c r="N849" s="370" t="str">
        <f t="shared" si="184"/>
        <v/>
      </c>
      <c r="O849" s="371" t="str">
        <f t="shared" si="185"/>
        <v/>
      </c>
      <c r="P849" s="371" t="str">
        <f t="shared" si="192"/>
        <v/>
      </c>
      <c r="Q849" s="372" t="str">
        <f t="shared" si="186"/>
        <v/>
      </c>
      <c r="R849" s="373" t="str">
        <f t="shared" si="193"/>
        <v/>
      </c>
      <c r="S849" s="372" t="str">
        <f t="shared" si="194"/>
        <v/>
      </c>
      <c r="T849" s="372" t="str">
        <f t="shared" si="187"/>
        <v/>
      </c>
      <c r="U849" s="374" t="str">
        <f t="shared" si="188"/>
        <v/>
      </c>
      <c r="V849" s="375" t="str">
        <f t="shared" si="195"/>
        <v/>
      </c>
      <c r="Y849" s="133"/>
    </row>
    <row r="850" spans="1:25" s="127" customFormat="1" ht="12" customHeight="1">
      <c r="A850" s="121">
        <v>778</v>
      </c>
      <c r="B850" s="122"/>
      <c r="C850" s="403"/>
      <c r="D850" s="123"/>
      <c r="E850" s="124"/>
      <c r="F850" s="124"/>
      <c r="G850" s="363" t="str">
        <f t="shared" si="181"/>
        <v/>
      </c>
      <c r="H850" s="376" t="str">
        <f t="shared" si="182"/>
        <v/>
      </c>
      <c r="I850" s="365" t="str">
        <f t="shared" si="183"/>
        <v/>
      </c>
      <c r="J850" s="366" t="str">
        <f t="shared" si="189"/>
        <v/>
      </c>
      <c r="K850" s="367" t="str">
        <f t="shared" si="190"/>
        <v/>
      </c>
      <c r="L850" s="368" t="str">
        <f t="shared" si="191"/>
        <v/>
      </c>
      <c r="M850" s="369"/>
      <c r="N850" s="370" t="str">
        <f t="shared" si="184"/>
        <v/>
      </c>
      <c r="O850" s="371" t="str">
        <f t="shared" si="185"/>
        <v/>
      </c>
      <c r="P850" s="371" t="str">
        <f t="shared" si="192"/>
        <v/>
      </c>
      <c r="Q850" s="372" t="str">
        <f t="shared" si="186"/>
        <v/>
      </c>
      <c r="R850" s="373" t="str">
        <f t="shared" si="193"/>
        <v/>
      </c>
      <c r="S850" s="372" t="str">
        <f t="shared" si="194"/>
        <v/>
      </c>
      <c r="T850" s="372" t="str">
        <f t="shared" si="187"/>
        <v/>
      </c>
      <c r="U850" s="374" t="str">
        <f t="shared" si="188"/>
        <v/>
      </c>
      <c r="V850" s="375" t="str">
        <f t="shared" si="195"/>
        <v/>
      </c>
      <c r="Y850" s="133"/>
    </row>
    <row r="851" spans="1:25" s="127" customFormat="1" ht="12" customHeight="1">
      <c r="A851" s="121">
        <v>779</v>
      </c>
      <c r="B851" s="122"/>
      <c r="C851" s="403"/>
      <c r="D851" s="123"/>
      <c r="E851" s="124"/>
      <c r="F851" s="124"/>
      <c r="G851" s="363" t="str">
        <f t="shared" si="181"/>
        <v/>
      </c>
      <c r="H851" s="376" t="str">
        <f t="shared" si="182"/>
        <v/>
      </c>
      <c r="I851" s="365" t="str">
        <f t="shared" si="183"/>
        <v/>
      </c>
      <c r="J851" s="366" t="str">
        <f t="shared" si="189"/>
        <v/>
      </c>
      <c r="K851" s="367" t="str">
        <f t="shared" si="190"/>
        <v/>
      </c>
      <c r="L851" s="368" t="str">
        <f t="shared" si="191"/>
        <v/>
      </c>
      <c r="M851" s="369"/>
      <c r="N851" s="370" t="str">
        <f t="shared" si="184"/>
        <v/>
      </c>
      <c r="O851" s="371" t="str">
        <f t="shared" si="185"/>
        <v/>
      </c>
      <c r="P851" s="371" t="str">
        <f t="shared" si="192"/>
        <v/>
      </c>
      <c r="Q851" s="372" t="str">
        <f t="shared" si="186"/>
        <v/>
      </c>
      <c r="R851" s="373" t="str">
        <f t="shared" si="193"/>
        <v/>
      </c>
      <c r="S851" s="372" t="str">
        <f t="shared" si="194"/>
        <v/>
      </c>
      <c r="T851" s="372" t="str">
        <f t="shared" si="187"/>
        <v/>
      </c>
      <c r="U851" s="374" t="str">
        <f t="shared" si="188"/>
        <v/>
      </c>
      <c r="V851" s="375" t="str">
        <f t="shared" si="195"/>
        <v/>
      </c>
      <c r="Y851" s="133"/>
    </row>
    <row r="852" spans="1:25" s="127" customFormat="1" ht="12" customHeight="1">
      <c r="A852" s="121">
        <v>780</v>
      </c>
      <c r="B852" s="122"/>
      <c r="C852" s="403"/>
      <c r="D852" s="123"/>
      <c r="E852" s="124"/>
      <c r="F852" s="124"/>
      <c r="G852" s="363" t="str">
        <f t="shared" si="181"/>
        <v/>
      </c>
      <c r="H852" s="376" t="str">
        <f t="shared" si="182"/>
        <v/>
      </c>
      <c r="I852" s="365" t="str">
        <f t="shared" si="183"/>
        <v/>
      </c>
      <c r="J852" s="366" t="str">
        <f t="shared" si="189"/>
        <v/>
      </c>
      <c r="K852" s="367" t="str">
        <f t="shared" si="190"/>
        <v/>
      </c>
      <c r="L852" s="368" t="str">
        <f t="shared" si="191"/>
        <v/>
      </c>
      <c r="M852" s="369"/>
      <c r="N852" s="370" t="str">
        <f t="shared" si="184"/>
        <v/>
      </c>
      <c r="O852" s="371" t="str">
        <f t="shared" si="185"/>
        <v/>
      </c>
      <c r="P852" s="371" t="str">
        <f t="shared" si="192"/>
        <v/>
      </c>
      <c r="Q852" s="372" t="str">
        <f t="shared" si="186"/>
        <v/>
      </c>
      <c r="R852" s="373" t="str">
        <f t="shared" si="193"/>
        <v/>
      </c>
      <c r="S852" s="372" t="str">
        <f t="shared" si="194"/>
        <v/>
      </c>
      <c r="T852" s="372" t="str">
        <f t="shared" si="187"/>
        <v/>
      </c>
      <c r="U852" s="374" t="str">
        <f t="shared" si="188"/>
        <v/>
      </c>
      <c r="V852" s="375" t="str">
        <f t="shared" si="195"/>
        <v/>
      </c>
      <c r="Y852" s="133"/>
    </row>
    <row r="853" spans="1:25" s="127" customFormat="1" ht="12" customHeight="1">
      <c r="A853" s="121">
        <v>781</v>
      </c>
      <c r="B853" s="122"/>
      <c r="C853" s="403"/>
      <c r="D853" s="123"/>
      <c r="E853" s="124"/>
      <c r="F853" s="124"/>
      <c r="G853" s="363" t="str">
        <f t="shared" si="181"/>
        <v/>
      </c>
      <c r="H853" s="376" t="str">
        <f t="shared" si="182"/>
        <v/>
      </c>
      <c r="I853" s="365" t="str">
        <f t="shared" si="183"/>
        <v/>
      </c>
      <c r="J853" s="366" t="str">
        <f t="shared" si="189"/>
        <v/>
      </c>
      <c r="K853" s="367" t="str">
        <f t="shared" si="190"/>
        <v/>
      </c>
      <c r="L853" s="368" t="str">
        <f t="shared" si="191"/>
        <v/>
      </c>
      <c r="M853" s="369"/>
      <c r="N853" s="370" t="str">
        <f t="shared" si="184"/>
        <v/>
      </c>
      <c r="O853" s="371" t="str">
        <f t="shared" si="185"/>
        <v/>
      </c>
      <c r="P853" s="371" t="str">
        <f t="shared" si="192"/>
        <v/>
      </c>
      <c r="Q853" s="372" t="str">
        <f t="shared" si="186"/>
        <v/>
      </c>
      <c r="R853" s="373" t="str">
        <f t="shared" si="193"/>
        <v/>
      </c>
      <c r="S853" s="372" t="str">
        <f t="shared" si="194"/>
        <v/>
      </c>
      <c r="T853" s="372" t="str">
        <f t="shared" si="187"/>
        <v/>
      </c>
      <c r="U853" s="374" t="str">
        <f t="shared" si="188"/>
        <v/>
      </c>
      <c r="V853" s="375" t="str">
        <f t="shared" si="195"/>
        <v/>
      </c>
      <c r="Y853" s="133"/>
    </row>
    <row r="854" spans="1:25" s="127" customFormat="1" ht="12" customHeight="1">
      <c r="A854" s="121">
        <v>782</v>
      </c>
      <c r="B854" s="122"/>
      <c r="C854" s="403"/>
      <c r="D854" s="123"/>
      <c r="E854" s="124"/>
      <c r="F854" s="124"/>
      <c r="G854" s="363" t="str">
        <f t="shared" si="181"/>
        <v/>
      </c>
      <c r="H854" s="376" t="str">
        <f t="shared" si="182"/>
        <v/>
      </c>
      <c r="I854" s="365" t="str">
        <f t="shared" si="183"/>
        <v/>
      </c>
      <c r="J854" s="366" t="str">
        <f t="shared" si="189"/>
        <v/>
      </c>
      <c r="K854" s="367" t="str">
        <f t="shared" si="190"/>
        <v/>
      </c>
      <c r="L854" s="368" t="str">
        <f t="shared" si="191"/>
        <v/>
      </c>
      <c r="M854" s="369"/>
      <c r="N854" s="370" t="str">
        <f t="shared" si="184"/>
        <v/>
      </c>
      <c r="O854" s="371" t="str">
        <f t="shared" si="185"/>
        <v/>
      </c>
      <c r="P854" s="371" t="str">
        <f t="shared" si="192"/>
        <v/>
      </c>
      <c r="Q854" s="372" t="str">
        <f t="shared" si="186"/>
        <v/>
      </c>
      <c r="R854" s="373" t="str">
        <f t="shared" si="193"/>
        <v/>
      </c>
      <c r="S854" s="372" t="str">
        <f t="shared" si="194"/>
        <v/>
      </c>
      <c r="T854" s="372" t="str">
        <f t="shared" si="187"/>
        <v/>
      </c>
      <c r="U854" s="374" t="str">
        <f t="shared" si="188"/>
        <v/>
      </c>
      <c r="V854" s="375" t="str">
        <f t="shared" si="195"/>
        <v/>
      </c>
      <c r="Y854" s="133"/>
    </row>
    <row r="855" spans="1:25" s="127" customFormat="1" ht="12" customHeight="1">
      <c r="A855" s="121">
        <v>783</v>
      </c>
      <c r="B855" s="122"/>
      <c r="C855" s="403"/>
      <c r="D855" s="123"/>
      <c r="E855" s="124"/>
      <c r="F855" s="124"/>
      <c r="G855" s="363" t="str">
        <f t="shared" si="181"/>
        <v/>
      </c>
      <c r="H855" s="376" t="str">
        <f t="shared" si="182"/>
        <v/>
      </c>
      <c r="I855" s="365" t="str">
        <f t="shared" si="183"/>
        <v/>
      </c>
      <c r="J855" s="366" t="str">
        <f t="shared" si="189"/>
        <v/>
      </c>
      <c r="K855" s="367" t="str">
        <f t="shared" si="190"/>
        <v/>
      </c>
      <c r="L855" s="368" t="str">
        <f t="shared" si="191"/>
        <v/>
      </c>
      <c r="M855" s="369"/>
      <c r="N855" s="370" t="str">
        <f t="shared" si="184"/>
        <v/>
      </c>
      <c r="O855" s="371" t="str">
        <f t="shared" si="185"/>
        <v/>
      </c>
      <c r="P855" s="371" t="str">
        <f t="shared" si="192"/>
        <v/>
      </c>
      <c r="Q855" s="372" t="str">
        <f t="shared" si="186"/>
        <v/>
      </c>
      <c r="R855" s="373" t="str">
        <f t="shared" si="193"/>
        <v/>
      </c>
      <c r="S855" s="372" t="str">
        <f t="shared" si="194"/>
        <v/>
      </c>
      <c r="T855" s="372" t="str">
        <f t="shared" si="187"/>
        <v/>
      </c>
      <c r="U855" s="374" t="str">
        <f t="shared" si="188"/>
        <v/>
      </c>
      <c r="V855" s="375" t="str">
        <f t="shared" si="195"/>
        <v/>
      </c>
      <c r="Y855" s="133"/>
    </row>
    <row r="856" spans="1:25" s="127" customFormat="1" ht="12" customHeight="1">
      <c r="A856" s="121">
        <v>784</v>
      </c>
      <c r="B856" s="122"/>
      <c r="C856" s="403"/>
      <c r="D856" s="123"/>
      <c r="E856" s="124"/>
      <c r="F856" s="124"/>
      <c r="G856" s="363" t="str">
        <f t="shared" si="181"/>
        <v/>
      </c>
      <c r="H856" s="376" t="str">
        <f t="shared" si="182"/>
        <v/>
      </c>
      <c r="I856" s="365" t="str">
        <f t="shared" si="183"/>
        <v/>
      </c>
      <c r="J856" s="366" t="str">
        <f t="shared" si="189"/>
        <v/>
      </c>
      <c r="K856" s="367" t="str">
        <f t="shared" si="190"/>
        <v/>
      </c>
      <c r="L856" s="368" t="str">
        <f t="shared" si="191"/>
        <v/>
      </c>
      <c r="M856" s="369"/>
      <c r="N856" s="370" t="str">
        <f t="shared" si="184"/>
        <v/>
      </c>
      <c r="O856" s="371" t="str">
        <f t="shared" si="185"/>
        <v/>
      </c>
      <c r="P856" s="371" t="str">
        <f t="shared" si="192"/>
        <v/>
      </c>
      <c r="Q856" s="372" t="str">
        <f t="shared" si="186"/>
        <v/>
      </c>
      <c r="R856" s="373" t="str">
        <f t="shared" si="193"/>
        <v/>
      </c>
      <c r="S856" s="372" t="str">
        <f t="shared" si="194"/>
        <v/>
      </c>
      <c r="T856" s="372" t="str">
        <f t="shared" si="187"/>
        <v/>
      </c>
      <c r="U856" s="374" t="str">
        <f t="shared" si="188"/>
        <v/>
      </c>
      <c r="V856" s="375" t="str">
        <f t="shared" si="195"/>
        <v/>
      </c>
      <c r="Y856" s="133"/>
    </row>
    <row r="857" spans="1:25" s="127" customFormat="1" ht="12" customHeight="1">
      <c r="A857" s="121">
        <v>785</v>
      </c>
      <c r="B857" s="122"/>
      <c r="C857" s="403"/>
      <c r="D857" s="123"/>
      <c r="E857" s="124"/>
      <c r="F857" s="124"/>
      <c r="G857" s="363" t="str">
        <f t="shared" si="181"/>
        <v/>
      </c>
      <c r="H857" s="376" t="str">
        <f t="shared" si="182"/>
        <v/>
      </c>
      <c r="I857" s="365" t="str">
        <f t="shared" si="183"/>
        <v/>
      </c>
      <c r="J857" s="366" t="str">
        <f t="shared" si="189"/>
        <v/>
      </c>
      <c r="K857" s="367" t="str">
        <f t="shared" si="190"/>
        <v/>
      </c>
      <c r="L857" s="368" t="str">
        <f t="shared" si="191"/>
        <v/>
      </c>
      <c r="M857" s="369"/>
      <c r="N857" s="370" t="str">
        <f t="shared" si="184"/>
        <v/>
      </c>
      <c r="O857" s="371" t="str">
        <f t="shared" si="185"/>
        <v/>
      </c>
      <c r="P857" s="371" t="str">
        <f t="shared" si="192"/>
        <v/>
      </c>
      <c r="Q857" s="372" t="str">
        <f t="shared" si="186"/>
        <v/>
      </c>
      <c r="R857" s="373" t="str">
        <f t="shared" si="193"/>
        <v/>
      </c>
      <c r="S857" s="372" t="str">
        <f t="shared" si="194"/>
        <v/>
      </c>
      <c r="T857" s="372" t="str">
        <f t="shared" si="187"/>
        <v/>
      </c>
      <c r="U857" s="374" t="str">
        <f t="shared" si="188"/>
        <v/>
      </c>
      <c r="V857" s="375" t="str">
        <f t="shared" si="195"/>
        <v/>
      </c>
      <c r="Y857" s="133"/>
    </row>
    <row r="858" spans="1:25" s="127" customFormat="1" ht="12" customHeight="1">
      <c r="A858" s="121">
        <v>786</v>
      </c>
      <c r="B858" s="122"/>
      <c r="C858" s="403"/>
      <c r="D858" s="123"/>
      <c r="E858" s="124"/>
      <c r="F858" s="124"/>
      <c r="G858" s="363" t="str">
        <f t="shared" si="181"/>
        <v/>
      </c>
      <c r="H858" s="376" t="str">
        <f t="shared" si="182"/>
        <v/>
      </c>
      <c r="I858" s="365" t="str">
        <f t="shared" si="183"/>
        <v/>
      </c>
      <c r="J858" s="366" t="str">
        <f t="shared" si="189"/>
        <v/>
      </c>
      <c r="K858" s="367" t="str">
        <f t="shared" si="190"/>
        <v/>
      </c>
      <c r="L858" s="368" t="str">
        <f t="shared" si="191"/>
        <v/>
      </c>
      <c r="M858" s="369"/>
      <c r="N858" s="370" t="str">
        <f t="shared" si="184"/>
        <v/>
      </c>
      <c r="O858" s="371" t="str">
        <f t="shared" si="185"/>
        <v/>
      </c>
      <c r="P858" s="371" t="str">
        <f t="shared" si="192"/>
        <v/>
      </c>
      <c r="Q858" s="372" t="str">
        <f t="shared" si="186"/>
        <v/>
      </c>
      <c r="R858" s="373" t="str">
        <f t="shared" si="193"/>
        <v/>
      </c>
      <c r="S858" s="372" t="str">
        <f t="shared" si="194"/>
        <v/>
      </c>
      <c r="T858" s="372" t="str">
        <f t="shared" si="187"/>
        <v/>
      </c>
      <c r="U858" s="374" t="str">
        <f t="shared" si="188"/>
        <v/>
      </c>
      <c r="V858" s="375" t="str">
        <f t="shared" si="195"/>
        <v/>
      </c>
      <c r="Y858" s="133"/>
    </row>
    <row r="859" spans="1:25" s="127" customFormat="1" ht="12" customHeight="1">
      <c r="A859" s="121">
        <v>787</v>
      </c>
      <c r="B859" s="122"/>
      <c r="C859" s="403"/>
      <c r="D859" s="123"/>
      <c r="E859" s="124"/>
      <c r="F859" s="124"/>
      <c r="G859" s="363" t="str">
        <f t="shared" si="181"/>
        <v/>
      </c>
      <c r="H859" s="376" t="str">
        <f t="shared" si="182"/>
        <v/>
      </c>
      <c r="I859" s="365" t="str">
        <f t="shared" si="183"/>
        <v/>
      </c>
      <c r="J859" s="366" t="str">
        <f t="shared" si="189"/>
        <v/>
      </c>
      <c r="K859" s="367" t="str">
        <f t="shared" si="190"/>
        <v/>
      </c>
      <c r="L859" s="368" t="str">
        <f t="shared" si="191"/>
        <v/>
      </c>
      <c r="M859" s="369"/>
      <c r="N859" s="370" t="str">
        <f t="shared" si="184"/>
        <v/>
      </c>
      <c r="O859" s="371" t="str">
        <f t="shared" si="185"/>
        <v/>
      </c>
      <c r="P859" s="371" t="str">
        <f t="shared" si="192"/>
        <v/>
      </c>
      <c r="Q859" s="372" t="str">
        <f t="shared" si="186"/>
        <v/>
      </c>
      <c r="R859" s="373" t="str">
        <f t="shared" si="193"/>
        <v/>
      </c>
      <c r="S859" s="372" t="str">
        <f t="shared" si="194"/>
        <v/>
      </c>
      <c r="T859" s="372" t="str">
        <f t="shared" si="187"/>
        <v/>
      </c>
      <c r="U859" s="374" t="str">
        <f t="shared" si="188"/>
        <v/>
      </c>
      <c r="V859" s="375" t="str">
        <f t="shared" si="195"/>
        <v/>
      </c>
      <c r="Y859" s="133"/>
    </row>
    <row r="860" spans="1:25" s="127" customFormat="1" ht="12" customHeight="1">
      <c r="A860" s="121">
        <v>788</v>
      </c>
      <c r="B860" s="122"/>
      <c r="C860" s="403"/>
      <c r="D860" s="123"/>
      <c r="E860" s="124"/>
      <c r="F860" s="124"/>
      <c r="G860" s="363" t="str">
        <f t="shared" si="181"/>
        <v/>
      </c>
      <c r="H860" s="376" t="str">
        <f t="shared" si="182"/>
        <v/>
      </c>
      <c r="I860" s="365" t="str">
        <f t="shared" si="183"/>
        <v/>
      </c>
      <c r="J860" s="366" t="str">
        <f t="shared" si="189"/>
        <v/>
      </c>
      <c r="K860" s="367" t="str">
        <f t="shared" si="190"/>
        <v/>
      </c>
      <c r="L860" s="368" t="str">
        <f t="shared" si="191"/>
        <v/>
      </c>
      <c r="M860" s="369"/>
      <c r="N860" s="370" t="str">
        <f t="shared" si="184"/>
        <v/>
      </c>
      <c r="O860" s="371" t="str">
        <f t="shared" si="185"/>
        <v/>
      </c>
      <c r="P860" s="371" t="str">
        <f t="shared" si="192"/>
        <v/>
      </c>
      <c r="Q860" s="372" t="str">
        <f t="shared" si="186"/>
        <v/>
      </c>
      <c r="R860" s="373" t="str">
        <f t="shared" si="193"/>
        <v/>
      </c>
      <c r="S860" s="372" t="str">
        <f t="shared" si="194"/>
        <v/>
      </c>
      <c r="T860" s="372" t="str">
        <f t="shared" si="187"/>
        <v/>
      </c>
      <c r="U860" s="374" t="str">
        <f t="shared" si="188"/>
        <v/>
      </c>
      <c r="V860" s="375" t="str">
        <f t="shared" si="195"/>
        <v/>
      </c>
      <c r="Y860" s="133"/>
    </row>
    <row r="861" spans="1:25" s="127" customFormat="1" ht="12" customHeight="1">
      <c r="A861" s="121">
        <v>789</v>
      </c>
      <c r="B861" s="122"/>
      <c r="C861" s="403"/>
      <c r="D861" s="123"/>
      <c r="E861" s="124"/>
      <c r="F861" s="124"/>
      <c r="G861" s="363" t="str">
        <f t="shared" si="181"/>
        <v/>
      </c>
      <c r="H861" s="376" t="str">
        <f t="shared" si="182"/>
        <v/>
      </c>
      <c r="I861" s="365" t="str">
        <f t="shared" si="183"/>
        <v/>
      </c>
      <c r="J861" s="366" t="str">
        <f t="shared" si="189"/>
        <v/>
      </c>
      <c r="K861" s="367" t="str">
        <f t="shared" si="190"/>
        <v/>
      </c>
      <c r="L861" s="368" t="str">
        <f t="shared" si="191"/>
        <v/>
      </c>
      <c r="M861" s="369"/>
      <c r="N861" s="370" t="str">
        <f t="shared" si="184"/>
        <v/>
      </c>
      <c r="O861" s="371" t="str">
        <f t="shared" si="185"/>
        <v/>
      </c>
      <c r="P861" s="371" t="str">
        <f t="shared" si="192"/>
        <v/>
      </c>
      <c r="Q861" s="372" t="str">
        <f t="shared" si="186"/>
        <v/>
      </c>
      <c r="R861" s="373" t="str">
        <f t="shared" si="193"/>
        <v/>
      </c>
      <c r="S861" s="372" t="str">
        <f t="shared" si="194"/>
        <v/>
      </c>
      <c r="T861" s="372" t="str">
        <f t="shared" si="187"/>
        <v/>
      </c>
      <c r="U861" s="374" t="str">
        <f t="shared" si="188"/>
        <v/>
      </c>
      <c r="V861" s="375" t="str">
        <f t="shared" si="195"/>
        <v/>
      </c>
      <c r="Y861" s="133"/>
    </row>
    <row r="862" spans="1:25" s="127" customFormat="1" ht="12" customHeight="1">
      <c r="A862" s="121">
        <v>790</v>
      </c>
      <c r="B862" s="122"/>
      <c r="C862" s="403"/>
      <c r="D862" s="123"/>
      <c r="E862" s="124"/>
      <c r="F862" s="124"/>
      <c r="G862" s="363" t="str">
        <f t="shared" si="181"/>
        <v/>
      </c>
      <c r="H862" s="376" t="str">
        <f t="shared" si="182"/>
        <v/>
      </c>
      <c r="I862" s="365" t="str">
        <f t="shared" si="183"/>
        <v/>
      </c>
      <c r="J862" s="366" t="str">
        <f t="shared" si="189"/>
        <v/>
      </c>
      <c r="K862" s="367" t="str">
        <f t="shared" si="190"/>
        <v/>
      </c>
      <c r="L862" s="368" t="str">
        <f t="shared" si="191"/>
        <v/>
      </c>
      <c r="M862" s="369"/>
      <c r="N862" s="370" t="str">
        <f t="shared" si="184"/>
        <v/>
      </c>
      <c r="O862" s="371" t="str">
        <f t="shared" si="185"/>
        <v/>
      </c>
      <c r="P862" s="371" t="str">
        <f t="shared" si="192"/>
        <v/>
      </c>
      <c r="Q862" s="372" t="str">
        <f t="shared" si="186"/>
        <v/>
      </c>
      <c r="R862" s="373" t="str">
        <f t="shared" si="193"/>
        <v/>
      </c>
      <c r="S862" s="372" t="str">
        <f t="shared" si="194"/>
        <v/>
      </c>
      <c r="T862" s="372" t="str">
        <f t="shared" si="187"/>
        <v/>
      </c>
      <c r="U862" s="374" t="str">
        <f t="shared" si="188"/>
        <v/>
      </c>
      <c r="V862" s="375" t="str">
        <f t="shared" si="195"/>
        <v/>
      </c>
      <c r="Y862" s="133"/>
    </row>
    <row r="863" spans="1:25" s="127" customFormat="1" ht="12" customHeight="1">
      <c r="A863" s="121">
        <v>791</v>
      </c>
      <c r="B863" s="122"/>
      <c r="C863" s="403"/>
      <c r="D863" s="123"/>
      <c r="E863" s="124"/>
      <c r="F863" s="124"/>
      <c r="G863" s="363" t="str">
        <f t="shared" si="181"/>
        <v/>
      </c>
      <c r="H863" s="376" t="str">
        <f t="shared" si="182"/>
        <v/>
      </c>
      <c r="I863" s="365" t="str">
        <f t="shared" si="183"/>
        <v/>
      </c>
      <c r="J863" s="366" t="str">
        <f t="shared" si="189"/>
        <v/>
      </c>
      <c r="K863" s="367" t="str">
        <f t="shared" si="190"/>
        <v/>
      </c>
      <c r="L863" s="368" t="str">
        <f t="shared" si="191"/>
        <v/>
      </c>
      <c r="M863" s="369"/>
      <c r="N863" s="370" t="str">
        <f t="shared" si="184"/>
        <v/>
      </c>
      <c r="O863" s="371" t="str">
        <f t="shared" si="185"/>
        <v/>
      </c>
      <c r="P863" s="371" t="str">
        <f t="shared" si="192"/>
        <v/>
      </c>
      <c r="Q863" s="372" t="str">
        <f t="shared" si="186"/>
        <v/>
      </c>
      <c r="R863" s="373" t="str">
        <f t="shared" si="193"/>
        <v/>
      </c>
      <c r="S863" s="372" t="str">
        <f t="shared" si="194"/>
        <v/>
      </c>
      <c r="T863" s="372" t="str">
        <f t="shared" si="187"/>
        <v/>
      </c>
      <c r="U863" s="374" t="str">
        <f t="shared" si="188"/>
        <v/>
      </c>
      <c r="V863" s="375" t="str">
        <f t="shared" si="195"/>
        <v/>
      </c>
      <c r="Y863" s="133"/>
    </row>
    <row r="864" spans="1:25" s="127" customFormat="1" ht="12" customHeight="1">
      <c r="A864" s="121">
        <v>792</v>
      </c>
      <c r="B864" s="122"/>
      <c r="C864" s="403"/>
      <c r="D864" s="123"/>
      <c r="E864" s="124"/>
      <c r="F864" s="124"/>
      <c r="G864" s="363" t="str">
        <f t="shared" si="181"/>
        <v/>
      </c>
      <c r="H864" s="376" t="str">
        <f t="shared" si="182"/>
        <v/>
      </c>
      <c r="I864" s="365" t="str">
        <f t="shared" si="183"/>
        <v/>
      </c>
      <c r="J864" s="366" t="str">
        <f t="shared" si="189"/>
        <v/>
      </c>
      <c r="K864" s="367" t="str">
        <f t="shared" si="190"/>
        <v/>
      </c>
      <c r="L864" s="368" t="str">
        <f t="shared" si="191"/>
        <v/>
      </c>
      <c r="M864" s="369"/>
      <c r="N864" s="370" t="str">
        <f t="shared" si="184"/>
        <v/>
      </c>
      <c r="O864" s="371" t="str">
        <f t="shared" si="185"/>
        <v/>
      </c>
      <c r="P864" s="371" t="str">
        <f t="shared" si="192"/>
        <v/>
      </c>
      <c r="Q864" s="372" t="str">
        <f t="shared" si="186"/>
        <v/>
      </c>
      <c r="R864" s="373" t="str">
        <f t="shared" si="193"/>
        <v/>
      </c>
      <c r="S864" s="372" t="str">
        <f t="shared" si="194"/>
        <v/>
      </c>
      <c r="T864" s="372" t="str">
        <f t="shared" si="187"/>
        <v/>
      </c>
      <c r="U864" s="374" t="str">
        <f t="shared" si="188"/>
        <v/>
      </c>
      <c r="V864" s="375" t="str">
        <f t="shared" si="195"/>
        <v/>
      </c>
      <c r="Y864" s="133"/>
    </row>
    <row r="865" spans="1:25" s="127" customFormat="1" ht="12" customHeight="1">
      <c r="A865" s="121">
        <v>793</v>
      </c>
      <c r="B865" s="122"/>
      <c r="C865" s="403"/>
      <c r="D865" s="123"/>
      <c r="E865" s="124"/>
      <c r="F865" s="124"/>
      <c r="G865" s="363" t="str">
        <f t="shared" si="181"/>
        <v/>
      </c>
      <c r="H865" s="376" t="str">
        <f t="shared" si="182"/>
        <v/>
      </c>
      <c r="I865" s="365" t="str">
        <f t="shared" si="183"/>
        <v/>
      </c>
      <c r="J865" s="366" t="str">
        <f t="shared" si="189"/>
        <v/>
      </c>
      <c r="K865" s="367" t="str">
        <f t="shared" si="190"/>
        <v/>
      </c>
      <c r="L865" s="368" t="str">
        <f t="shared" si="191"/>
        <v/>
      </c>
      <c r="M865" s="369"/>
      <c r="N865" s="370" t="str">
        <f t="shared" si="184"/>
        <v/>
      </c>
      <c r="O865" s="371" t="str">
        <f t="shared" si="185"/>
        <v/>
      </c>
      <c r="P865" s="371" t="str">
        <f t="shared" si="192"/>
        <v/>
      </c>
      <c r="Q865" s="372" t="str">
        <f t="shared" si="186"/>
        <v/>
      </c>
      <c r="R865" s="373" t="str">
        <f t="shared" si="193"/>
        <v/>
      </c>
      <c r="S865" s="372" t="str">
        <f t="shared" si="194"/>
        <v/>
      </c>
      <c r="T865" s="372" t="str">
        <f t="shared" si="187"/>
        <v/>
      </c>
      <c r="U865" s="374" t="str">
        <f t="shared" si="188"/>
        <v/>
      </c>
      <c r="V865" s="375" t="str">
        <f t="shared" si="195"/>
        <v/>
      </c>
      <c r="Y865" s="133"/>
    </row>
    <row r="866" spans="1:25" s="127" customFormat="1" ht="12" customHeight="1">
      <c r="A866" s="121">
        <v>794</v>
      </c>
      <c r="B866" s="122"/>
      <c r="C866" s="403"/>
      <c r="D866" s="123"/>
      <c r="E866" s="124"/>
      <c r="F866" s="124"/>
      <c r="G866" s="363" t="str">
        <f t="shared" si="181"/>
        <v/>
      </c>
      <c r="H866" s="376" t="str">
        <f t="shared" si="182"/>
        <v/>
      </c>
      <c r="I866" s="365" t="str">
        <f t="shared" si="183"/>
        <v/>
      </c>
      <c r="J866" s="366" t="str">
        <f t="shared" si="189"/>
        <v/>
      </c>
      <c r="K866" s="367" t="str">
        <f t="shared" si="190"/>
        <v/>
      </c>
      <c r="L866" s="368" t="str">
        <f t="shared" si="191"/>
        <v/>
      </c>
      <c r="M866" s="369"/>
      <c r="N866" s="370" t="str">
        <f t="shared" si="184"/>
        <v/>
      </c>
      <c r="O866" s="371" t="str">
        <f t="shared" si="185"/>
        <v/>
      </c>
      <c r="P866" s="371" t="str">
        <f t="shared" si="192"/>
        <v/>
      </c>
      <c r="Q866" s="372" t="str">
        <f t="shared" si="186"/>
        <v/>
      </c>
      <c r="R866" s="373" t="str">
        <f t="shared" si="193"/>
        <v/>
      </c>
      <c r="S866" s="372" t="str">
        <f t="shared" si="194"/>
        <v/>
      </c>
      <c r="T866" s="372" t="str">
        <f t="shared" si="187"/>
        <v/>
      </c>
      <c r="U866" s="374" t="str">
        <f t="shared" si="188"/>
        <v/>
      </c>
      <c r="V866" s="375" t="str">
        <f t="shared" si="195"/>
        <v/>
      </c>
      <c r="Y866" s="133"/>
    </row>
    <row r="867" spans="1:25" s="127" customFormat="1" ht="12" customHeight="1">
      <c r="A867" s="121">
        <v>795</v>
      </c>
      <c r="B867" s="122"/>
      <c r="C867" s="403"/>
      <c r="D867" s="123"/>
      <c r="E867" s="124"/>
      <c r="F867" s="124"/>
      <c r="G867" s="363" t="str">
        <f t="shared" si="181"/>
        <v/>
      </c>
      <c r="H867" s="376" t="str">
        <f t="shared" si="182"/>
        <v/>
      </c>
      <c r="I867" s="365" t="str">
        <f t="shared" si="183"/>
        <v/>
      </c>
      <c r="J867" s="366" t="str">
        <f t="shared" si="189"/>
        <v/>
      </c>
      <c r="K867" s="367" t="str">
        <f t="shared" si="190"/>
        <v/>
      </c>
      <c r="L867" s="368" t="str">
        <f t="shared" si="191"/>
        <v/>
      </c>
      <c r="M867" s="369"/>
      <c r="N867" s="370" t="str">
        <f t="shared" si="184"/>
        <v/>
      </c>
      <c r="O867" s="371" t="str">
        <f t="shared" si="185"/>
        <v/>
      </c>
      <c r="P867" s="371" t="str">
        <f t="shared" si="192"/>
        <v/>
      </c>
      <c r="Q867" s="372" t="str">
        <f t="shared" si="186"/>
        <v/>
      </c>
      <c r="R867" s="373" t="str">
        <f t="shared" si="193"/>
        <v/>
      </c>
      <c r="S867" s="372" t="str">
        <f t="shared" si="194"/>
        <v/>
      </c>
      <c r="T867" s="372" t="str">
        <f t="shared" si="187"/>
        <v/>
      </c>
      <c r="U867" s="374" t="str">
        <f t="shared" si="188"/>
        <v/>
      </c>
      <c r="V867" s="375" t="str">
        <f t="shared" si="195"/>
        <v/>
      </c>
      <c r="Y867" s="133"/>
    </row>
    <row r="868" spans="1:25" s="127" customFormat="1" ht="12" customHeight="1">
      <c r="A868" s="121">
        <v>796</v>
      </c>
      <c r="B868" s="122"/>
      <c r="C868" s="403"/>
      <c r="D868" s="123"/>
      <c r="E868" s="124"/>
      <c r="F868" s="124"/>
      <c r="G868" s="363" t="str">
        <f t="shared" si="181"/>
        <v/>
      </c>
      <c r="H868" s="376" t="str">
        <f t="shared" si="182"/>
        <v/>
      </c>
      <c r="I868" s="365" t="str">
        <f t="shared" si="183"/>
        <v/>
      </c>
      <c r="J868" s="366" t="str">
        <f t="shared" si="189"/>
        <v/>
      </c>
      <c r="K868" s="367" t="str">
        <f t="shared" si="190"/>
        <v/>
      </c>
      <c r="L868" s="368" t="str">
        <f t="shared" si="191"/>
        <v/>
      </c>
      <c r="M868" s="369"/>
      <c r="N868" s="370" t="str">
        <f t="shared" si="184"/>
        <v/>
      </c>
      <c r="O868" s="371" t="str">
        <f t="shared" si="185"/>
        <v/>
      </c>
      <c r="P868" s="371" t="str">
        <f t="shared" si="192"/>
        <v/>
      </c>
      <c r="Q868" s="372" t="str">
        <f t="shared" si="186"/>
        <v/>
      </c>
      <c r="R868" s="373" t="str">
        <f t="shared" si="193"/>
        <v/>
      </c>
      <c r="S868" s="372" t="str">
        <f t="shared" si="194"/>
        <v/>
      </c>
      <c r="T868" s="372" t="str">
        <f t="shared" si="187"/>
        <v/>
      </c>
      <c r="U868" s="374" t="str">
        <f t="shared" si="188"/>
        <v/>
      </c>
      <c r="V868" s="375" t="str">
        <f t="shared" si="195"/>
        <v/>
      </c>
      <c r="Y868" s="133"/>
    </row>
    <row r="869" spans="1:25" s="127" customFormat="1" ht="12" customHeight="1">
      <c r="A869" s="121">
        <v>797</v>
      </c>
      <c r="B869" s="122"/>
      <c r="C869" s="403"/>
      <c r="D869" s="123"/>
      <c r="E869" s="124"/>
      <c r="F869" s="124"/>
      <c r="G869" s="363" t="str">
        <f t="shared" si="181"/>
        <v/>
      </c>
      <c r="H869" s="376" t="str">
        <f t="shared" si="182"/>
        <v/>
      </c>
      <c r="I869" s="365" t="str">
        <f t="shared" si="183"/>
        <v/>
      </c>
      <c r="J869" s="366" t="str">
        <f t="shared" si="189"/>
        <v/>
      </c>
      <c r="K869" s="367" t="str">
        <f t="shared" si="190"/>
        <v/>
      </c>
      <c r="L869" s="368" t="str">
        <f t="shared" si="191"/>
        <v/>
      </c>
      <c r="M869" s="369"/>
      <c r="N869" s="370" t="str">
        <f t="shared" si="184"/>
        <v/>
      </c>
      <c r="O869" s="371" t="str">
        <f t="shared" si="185"/>
        <v/>
      </c>
      <c r="P869" s="371" t="str">
        <f t="shared" si="192"/>
        <v/>
      </c>
      <c r="Q869" s="372" t="str">
        <f t="shared" si="186"/>
        <v/>
      </c>
      <c r="R869" s="373" t="str">
        <f t="shared" si="193"/>
        <v/>
      </c>
      <c r="S869" s="372" t="str">
        <f t="shared" si="194"/>
        <v/>
      </c>
      <c r="T869" s="372" t="str">
        <f t="shared" si="187"/>
        <v/>
      </c>
      <c r="U869" s="374" t="str">
        <f t="shared" si="188"/>
        <v/>
      </c>
      <c r="V869" s="375" t="str">
        <f t="shared" si="195"/>
        <v/>
      </c>
      <c r="Y869" s="133"/>
    </row>
    <row r="870" spans="1:25" s="127" customFormat="1" ht="12" customHeight="1">
      <c r="A870" s="121">
        <v>798</v>
      </c>
      <c r="B870" s="122"/>
      <c r="C870" s="403"/>
      <c r="D870" s="123"/>
      <c r="E870" s="124"/>
      <c r="F870" s="124"/>
      <c r="G870" s="363" t="str">
        <f t="shared" si="181"/>
        <v/>
      </c>
      <c r="H870" s="376" t="str">
        <f t="shared" si="182"/>
        <v/>
      </c>
      <c r="I870" s="365" t="str">
        <f t="shared" si="183"/>
        <v/>
      </c>
      <c r="J870" s="366" t="str">
        <f t="shared" si="189"/>
        <v/>
      </c>
      <c r="K870" s="367" t="str">
        <f t="shared" si="190"/>
        <v/>
      </c>
      <c r="L870" s="368" t="str">
        <f t="shared" si="191"/>
        <v/>
      </c>
      <c r="M870" s="369"/>
      <c r="N870" s="370" t="str">
        <f t="shared" si="184"/>
        <v/>
      </c>
      <c r="O870" s="371" t="str">
        <f t="shared" si="185"/>
        <v/>
      </c>
      <c r="P870" s="371" t="str">
        <f t="shared" si="192"/>
        <v/>
      </c>
      <c r="Q870" s="372" t="str">
        <f t="shared" si="186"/>
        <v/>
      </c>
      <c r="R870" s="373" t="str">
        <f t="shared" si="193"/>
        <v/>
      </c>
      <c r="S870" s="372" t="str">
        <f t="shared" si="194"/>
        <v/>
      </c>
      <c r="T870" s="372" t="str">
        <f t="shared" si="187"/>
        <v/>
      </c>
      <c r="U870" s="374" t="str">
        <f t="shared" si="188"/>
        <v/>
      </c>
      <c r="V870" s="375" t="str">
        <f t="shared" si="195"/>
        <v/>
      </c>
      <c r="Y870" s="133"/>
    </row>
    <row r="871" spans="1:25" s="127" customFormat="1" ht="12" customHeight="1">
      <c r="A871" s="121">
        <v>799</v>
      </c>
      <c r="B871" s="122"/>
      <c r="C871" s="403"/>
      <c r="D871" s="123"/>
      <c r="E871" s="124"/>
      <c r="F871" s="124"/>
      <c r="G871" s="363" t="str">
        <f t="shared" si="181"/>
        <v/>
      </c>
      <c r="H871" s="376" t="str">
        <f t="shared" si="182"/>
        <v/>
      </c>
      <c r="I871" s="365" t="str">
        <f t="shared" si="183"/>
        <v/>
      </c>
      <c r="J871" s="366" t="str">
        <f t="shared" si="189"/>
        <v/>
      </c>
      <c r="K871" s="367" t="str">
        <f t="shared" si="190"/>
        <v/>
      </c>
      <c r="L871" s="368" t="str">
        <f t="shared" si="191"/>
        <v/>
      </c>
      <c r="M871" s="369"/>
      <c r="N871" s="370" t="str">
        <f t="shared" si="184"/>
        <v/>
      </c>
      <c r="O871" s="371" t="str">
        <f t="shared" si="185"/>
        <v/>
      </c>
      <c r="P871" s="371" t="str">
        <f t="shared" si="192"/>
        <v/>
      </c>
      <c r="Q871" s="372" t="str">
        <f t="shared" si="186"/>
        <v/>
      </c>
      <c r="R871" s="373" t="str">
        <f t="shared" si="193"/>
        <v/>
      </c>
      <c r="S871" s="372" t="str">
        <f t="shared" si="194"/>
        <v/>
      </c>
      <c r="T871" s="372" t="str">
        <f t="shared" si="187"/>
        <v/>
      </c>
      <c r="U871" s="374" t="str">
        <f t="shared" si="188"/>
        <v/>
      </c>
      <c r="V871" s="375" t="str">
        <f t="shared" si="195"/>
        <v/>
      </c>
      <c r="Y871" s="133"/>
    </row>
    <row r="872" spans="1:25" s="127" customFormat="1" ht="12" customHeight="1">
      <c r="A872" s="121">
        <v>800</v>
      </c>
      <c r="B872" s="122"/>
      <c r="C872" s="403"/>
      <c r="D872" s="123"/>
      <c r="E872" s="124"/>
      <c r="F872" s="124"/>
      <c r="G872" s="363" t="str">
        <f t="shared" si="181"/>
        <v/>
      </c>
      <c r="H872" s="376" t="str">
        <f t="shared" si="182"/>
        <v/>
      </c>
      <c r="I872" s="365" t="str">
        <f t="shared" si="183"/>
        <v/>
      </c>
      <c r="J872" s="366" t="str">
        <f t="shared" si="189"/>
        <v/>
      </c>
      <c r="K872" s="367" t="str">
        <f t="shared" si="190"/>
        <v/>
      </c>
      <c r="L872" s="368" t="str">
        <f t="shared" si="191"/>
        <v/>
      </c>
      <c r="M872" s="369"/>
      <c r="N872" s="370" t="str">
        <f t="shared" si="184"/>
        <v/>
      </c>
      <c r="O872" s="371" t="str">
        <f t="shared" si="185"/>
        <v/>
      </c>
      <c r="P872" s="371" t="str">
        <f t="shared" si="192"/>
        <v/>
      </c>
      <c r="Q872" s="372" t="str">
        <f t="shared" si="186"/>
        <v/>
      </c>
      <c r="R872" s="373" t="str">
        <f t="shared" si="193"/>
        <v/>
      </c>
      <c r="S872" s="372" t="str">
        <f t="shared" si="194"/>
        <v/>
      </c>
      <c r="T872" s="372" t="str">
        <f t="shared" si="187"/>
        <v/>
      </c>
      <c r="U872" s="374" t="str">
        <f t="shared" si="188"/>
        <v/>
      </c>
      <c r="V872" s="375" t="str">
        <f t="shared" si="195"/>
        <v/>
      </c>
      <c r="Y872" s="133"/>
    </row>
    <row r="873" spans="1:25" s="127" customFormat="1" ht="12" customHeight="1">
      <c r="A873" s="121">
        <v>801</v>
      </c>
      <c r="B873" s="122"/>
      <c r="C873" s="403"/>
      <c r="D873" s="123"/>
      <c r="E873" s="124"/>
      <c r="F873" s="124"/>
      <c r="G873" s="363" t="str">
        <f t="shared" si="181"/>
        <v/>
      </c>
      <c r="H873" s="376" t="str">
        <f t="shared" si="182"/>
        <v/>
      </c>
      <c r="I873" s="365" t="str">
        <f t="shared" si="183"/>
        <v/>
      </c>
      <c r="J873" s="366" t="str">
        <f t="shared" si="189"/>
        <v/>
      </c>
      <c r="K873" s="367" t="str">
        <f t="shared" si="190"/>
        <v/>
      </c>
      <c r="L873" s="368" t="str">
        <f t="shared" si="191"/>
        <v/>
      </c>
      <c r="M873" s="369"/>
      <c r="N873" s="370" t="str">
        <f t="shared" si="184"/>
        <v/>
      </c>
      <c r="O873" s="371" t="str">
        <f t="shared" si="185"/>
        <v/>
      </c>
      <c r="P873" s="371" t="str">
        <f t="shared" si="192"/>
        <v/>
      </c>
      <c r="Q873" s="372" t="str">
        <f t="shared" si="186"/>
        <v/>
      </c>
      <c r="R873" s="373" t="str">
        <f t="shared" si="193"/>
        <v/>
      </c>
      <c r="S873" s="372" t="str">
        <f t="shared" si="194"/>
        <v/>
      </c>
      <c r="T873" s="372" t="str">
        <f t="shared" si="187"/>
        <v/>
      </c>
      <c r="U873" s="374" t="str">
        <f t="shared" si="188"/>
        <v/>
      </c>
      <c r="V873" s="375" t="str">
        <f t="shared" si="195"/>
        <v/>
      </c>
      <c r="Y873" s="133"/>
    </row>
    <row r="874" spans="1:25" s="127" customFormat="1" ht="12" customHeight="1">
      <c r="A874" s="121">
        <v>802</v>
      </c>
      <c r="B874" s="122"/>
      <c r="C874" s="403"/>
      <c r="D874" s="123"/>
      <c r="E874" s="124"/>
      <c r="F874" s="124"/>
      <c r="G874" s="363" t="str">
        <f t="shared" si="181"/>
        <v/>
      </c>
      <c r="H874" s="376" t="str">
        <f t="shared" si="182"/>
        <v/>
      </c>
      <c r="I874" s="365" t="str">
        <f t="shared" si="183"/>
        <v/>
      </c>
      <c r="J874" s="366" t="str">
        <f t="shared" si="189"/>
        <v/>
      </c>
      <c r="K874" s="367" t="str">
        <f t="shared" si="190"/>
        <v/>
      </c>
      <c r="L874" s="368" t="str">
        <f t="shared" si="191"/>
        <v/>
      </c>
      <c r="M874" s="369"/>
      <c r="N874" s="370" t="str">
        <f t="shared" si="184"/>
        <v/>
      </c>
      <c r="O874" s="371" t="str">
        <f t="shared" si="185"/>
        <v/>
      </c>
      <c r="P874" s="371" t="str">
        <f t="shared" si="192"/>
        <v/>
      </c>
      <c r="Q874" s="372" t="str">
        <f t="shared" si="186"/>
        <v/>
      </c>
      <c r="R874" s="373" t="str">
        <f t="shared" si="193"/>
        <v/>
      </c>
      <c r="S874" s="372" t="str">
        <f t="shared" si="194"/>
        <v/>
      </c>
      <c r="T874" s="372" t="str">
        <f t="shared" si="187"/>
        <v/>
      </c>
      <c r="U874" s="374" t="str">
        <f t="shared" si="188"/>
        <v/>
      </c>
      <c r="V874" s="375" t="str">
        <f t="shared" si="195"/>
        <v/>
      </c>
      <c r="Y874" s="133"/>
    </row>
    <row r="875" spans="1:25" s="127" customFormat="1" ht="12" customHeight="1">
      <c r="A875" s="121">
        <v>803</v>
      </c>
      <c r="B875" s="122"/>
      <c r="C875" s="403"/>
      <c r="D875" s="123"/>
      <c r="E875" s="124"/>
      <c r="F875" s="124"/>
      <c r="G875" s="363" t="str">
        <f t="shared" si="181"/>
        <v/>
      </c>
      <c r="H875" s="376" t="str">
        <f t="shared" si="182"/>
        <v/>
      </c>
      <c r="I875" s="365" t="str">
        <f t="shared" si="183"/>
        <v/>
      </c>
      <c r="J875" s="366" t="str">
        <f t="shared" si="189"/>
        <v/>
      </c>
      <c r="K875" s="367" t="str">
        <f t="shared" si="190"/>
        <v/>
      </c>
      <c r="L875" s="368" t="str">
        <f t="shared" si="191"/>
        <v/>
      </c>
      <c r="M875" s="369"/>
      <c r="N875" s="370" t="str">
        <f t="shared" si="184"/>
        <v/>
      </c>
      <c r="O875" s="371" t="str">
        <f t="shared" si="185"/>
        <v/>
      </c>
      <c r="P875" s="371" t="str">
        <f t="shared" si="192"/>
        <v/>
      </c>
      <c r="Q875" s="372" t="str">
        <f t="shared" si="186"/>
        <v/>
      </c>
      <c r="R875" s="373" t="str">
        <f t="shared" si="193"/>
        <v/>
      </c>
      <c r="S875" s="372" t="str">
        <f t="shared" si="194"/>
        <v/>
      </c>
      <c r="T875" s="372" t="str">
        <f t="shared" si="187"/>
        <v/>
      </c>
      <c r="U875" s="374" t="str">
        <f t="shared" si="188"/>
        <v/>
      </c>
      <c r="V875" s="375" t="str">
        <f t="shared" si="195"/>
        <v/>
      </c>
      <c r="Y875" s="133"/>
    </row>
    <row r="876" spans="1:25" s="127" customFormat="1" ht="12" customHeight="1">
      <c r="A876" s="121">
        <v>804</v>
      </c>
      <c r="B876" s="122"/>
      <c r="C876" s="403"/>
      <c r="D876" s="123"/>
      <c r="E876" s="124"/>
      <c r="F876" s="124"/>
      <c r="G876" s="363" t="str">
        <f t="shared" si="181"/>
        <v/>
      </c>
      <c r="H876" s="376" t="str">
        <f t="shared" si="182"/>
        <v/>
      </c>
      <c r="I876" s="365" t="str">
        <f t="shared" si="183"/>
        <v/>
      </c>
      <c r="J876" s="366" t="str">
        <f t="shared" si="189"/>
        <v/>
      </c>
      <c r="K876" s="367" t="str">
        <f t="shared" si="190"/>
        <v/>
      </c>
      <c r="L876" s="368" t="str">
        <f t="shared" si="191"/>
        <v/>
      </c>
      <c r="M876" s="369"/>
      <c r="N876" s="370" t="str">
        <f t="shared" si="184"/>
        <v/>
      </c>
      <c r="O876" s="371" t="str">
        <f t="shared" si="185"/>
        <v/>
      </c>
      <c r="P876" s="371" t="str">
        <f t="shared" si="192"/>
        <v/>
      </c>
      <c r="Q876" s="372" t="str">
        <f t="shared" si="186"/>
        <v/>
      </c>
      <c r="R876" s="373" t="str">
        <f t="shared" si="193"/>
        <v/>
      </c>
      <c r="S876" s="372" t="str">
        <f t="shared" si="194"/>
        <v/>
      </c>
      <c r="T876" s="372" t="str">
        <f t="shared" si="187"/>
        <v/>
      </c>
      <c r="U876" s="374" t="str">
        <f t="shared" si="188"/>
        <v/>
      </c>
      <c r="V876" s="375" t="str">
        <f t="shared" si="195"/>
        <v/>
      </c>
      <c r="Y876" s="133"/>
    </row>
    <row r="877" spans="1:25" s="127" customFormat="1" ht="12" customHeight="1">
      <c r="A877" s="121">
        <v>805</v>
      </c>
      <c r="B877" s="122"/>
      <c r="C877" s="403"/>
      <c r="D877" s="123"/>
      <c r="E877" s="124"/>
      <c r="F877" s="124"/>
      <c r="G877" s="363" t="str">
        <f t="shared" si="181"/>
        <v/>
      </c>
      <c r="H877" s="376" t="str">
        <f t="shared" si="182"/>
        <v/>
      </c>
      <c r="I877" s="365" t="str">
        <f t="shared" si="183"/>
        <v/>
      </c>
      <c r="J877" s="366" t="str">
        <f t="shared" si="189"/>
        <v/>
      </c>
      <c r="K877" s="367" t="str">
        <f t="shared" si="190"/>
        <v/>
      </c>
      <c r="L877" s="368" t="str">
        <f t="shared" si="191"/>
        <v/>
      </c>
      <c r="M877" s="369"/>
      <c r="N877" s="370" t="str">
        <f t="shared" si="184"/>
        <v/>
      </c>
      <c r="O877" s="371" t="str">
        <f t="shared" si="185"/>
        <v/>
      </c>
      <c r="P877" s="371" t="str">
        <f t="shared" si="192"/>
        <v/>
      </c>
      <c r="Q877" s="372" t="str">
        <f t="shared" si="186"/>
        <v/>
      </c>
      <c r="R877" s="373" t="str">
        <f t="shared" si="193"/>
        <v/>
      </c>
      <c r="S877" s="372" t="str">
        <f t="shared" si="194"/>
        <v/>
      </c>
      <c r="T877" s="372" t="str">
        <f t="shared" si="187"/>
        <v/>
      </c>
      <c r="U877" s="374" t="str">
        <f t="shared" si="188"/>
        <v/>
      </c>
      <c r="V877" s="375" t="str">
        <f t="shared" si="195"/>
        <v/>
      </c>
      <c r="Y877" s="133"/>
    </row>
    <row r="878" spans="1:25" s="127" customFormat="1" ht="12" customHeight="1">
      <c r="A878" s="121">
        <v>806</v>
      </c>
      <c r="B878" s="122"/>
      <c r="C878" s="403"/>
      <c r="D878" s="123"/>
      <c r="E878" s="124"/>
      <c r="F878" s="124"/>
      <c r="G878" s="363" t="str">
        <f t="shared" si="181"/>
        <v/>
      </c>
      <c r="H878" s="376" t="str">
        <f t="shared" si="182"/>
        <v/>
      </c>
      <c r="I878" s="365" t="str">
        <f t="shared" si="183"/>
        <v/>
      </c>
      <c r="J878" s="366" t="str">
        <f t="shared" si="189"/>
        <v/>
      </c>
      <c r="K878" s="367" t="str">
        <f t="shared" si="190"/>
        <v/>
      </c>
      <c r="L878" s="368" t="str">
        <f t="shared" si="191"/>
        <v/>
      </c>
      <c r="M878" s="369"/>
      <c r="N878" s="370" t="str">
        <f t="shared" si="184"/>
        <v/>
      </c>
      <c r="O878" s="371" t="str">
        <f t="shared" si="185"/>
        <v/>
      </c>
      <c r="P878" s="371" t="str">
        <f t="shared" si="192"/>
        <v/>
      </c>
      <c r="Q878" s="372" t="str">
        <f t="shared" si="186"/>
        <v/>
      </c>
      <c r="R878" s="373" t="str">
        <f t="shared" si="193"/>
        <v/>
      </c>
      <c r="S878" s="372" t="str">
        <f t="shared" si="194"/>
        <v/>
      </c>
      <c r="T878" s="372" t="str">
        <f t="shared" si="187"/>
        <v/>
      </c>
      <c r="U878" s="374" t="str">
        <f t="shared" si="188"/>
        <v/>
      </c>
      <c r="V878" s="375" t="str">
        <f t="shared" si="195"/>
        <v/>
      </c>
      <c r="Y878" s="133"/>
    </row>
    <row r="879" spans="1:25" s="127" customFormat="1" ht="12" customHeight="1">
      <c r="A879" s="121">
        <v>807</v>
      </c>
      <c r="B879" s="122"/>
      <c r="C879" s="403"/>
      <c r="D879" s="123"/>
      <c r="E879" s="124"/>
      <c r="F879" s="124"/>
      <c r="G879" s="363" t="str">
        <f t="shared" si="181"/>
        <v/>
      </c>
      <c r="H879" s="376" t="str">
        <f t="shared" si="182"/>
        <v/>
      </c>
      <c r="I879" s="365" t="str">
        <f t="shared" si="183"/>
        <v/>
      </c>
      <c r="J879" s="366" t="str">
        <f t="shared" si="189"/>
        <v/>
      </c>
      <c r="K879" s="367" t="str">
        <f t="shared" si="190"/>
        <v/>
      </c>
      <c r="L879" s="368" t="str">
        <f t="shared" si="191"/>
        <v/>
      </c>
      <c r="M879" s="369"/>
      <c r="N879" s="370" t="str">
        <f t="shared" si="184"/>
        <v/>
      </c>
      <c r="O879" s="371" t="str">
        <f t="shared" si="185"/>
        <v/>
      </c>
      <c r="P879" s="371" t="str">
        <f t="shared" si="192"/>
        <v/>
      </c>
      <c r="Q879" s="372" t="str">
        <f t="shared" si="186"/>
        <v/>
      </c>
      <c r="R879" s="373" t="str">
        <f t="shared" si="193"/>
        <v/>
      </c>
      <c r="S879" s="372" t="str">
        <f t="shared" si="194"/>
        <v/>
      </c>
      <c r="T879" s="372" t="str">
        <f t="shared" si="187"/>
        <v/>
      </c>
      <c r="U879" s="374" t="str">
        <f t="shared" si="188"/>
        <v/>
      </c>
      <c r="V879" s="375" t="str">
        <f t="shared" si="195"/>
        <v/>
      </c>
      <c r="Y879" s="133"/>
    </row>
    <row r="880" spans="1:25" s="127" customFormat="1" ht="12" customHeight="1">
      <c r="A880" s="121">
        <v>808</v>
      </c>
      <c r="B880" s="122"/>
      <c r="C880" s="403"/>
      <c r="D880" s="123"/>
      <c r="E880" s="124"/>
      <c r="F880" s="124"/>
      <c r="G880" s="363" t="str">
        <f t="shared" si="181"/>
        <v/>
      </c>
      <c r="H880" s="376" t="str">
        <f t="shared" si="182"/>
        <v/>
      </c>
      <c r="I880" s="365" t="str">
        <f t="shared" si="183"/>
        <v/>
      </c>
      <c r="J880" s="366" t="str">
        <f t="shared" si="189"/>
        <v/>
      </c>
      <c r="K880" s="367" t="str">
        <f t="shared" si="190"/>
        <v/>
      </c>
      <c r="L880" s="368" t="str">
        <f t="shared" si="191"/>
        <v/>
      </c>
      <c r="M880" s="369"/>
      <c r="N880" s="370" t="str">
        <f t="shared" si="184"/>
        <v/>
      </c>
      <c r="O880" s="371" t="str">
        <f t="shared" si="185"/>
        <v/>
      </c>
      <c r="P880" s="371" t="str">
        <f t="shared" si="192"/>
        <v/>
      </c>
      <c r="Q880" s="372" t="str">
        <f t="shared" si="186"/>
        <v/>
      </c>
      <c r="R880" s="373" t="str">
        <f t="shared" si="193"/>
        <v/>
      </c>
      <c r="S880" s="372" t="str">
        <f t="shared" si="194"/>
        <v/>
      </c>
      <c r="T880" s="372" t="str">
        <f t="shared" si="187"/>
        <v/>
      </c>
      <c r="U880" s="374" t="str">
        <f t="shared" si="188"/>
        <v/>
      </c>
      <c r="V880" s="375" t="str">
        <f t="shared" si="195"/>
        <v/>
      </c>
      <c r="Y880" s="133"/>
    </row>
    <row r="881" spans="1:25" s="127" customFormat="1" ht="12" customHeight="1">
      <c r="A881" s="121">
        <v>809</v>
      </c>
      <c r="B881" s="122"/>
      <c r="C881" s="403"/>
      <c r="D881" s="123"/>
      <c r="E881" s="124"/>
      <c r="F881" s="124"/>
      <c r="G881" s="363" t="str">
        <f t="shared" si="181"/>
        <v/>
      </c>
      <c r="H881" s="376" t="str">
        <f t="shared" si="182"/>
        <v/>
      </c>
      <c r="I881" s="365" t="str">
        <f t="shared" si="183"/>
        <v/>
      </c>
      <c r="J881" s="366" t="str">
        <f t="shared" si="189"/>
        <v/>
      </c>
      <c r="K881" s="367" t="str">
        <f t="shared" si="190"/>
        <v/>
      </c>
      <c r="L881" s="368" t="str">
        <f t="shared" si="191"/>
        <v/>
      </c>
      <c r="M881" s="369"/>
      <c r="N881" s="370" t="str">
        <f t="shared" si="184"/>
        <v/>
      </c>
      <c r="O881" s="371" t="str">
        <f t="shared" si="185"/>
        <v/>
      </c>
      <c r="P881" s="371" t="str">
        <f t="shared" si="192"/>
        <v/>
      </c>
      <c r="Q881" s="372" t="str">
        <f t="shared" si="186"/>
        <v/>
      </c>
      <c r="R881" s="373" t="str">
        <f t="shared" si="193"/>
        <v/>
      </c>
      <c r="S881" s="372" t="str">
        <f t="shared" si="194"/>
        <v/>
      </c>
      <c r="T881" s="372" t="str">
        <f t="shared" si="187"/>
        <v/>
      </c>
      <c r="U881" s="374" t="str">
        <f t="shared" si="188"/>
        <v/>
      </c>
      <c r="V881" s="375" t="str">
        <f t="shared" si="195"/>
        <v/>
      </c>
      <c r="Y881" s="133"/>
    </row>
    <row r="882" spans="1:25" s="127" customFormat="1" ht="12" customHeight="1">
      <c r="A882" s="121">
        <v>810</v>
      </c>
      <c r="B882" s="122"/>
      <c r="C882" s="403"/>
      <c r="D882" s="123"/>
      <c r="E882" s="124"/>
      <c r="F882" s="124"/>
      <c r="G882" s="363" t="str">
        <f t="shared" si="181"/>
        <v/>
      </c>
      <c r="H882" s="376" t="str">
        <f t="shared" si="182"/>
        <v/>
      </c>
      <c r="I882" s="365" t="str">
        <f t="shared" si="183"/>
        <v/>
      </c>
      <c r="J882" s="366" t="str">
        <f t="shared" si="189"/>
        <v/>
      </c>
      <c r="K882" s="367" t="str">
        <f t="shared" si="190"/>
        <v/>
      </c>
      <c r="L882" s="368" t="str">
        <f t="shared" si="191"/>
        <v/>
      </c>
      <c r="M882" s="369"/>
      <c r="N882" s="370" t="str">
        <f t="shared" si="184"/>
        <v/>
      </c>
      <c r="O882" s="371" t="str">
        <f t="shared" si="185"/>
        <v/>
      </c>
      <c r="P882" s="371" t="str">
        <f t="shared" si="192"/>
        <v/>
      </c>
      <c r="Q882" s="372" t="str">
        <f t="shared" si="186"/>
        <v/>
      </c>
      <c r="R882" s="373" t="str">
        <f t="shared" si="193"/>
        <v/>
      </c>
      <c r="S882" s="372" t="str">
        <f t="shared" si="194"/>
        <v/>
      </c>
      <c r="T882" s="372" t="str">
        <f t="shared" si="187"/>
        <v/>
      </c>
      <c r="U882" s="374" t="str">
        <f t="shared" si="188"/>
        <v/>
      </c>
      <c r="V882" s="375" t="str">
        <f t="shared" si="195"/>
        <v/>
      </c>
      <c r="Y882" s="133"/>
    </row>
    <row r="883" spans="1:25" s="127" customFormat="1" ht="12" customHeight="1">
      <c r="A883" s="121">
        <v>811</v>
      </c>
      <c r="B883" s="122"/>
      <c r="C883" s="403"/>
      <c r="D883" s="123"/>
      <c r="E883" s="124"/>
      <c r="F883" s="124"/>
      <c r="G883" s="363" t="str">
        <f t="shared" si="181"/>
        <v/>
      </c>
      <c r="H883" s="376" t="str">
        <f t="shared" si="182"/>
        <v/>
      </c>
      <c r="I883" s="365" t="str">
        <f t="shared" si="183"/>
        <v/>
      </c>
      <c r="J883" s="366" t="str">
        <f t="shared" si="189"/>
        <v/>
      </c>
      <c r="K883" s="367" t="str">
        <f t="shared" si="190"/>
        <v/>
      </c>
      <c r="L883" s="368" t="str">
        <f t="shared" si="191"/>
        <v/>
      </c>
      <c r="M883" s="369"/>
      <c r="N883" s="370" t="str">
        <f t="shared" si="184"/>
        <v/>
      </c>
      <c r="O883" s="371" t="str">
        <f t="shared" si="185"/>
        <v/>
      </c>
      <c r="P883" s="371" t="str">
        <f t="shared" si="192"/>
        <v/>
      </c>
      <c r="Q883" s="372" t="str">
        <f t="shared" si="186"/>
        <v/>
      </c>
      <c r="R883" s="373" t="str">
        <f t="shared" si="193"/>
        <v/>
      </c>
      <c r="S883" s="372" t="str">
        <f t="shared" si="194"/>
        <v/>
      </c>
      <c r="T883" s="372" t="str">
        <f t="shared" si="187"/>
        <v/>
      </c>
      <c r="U883" s="374" t="str">
        <f t="shared" si="188"/>
        <v/>
      </c>
      <c r="V883" s="375" t="str">
        <f t="shared" si="195"/>
        <v/>
      </c>
      <c r="Y883" s="133"/>
    </row>
    <row r="884" spans="1:25" s="127" customFormat="1" ht="12" customHeight="1">
      <c r="A884" s="121">
        <v>812</v>
      </c>
      <c r="B884" s="122"/>
      <c r="C884" s="403"/>
      <c r="D884" s="123"/>
      <c r="E884" s="124"/>
      <c r="F884" s="124"/>
      <c r="G884" s="363" t="str">
        <f t="shared" si="181"/>
        <v/>
      </c>
      <c r="H884" s="376" t="str">
        <f t="shared" si="182"/>
        <v/>
      </c>
      <c r="I884" s="365" t="str">
        <f t="shared" si="183"/>
        <v/>
      </c>
      <c r="J884" s="366" t="str">
        <f t="shared" si="189"/>
        <v/>
      </c>
      <c r="K884" s="367" t="str">
        <f t="shared" si="190"/>
        <v/>
      </c>
      <c r="L884" s="368" t="str">
        <f t="shared" si="191"/>
        <v/>
      </c>
      <c r="M884" s="369"/>
      <c r="N884" s="370" t="str">
        <f t="shared" si="184"/>
        <v/>
      </c>
      <c r="O884" s="371" t="str">
        <f t="shared" si="185"/>
        <v/>
      </c>
      <c r="P884" s="371" t="str">
        <f t="shared" si="192"/>
        <v/>
      </c>
      <c r="Q884" s="372" t="str">
        <f t="shared" si="186"/>
        <v/>
      </c>
      <c r="R884" s="373" t="str">
        <f t="shared" si="193"/>
        <v/>
      </c>
      <c r="S884" s="372" t="str">
        <f t="shared" si="194"/>
        <v/>
      </c>
      <c r="T884" s="372" t="str">
        <f t="shared" si="187"/>
        <v/>
      </c>
      <c r="U884" s="374" t="str">
        <f t="shared" si="188"/>
        <v/>
      </c>
      <c r="V884" s="375" t="str">
        <f t="shared" si="195"/>
        <v/>
      </c>
      <c r="Y884" s="133"/>
    </row>
    <row r="885" spans="1:25" s="127" customFormat="1" ht="12" customHeight="1">
      <c r="A885" s="121">
        <v>813</v>
      </c>
      <c r="B885" s="122"/>
      <c r="C885" s="403"/>
      <c r="D885" s="123"/>
      <c r="E885" s="124"/>
      <c r="F885" s="124"/>
      <c r="G885" s="363" t="str">
        <f t="shared" si="181"/>
        <v/>
      </c>
      <c r="H885" s="376" t="str">
        <f t="shared" si="182"/>
        <v/>
      </c>
      <c r="I885" s="365" t="str">
        <f t="shared" si="183"/>
        <v/>
      </c>
      <c r="J885" s="366" t="str">
        <f t="shared" si="189"/>
        <v/>
      </c>
      <c r="K885" s="367" t="str">
        <f t="shared" si="190"/>
        <v/>
      </c>
      <c r="L885" s="368" t="str">
        <f t="shared" si="191"/>
        <v/>
      </c>
      <c r="M885" s="369"/>
      <c r="N885" s="370" t="str">
        <f t="shared" si="184"/>
        <v/>
      </c>
      <c r="O885" s="371" t="str">
        <f t="shared" si="185"/>
        <v/>
      </c>
      <c r="P885" s="371" t="str">
        <f t="shared" si="192"/>
        <v/>
      </c>
      <c r="Q885" s="372" t="str">
        <f t="shared" si="186"/>
        <v/>
      </c>
      <c r="R885" s="373" t="str">
        <f t="shared" si="193"/>
        <v/>
      </c>
      <c r="S885" s="372" t="str">
        <f t="shared" si="194"/>
        <v/>
      </c>
      <c r="T885" s="372" t="str">
        <f t="shared" si="187"/>
        <v/>
      </c>
      <c r="U885" s="374" t="str">
        <f t="shared" si="188"/>
        <v/>
      </c>
      <c r="V885" s="375" t="str">
        <f t="shared" si="195"/>
        <v/>
      </c>
      <c r="Y885" s="133"/>
    </row>
    <row r="886" spans="1:25" s="127" customFormat="1" ht="12" customHeight="1">
      <c r="A886" s="121">
        <v>814</v>
      </c>
      <c r="B886" s="122"/>
      <c r="C886" s="403"/>
      <c r="D886" s="123"/>
      <c r="E886" s="124"/>
      <c r="F886" s="124"/>
      <c r="G886" s="363" t="str">
        <f t="shared" si="181"/>
        <v/>
      </c>
      <c r="H886" s="376" t="str">
        <f t="shared" si="182"/>
        <v/>
      </c>
      <c r="I886" s="365" t="str">
        <f t="shared" si="183"/>
        <v/>
      </c>
      <c r="J886" s="366" t="str">
        <f t="shared" si="189"/>
        <v/>
      </c>
      <c r="K886" s="367" t="str">
        <f t="shared" si="190"/>
        <v/>
      </c>
      <c r="L886" s="368" t="str">
        <f t="shared" si="191"/>
        <v/>
      </c>
      <c r="M886" s="369"/>
      <c r="N886" s="370" t="str">
        <f t="shared" si="184"/>
        <v/>
      </c>
      <c r="O886" s="371" t="str">
        <f t="shared" si="185"/>
        <v/>
      </c>
      <c r="P886" s="371" t="str">
        <f t="shared" si="192"/>
        <v/>
      </c>
      <c r="Q886" s="372" t="str">
        <f t="shared" si="186"/>
        <v/>
      </c>
      <c r="R886" s="373" t="str">
        <f t="shared" si="193"/>
        <v/>
      </c>
      <c r="S886" s="372" t="str">
        <f t="shared" si="194"/>
        <v/>
      </c>
      <c r="T886" s="372" t="str">
        <f t="shared" si="187"/>
        <v/>
      </c>
      <c r="U886" s="374" t="str">
        <f t="shared" si="188"/>
        <v/>
      </c>
      <c r="V886" s="375" t="str">
        <f t="shared" si="195"/>
        <v/>
      </c>
      <c r="Y886" s="133"/>
    </row>
    <row r="887" spans="1:25" s="127" customFormat="1" ht="12" customHeight="1">
      <c r="A887" s="121">
        <v>815</v>
      </c>
      <c r="B887" s="122"/>
      <c r="C887" s="403"/>
      <c r="D887" s="123"/>
      <c r="E887" s="124"/>
      <c r="F887" s="124"/>
      <c r="G887" s="363" t="str">
        <f t="shared" si="181"/>
        <v/>
      </c>
      <c r="H887" s="376" t="str">
        <f t="shared" si="182"/>
        <v/>
      </c>
      <c r="I887" s="365" t="str">
        <f t="shared" si="183"/>
        <v/>
      </c>
      <c r="J887" s="366" t="str">
        <f t="shared" si="189"/>
        <v/>
      </c>
      <c r="K887" s="367" t="str">
        <f t="shared" si="190"/>
        <v/>
      </c>
      <c r="L887" s="368" t="str">
        <f t="shared" si="191"/>
        <v/>
      </c>
      <c r="M887" s="369"/>
      <c r="N887" s="370" t="str">
        <f t="shared" si="184"/>
        <v/>
      </c>
      <c r="O887" s="371" t="str">
        <f t="shared" si="185"/>
        <v/>
      </c>
      <c r="P887" s="371" t="str">
        <f t="shared" si="192"/>
        <v/>
      </c>
      <c r="Q887" s="372" t="str">
        <f t="shared" si="186"/>
        <v/>
      </c>
      <c r="R887" s="373" t="str">
        <f t="shared" si="193"/>
        <v/>
      </c>
      <c r="S887" s="372" t="str">
        <f t="shared" si="194"/>
        <v/>
      </c>
      <c r="T887" s="372" t="str">
        <f t="shared" si="187"/>
        <v/>
      </c>
      <c r="U887" s="374" t="str">
        <f t="shared" si="188"/>
        <v/>
      </c>
      <c r="V887" s="375" t="str">
        <f t="shared" si="195"/>
        <v/>
      </c>
      <c r="Y887" s="133"/>
    </row>
    <row r="888" spans="1:25" s="127" customFormat="1" ht="12" customHeight="1">
      <c r="A888" s="121">
        <v>816</v>
      </c>
      <c r="B888" s="122"/>
      <c r="C888" s="403"/>
      <c r="D888" s="123"/>
      <c r="E888" s="124"/>
      <c r="F888" s="124"/>
      <c r="G888" s="363" t="str">
        <f t="shared" si="181"/>
        <v/>
      </c>
      <c r="H888" s="376" t="str">
        <f t="shared" si="182"/>
        <v/>
      </c>
      <c r="I888" s="365" t="str">
        <f t="shared" si="183"/>
        <v/>
      </c>
      <c r="J888" s="366" t="str">
        <f t="shared" si="189"/>
        <v/>
      </c>
      <c r="K888" s="367" t="str">
        <f t="shared" si="190"/>
        <v/>
      </c>
      <c r="L888" s="368" t="str">
        <f t="shared" si="191"/>
        <v/>
      </c>
      <c r="M888" s="369"/>
      <c r="N888" s="370" t="str">
        <f t="shared" si="184"/>
        <v/>
      </c>
      <c r="O888" s="371" t="str">
        <f t="shared" si="185"/>
        <v/>
      </c>
      <c r="P888" s="371" t="str">
        <f t="shared" si="192"/>
        <v/>
      </c>
      <c r="Q888" s="372" t="str">
        <f t="shared" si="186"/>
        <v/>
      </c>
      <c r="R888" s="373" t="str">
        <f t="shared" si="193"/>
        <v/>
      </c>
      <c r="S888" s="372" t="str">
        <f t="shared" si="194"/>
        <v/>
      </c>
      <c r="T888" s="372" t="str">
        <f t="shared" si="187"/>
        <v/>
      </c>
      <c r="U888" s="374" t="str">
        <f t="shared" si="188"/>
        <v/>
      </c>
      <c r="V888" s="375" t="str">
        <f t="shared" si="195"/>
        <v/>
      </c>
      <c r="Y888" s="133"/>
    </row>
    <row r="889" spans="1:25" s="127" customFormat="1" ht="12" customHeight="1">
      <c r="A889" s="121">
        <v>817</v>
      </c>
      <c r="B889" s="122"/>
      <c r="C889" s="403"/>
      <c r="D889" s="123"/>
      <c r="E889" s="124"/>
      <c r="F889" s="124"/>
      <c r="G889" s="363" t="str">
        <f t="shared" si="181"/>
        <v/>
      </c>
      <c r="H889" s="376" t="str">
        <f t="shared" si="182"/>
        <v/>
      </c>
      <c r="I889" s="365" t="str">
        <f t="shared" si="183"/>
        <v/>
      </c>
      <c r="J889" s="366" t="str">
        <f t="shared" si="189"/>
        <v/>
      </c>
      <c r="K889" s="367" t="str">
        <f t="shared" si="190"/>
        <v/>
      </c>
      <c r="L889" s="368" t="str">
        <f t="shared" si="191"/>
        <v/>
      </c>
      <c r="M889" s="369"/>
      <c r="N889" s="370" t="str">
        <f t="shared" si="184"/>
        <v/>
      </c>
      <c r="O889" s="371" t="str">
        <f t="shared" si="185"/>
        <v/>
      </c>
      <c r="P889" s="371" t="str">
        <f t="shared" si="192"/>
        <v/>
      </c>
      <c r="Q889" s="372" t="str">
        <f t="shared" si="186"/>
        <v/>
      </c>
      <c r="R889" s="373" t="str">
        <f t="shared" si="193"/>
        <v/>
      </c>
      <c r="S889" s="372" t="str">
        <f t="shared" si="194"/>
        <v/>
      </c>
      <c r="T889" s="372" t="str">
        <f t="shared" si="187"/>
        <v/>
      </c>
      <c r="U889" s="374" t="str">
        <f t="shared" si="188"/>
        <v/>
      </c>
      <c r="V889" s="375" t="str">
        <f t="shared" si="195"/>
        <v/>
      </c>
      <c r="Y889" s="133"/>
    </row>
    <row r="890" spans="1:25" s="127" customFormat="1" ht="12" customHeight="1">
      <c r="A890" s="121">
        <v>818</v>
      </c>
      <c r="B890" s="122"/>
      <c r="C890" s="403"/>
      <c r="D890" s="123"/>
      <c r="E890" s="124"/>
      <c r="F890" s="124"/>
      <c r="G890" s="363" t="str">
        <f t="shared" si="181"/>
        <v/>
      </c>
      <c r="H890" s="376" t="str">
        <f t="shared" si="182"/>
        <v/>
      </c>
      <c r="I890" s="365" t="str">
        <f t="shared" si="183"/>
        <v/>
      </c>
      <c r="J890" s="366" t="str">
        <f t="shared" si="189"/>
        <v/>
      </c>
      <c r="K890" s="367" t="str">
        <f t="shared" si="190"/>
        <v/>
      </c>
      <c r="L890" s="368" t="str">
        <f t="shared" si="191"/>
        <v/>
      </c>
      <c r="M890" s="369"/>
      <c r="N890" s="370" t="str">
        <f t="shared" si="184"/>
        <v/>
      </c>
      <c r="O890" s="371" t="str">
        <f t="shared" si="185"/>
        <v/>
      </c>
      <c r="P890" s="371" t="str">
        <f t="shared" si="192"/>
        <v/>
      </c>
      <c r="Q890" s="372" t="str">
        <f t="shared" si="186"/>
        <v/>
      </c>
      <c r="R890" s="373" t="str">
        <f t="shared" si="193"/>
        <v/>
      </c>
      <c r="S890" s="372" t="str">
        <f t="shared" si="194"/>
        <v/>
      </c>
      <c r="T890" s="372" t="str">
        <f t="shared" si="187"/>
        <v/>
      </c>
      <c r="U890" s="374" t="str">
        <f t="shared" si="188"/>
        <v/>
      </c>
      <c r="V890" s="375" t="str">
        <f t="shared" si="195"/>
        <v/>
      </c>
      <c r="Y890" s="133"/>
    </row>
    <row r="891" spans="1:25" s="127" customFormat="1" ht="12" customHeight="1">
      <c r="A891" s="121">
        <v>819</v>
      </c>
      <c r="B891" s="122"/>
      <c r="C891" s="403"/>
      <c r="D891" s="123"/>
      <c r="E891" s="124"/>
      <c r="F891" s="124"/>
      <c r="G891" s="363" t="str">
        <f t="shared" si="181"/>
        <v/>
      </c>
      <c r="H891" s="376" t="str">
        <f t="shared" si="182"/>
        <v/>
      </c>
      <c r="I891" s="365" t="str">
        <f t="shared" si="183"/>
        <v/>
      </c>
      <c r="J891" s="366" t="str">
        <f t="shared" si="189"/>
        <v/>
      </c>
      <c r="K891" s="367" t="str">
        <f t="shared" si="190"/>
        <v/>
      </c>
      <c r="L891" s="368" t="str">
        <f t="shared" si="191"/>
        <v/>
      </c>
      <c r="M891" s="369"/>
      <c r="N891" s="370" t="str">
        <f t="shared" si="184"/>
        <v/>
      </c>
      <c r="O891" s="371" t="str">
        <f t="shared" si="185"/>
        <v/>
      </c>
      <c r="P891" s="371" t="str">
        <f t="shared" si="192"/>
        <v/>
      </c>
      <c r="Q891" s="372" t="str">
        <f t="shared" si="186"/>
        <v/>
      </c>
      <c r="R891" s="373" t="str">
        <f t="shared" si="193"/>
        <v/>
      </c>
      <c r="S891" s="372" t="str">
        <f t="shared" si="194"/>
        <v/>
      </c>
      <c r="T891" s="372" t="str">
        <f t="shared" si="187"/>
        <v/>
      </c>
      <c r="U891" s="374" t="str">
        <f t="shared" si="188"/>
        <v/>
      </c>
      <c r="V891" s="375" t="str">
        <f t="shared" si="195"/>
        <v/>
      </c>
      <c r="Y891" s="133"/>
    </row>
    <row r="892" spans="1:25" s="127" customFormat="1" ht="12" customHeight="1">
      <c r="A892" s="121">
        <v>820</v>
      </c>
      <c r="B892" s="122"/>
      <c r="C892" s="403"/>
      <c r="D892" s="123"/>
      <c r="E892" s="124"/>
      <c r="F892" s="124"/>
      <c r="G892" s="363" t="str">
        <f t="shared" si="181"/>
        <v/>
      </c>
      <c r="H892" s="376" t="str">
        <f t="shared" si="182"/>
        <v/>
      </c>
      <c r="I892" s="365" t="str">
        <f t="shared" si="183"/>
        <v/>
      </c>
      <c r="J892" s="366" t="str">
        <f t="shared" si="189"/>
        <v/>
      </c>
      <c r="K892" s="367" t="str">
        <f t="shared" si="190"/>
        <v/>
      </c>
      <c r="L892" s="368" t="str">
        <f t="shared" si="191"/>
        <v/>
      </c>
      <c r="M892" s="369"/>
      <c r="N892" s="370" t="str">
        <f t="shared" si="184"/>
        <v/>
      </c>
      <c r="O892" s="371" t="str">
        <f t="shared" si="185"/>
        <v/>
      </c>
      <c r="P892" s="371" t="str">
        <f t="shared" si="192"/>
        <v/>
      </c>
      <c r="Q892" s="372" t="str">
        <f t="shared" si="186"/>
        <v/>
      </c>
      <c r="R892" s="373" t="str">
        <f t="shared" si="193"/>
        <v/>
      </c>
      <c r="S892" s="372" t="str">
        <f t="shared" si="194"/>
        <v/>
      </c>
      <c r="T892" s="372" t="str">
        <f t="shared" si="187"/>
        <v/>
      </c>
      <c r="U892" s="374" t="str">
        <f t="shared" si="188"/>
        <v/>
      </c>
      <c r="V892" s="375" t="str">
        <f t="shared" si="195"/>
        <v/>
      </c>
      <c r="Y892" s="133"/>
    </row>
    <row r="893" spans="1:25" s="127" customFormat="1" ht="12" customHeight="1">
      <c r="A893" s="121">
        <v>821</v>
      </c>
      <c r="B893" s="122"/>
      <c r="C893" s="403"/>
      <c r="D893" s="123"/>
      <c r="E893" s="124"/>
      <c r="F893" s="124"/>
      <c r="G893" s="363" t="str">
        <f t="shared" si="181"/>
        <v/>
      </c>
      <c r="H893" s="376" t="str">
        <f t="shared" si="182"/>
        <v/>
      </c>
      <c r="I893" s="365" t="str">
        <f t="shared" si="183"/>
        <v/>
      </c>
      <c r="J893" s="366" t="str">
        <f t="shared" si="189"/>
        <v/>
      </c>
      <c r="K893" s="367" t="str">
        <f t="shared" si="190"/>
        <v/>
      </c>
      <c r="L893" s="368" t="str">
        <f t="shared" si="191"/>
        <v/>
      </c>
      <c r="M893" s="369"/>
      <c r="N893" s="370" t="str">
        <f t="shared" si="184"/>
        <v/>
      </c>
      <c r="O893" s="371" t="str">
        <f t="shared" si="185"/>
        <v/>
      </c>
      <c r="P893" s="371" t="str">
        <f t="shared" si="192"/>
        <v/>
      </c>
      <c r="Q893" s="372" t="str">
        <f t="shared" si="186"/>
        <v/>
      </c>
      <c r="R893" s="373" t="str">
        <f t="shared" si="193"/>
        <v/>
      </c>
      <c r="S893" s="372" t="str">
        <f t="shared" si="194"/>
        <v/>
      </c>
      <c r="T893" s="372" t="str">
        <f t="shared" si="187"/>
        <v/>
      </c>
      <c r="U893" s="374" t="str">
        <f t="shared" si="188"/>
        <v/>
      </c>
      <c r="V893" s="375" t="str">
        <f t="shared" si="195"/>
        <v/>
      </c>
      <c r="Y893" s="133"/>
    </row>
    <row r="894" spans="1:25" s="127" customFormat="1" ht="12" customHeight="1">
      <c r="A894" s="121">
        <v>822</v>
      </c>
      <c r="B894" s="122"/>
      <c r="C894" s="403"/>
      <c r="D894" s="123"/>
      <c r="E894" s="124"/>
      <c r="F894" s="124"/>
      <c r="G894" s="363" t="str">
        <f t="shared" si="181"/>
        <v/>
      </c>
      <c r="H894" s="376" t="str">
        <f t="shared" si="182"/>
        <v/>
      </c>
      <c r="I894" s="365" t="str">
        <f t="shared" si="183"/>
        <v/>
      </c>
      <c r="J894" s="366" t="str">
        <f t="shared" si="189"/>
        <v/>
      </c>
      <c r="K894" s="367" t="str">
        <f t="shared" si="190"/>
        <v/>
      </c>
      <c r="L894" s="368" t="str">
        <f t="shared" si="191"/>
        <v/>
      </c>
      <c r="M894" s="369"/>
      <c r="N894" s="370" t="str">
        <f t="shared" si="184"/>
        <v/>
      </c>
      <c r="O894" s="371" t="str">
        <f t="shared" si="185"/>
        <v/>
      </c>
      <c r="P894" s="371" t="str">
        <f t="shared" si="192"/>
        <v/>
      </c>
      <c r="Q894" s="372" t="str">
        <f t="shared" si="186"/>
        <v/>
      </c>
      <c r="R894" s="373" t="str">
        <f t="shared" si="193"/>
        <v/>
      </c>
      <c r="S894" s="372" t="str">
        <f t="shared" si="194"/>
        <v/>
      </c>
      <c r="T894" s="372" t="str">
        <f t="shared" si="187"/>
        <v/>
      </c>
      <c r="U894" s="374" t="str">
        <f t="shared" si="188"/>
        <v/>
      </c>
      <c r="V894" s="375" t="str">
        <f t="shared" si="195"/>
        <v/>
      </c>
      <c r="Y894" s="133"/>
    </row>
    <row r="895" spans="1:25" s="127" customFormat="1" ht="12" customHeight="1">
      <c r="A895" s="121">
        <v>823</v>
      </c>
      <c r="B895" s="122"/>
      <c r="C895" s="403"/>
      <c r="D895" s="123"/>
      <c r="E895" s="124"/>
      <c r="F895" s="124"/>
      <c r="G895" s="363" t="str">
        <f t="shared" si="181"/>
        <v/>
      </c>
      <c r="H895" s="376" t="str">
        <f t="shared" si="182"/>
        <v/>
      </c>
      <c r="I895" s="365" t="str">
        <f t="shared" si="183"/>
        <v/>
      </c>
      <c r="J895" s="366" t="str">
        <f t="shared" si="189"/>
        <v/>
      </c>
      <c r="K895" s="367" t="str">
        <f t="shared" si="190"/>
        <v/>
      </c>
      <c r="L895" s="368" t="str">
        <f t="shared" si="191"/>
        <v/>
      </c>
      <c r="M895" s="369"/>
      <c r="N895" s="370" t="str">
        <f t="shared" si="184"/>
        <v/>
      </c>
      <c r="O895" s="371" t="str">
        <f t="shared" si="185"/>
        <v/>
      </c>
      <c r="P895" s="371" t="str">
        <f t="shared" si="192"/>
        <v/>
      </c>
      <c r="Q895" s="372" t="str">
        <f t="shared" si="186"/>
        <v/>
      </c>
      <c r="R895" s="373" t="str">
        <f t="shared" si="193"/>
        <v/>
      </c>
      <c r="S895" s="372" t="str">
        <f t="shared" si="194"/>
        <v/>
      </c>
      <c r="T895" s="372" t="str">
        <f t="shared" si="187"/>
        <v/>
      </c>
      <c r="U895" s="374" t="str">
        <f t="shared" si="188"/>
        <v/>
      </c>
      <c r="V895" s="375" t="str">
        <f t="shared" si="195"/>
        <v/>
      </c>
      <c r="Y895" s="133"/>
    </row>
    <row r="896" spans="1:25" s="127" customFormat="1" ht="12" customHeight="1">
      <c r="A896" s="121">
        <v>824</v>
      </c>
      <c r="B896" s="122"/>
      <c r="C896" s="403"/>
      <c r="D896" s="123"/>
      <c r="E896" s="124"/>
      <c r="F896" s="124"/>
      <c r="G896" s="363" t="str">
        <f t="shared" si="181"/>
        <v/>
      </c>
      <c r="H896" s="376" t="str">
        <f t="shared" si="182"/>
        <v/>
      </c>
      <c r="I896" s="365" t="str">
        <f t="shared" si="183"/>
        <v/>
      </c>
      <c r="J896" s="366" t="str">
        <f t="shared" si="189"/>
        <v/>
      </c>
      <c r="K896" s="367" t="str">
        <f t="shared" si="190"/>
        <v/>
      </c>
      <c r="L896" s="368" t="str">
        <f t="shared" si="191"/>
        <v/>
      </c>
      <c r="M896" s="369"/>
      <c r="N896" s="370" t="str">
        <f t="shared" si="184"/>
        <v/>
      </c>
      <c r="O896" s="371" t="str">
        <f t="shared" si="185"/>
        <v/>
      </c>
      <c r="P896" s="371" t="str">
        <f t="shared" si="192"/>
        <v/>
      </c>
      <c r="Q896" s="372" t="str">
        <f t="shared" si="186"/>
        <v/>
      </c>
      <c r="R896" s="373" t="str">
        <f t="shared" si="193"/>
        <v/>
      </c>
      <c r="S896" s="372" t="str">
        <f t="shared" si="194"/>
        <v/>
      </c>
      <c r="T896" s="372" t="str">
        <f t="shared" si="187"/>
        <v/>
      </c>
      <c r="U896" s="374" t="str">
        <f t="shared" si="188"/>
        <v/>
      </c>
      <c r="V896" s="375" t="str">
        <f t="shared" si="195"/>
        <v/>
      </c>
      <c r="Y896" s="133"/>
    </row>
    <row r="897" spans="1:25" s="127" customFormat="1" ht="12" customHeight="1">
      <c r="A897" s="121">
        <v>825</v>
      </c>
      <c r="B897" s="122"/>
      <c r="C897" s="403"/>
      <c r="D897" s="123"/>
      <c r="E897" s="124"/>
      <c r="F897" s="124"/>
      <c r="G897" s="363" t="str">
        <f t="shared" si="181"/>
        <v/>
      </c>
      <c r="H897" s="376" t="str">
        <f t="shared" si="182"/>
        <v/>
      </c>
      <c r="I897" s="365" t="str">
        <f t="shared" si="183"/>
        <v/>
      </c>
      <c r="J897" s="366" t="str">
        <f t="shared" si="189"/>
        <v/>
      </c>
      <c r="K897" s="367" t="str">
        <f t="shared" si="190"/>
        <v/>
      </c>
      <c r="L897" s="368" t="str">
        <f t="shared" si="191"/>
        <v/>
      </c>
      <c r="M897" s="369"/>
      <c r="N897" s="370" t="str">
        <f t="shared" si="184"/>
        <v/>
      </c>
      <c r="O897" s="371" t="str">
        <f t="shared" si="185"/>
        <v/>
      </c>
      <c r="P897" s="371" t="str">
        <f t="shared" si="192"/>
        <v/>
      </c>
      <c r="Q897" s="372" t="str">
        <f t="shared" si="186"/>
        <v/>
      </c>
      <c r="R897" s="373" t="str">
        <f t="shared" si="193"/>
        <v/>
      </c>
      <c r="S897" s="372" t="str">
        <f t="shared" si="194"/>
        <v/>
      </c>
      <c r="T897" s="372" t="str">
        <f t="shared" si="187"/>
        <v/>
      </c>
      <c r="U897" s="374" t="str">
        <f t="shared" si="188"/>
        <v/>
      </c>
      <c r="V897" s="375" t="str">
        <f t="shared" si="195"/>
        <v/>
      </c>
      <c r="Y897" s="133"/>
    </row>
    <row r="898" spans="1:25" s="127" customFormat="1" ht="12" customHeight="1">
      <c r="A898" s="121">
        <v>826</v>
      </c>
      <c r="B898" s="122"/>
      <c r="C898" s="403"/>
      <c r="D898" s="123"/>
      <c r="E898" s="124"/>
      <c r="F898" s="124"/>
      <c r="G898" s="363" t="str">
        <f t="shared" si="181"/>
        <v/>
      </c>
      <c r="H898" s="376" t="str">
        <f t="shared" si="182"/>
        <v/>
      </c>
      <c r="I898" s="365" t="str">
        <f t="shared" si="183"/>
        <v/>
      </c>
      <c r="J898" s="366" t="str">
        <f t="shared" si="189"/>
        <v/>
      </c>
      <c r="K898" s="367" t="str">
        <f t="shared" si="190"/>
        <v/>
      </c>
      <c r="L898" s="368" t="str">
        <f t="shared" si="191"/>
        <v/>
      </c>
      <c r="M898" s="369"/>
      <c r="N898" s="370" t="str">
        <f t="shared" si="184"/>
        <v/>
      </c>
      <c r="O898" s="371" t="str">
        <f t="shared" si="185"/>
        <v/>
      </c>
      <c r="P898" s="371" t="str">
        <f t="shared" si="192"/>
        <v/>
      </c>
      <c r="Q898" s="372" t="str">
        <f t="shared" si="186"/>
        <v/>
      </c>
      <c r="R898" s="373" t="str">
        <f t="shared" si="193"/>
        <v/>
      </c>
      <c r="S898" s="372" t="str">
        <f t="shared" si="194"/>
        <v/>
      </c>
      <c r="T898" s="372" t="str">
        <f t="shared" si="187"/>
        <v/>
      </c>
      <c r="U898" s="374" t="str">
        <f t="shared" si="188"/>
        <v/>
      </c>
      <c r="V898" s="375" t="str">
        <f t="shared" si="195"/>
        <v/>
      </c>
      <c r="Y898" s="133"/>
    </row>
    <row r="899" spans="1:25" s="127" customFormat="1" ht="12" customHeight="1">
      <c r="A899" s="121">
        <v>827</v>
      </c>
      <c r="B899" s="122"/>
      <c r="C899" s="403"/>
      <c r="D899" s="123"/>
      <c r="E899" s="124"/>
      <c r="F899" s="124"/>
      <c r="G899" s="363" t="str">
        <f t="shared" si="181"/>
        <v/>
      </c>
      <c r="H899" s="376" t="str">
        <f t="shared" si="182"/>
        <v/>
      </c>
      <c r="I899" s="365" t="str">
        <f t="shared" si="183"/>
        <v/>
      </c>
      <c r="J899" s="366" t="str">
        <f t="shared" si="189"/>
        <v/>
      </c>
      <c r="K899" s="367" t="str">
        <f t="shared" si="190"/>
        <v/>
      </c>
      <c r="L899" s="368" t="str">
        <f t="shared" si="191"/>
        <v/>
      </c>
      <c r="M899" s="369"/>
      <c r="N899" s="370" t="str">
        <f t="shared" si="184"/>
        <v/>
      </c>
      <c r="O899" s="371" t="str">
        <f t="shared" si="185"/>
        <v/>
      </c>
      <c r="P899" s="371" t="str">
        <f t="shared" si="192"/>
        <v/>
      </c>
      <c r="Q899" s="372" t="str">
        <f t="shared" si="186"/>
        <v/>
      </c>
      <c r="R899" s="373" t="str">
        <f t="shared" si="193"/>
        <v/>
      </c>
      <c r="S899" s="372" t="str">
        <f t="shared" si="194"/>
        <v/>
      </c>
      <c r="T899" s="372" t="str">
        <f t="shared" si="187"/>
        <v/>
      </c>
      <c r="U899" s="374" t="str">
        <f t="shared" si="188"/>
        <v/>
      </c>
      <c r="V899" s="375" t="str">
        <f t="shared" si="195"/>
        <v/>
      </c>
      <c r="Y899" s="133"/>
    </row>
    <row r="900" spans="1:25" s="127" customFormat="1" ht="12" customHeight="1">
      <c r="A900" s="121">
        <v>828</v>
      </c>
      <c r="B900" s="122"/>
      <c r="C900" s="403"/>
      <c r="D900" s="123"/>
      <c r="E900" s="124"/>
      <c r="F900" s="124"/>
      <c r="G900" s="363" t="str">
        <f t="shared" si="181"/>
        <v/>
      </c>
      <c r="H900" s="376" t="str">
        <f t="shared" si="182"/>
        <v/>
      </c>
      <c r="I900" s="365" t="str">
        <f t="shared" si="183"/>
        <v/>
      </c>
      <c r="J900" s="366" t="str">
        <f t="shared" si="189"/>
        <v/>
      </c>
      <c r="K900" s="367" t="str">
        <f t="shared" si="190"/>
        <v/>
      </c>
      <c r="L900" s="368" t="str">
        <f t="shared" si="191"/>
        <v/>
      </c>
      <c r="M900" s="369"/>
      <c r="N900" s="370" t="str">
        <f t="shared" si="184"/>
        <v/>
      </c>
      <c r="O900" s="371" t="str">
        <f t="shared" si="185"/>
        <v/>
      </c>
      <c r="P900" s="371" t="str">
        <f t="shared" si="192"/>
        <v/>
      </c>
      <c r="Q900" s="372" t="str">
        <f t="shared" si="186"/>
        <v/>
      </c>
      <c r="R900" s="373" t="str">
        <f t="shared" si="193"/>
        <v/>
      </c>
      <c r="S900" s="372" t="str">
        <f t="shared" si="194"/>
        <v/>
      </c>
      <c r="T900" s="372" t="str">
        <f t="shared" si="187"/>
        <v/>
      </c>
      <c r="U900" s="374" t="str">
        <f t="shared" si="188"/>
        <v/>
      </c>
      <c r="V900" s="375" t="str">
        <f t="shared" si="195"/>
        <v/>
      </c>
      <c r="Y900" s="133"/>
    </row>
    <row r="901" spans="1:25" s="127" customFormat="1" ht="12" customHeight="1">
      <c r="A901" s="121">
        <v>829</v>
      </c>
      <c r="B901" s="122"/>
      <c r="C901" s="403"/>
      <c r="D901" s="123"/>
      <c r="E901" s="124"/>
      <c r="F901" s="124"/>
      <c r="G901" s="363" t="str">
        <f t="shared" si="181"/>
        <v/>
      </c>
      <c r="H901" s="376" t="str">
        <f t="shared" si="182"/>
        <v/>
      </c>
      <c r="I901" s="365" t="str">
        <f t="shared" si="183"/>
        <v/>
      </c>
      <c r="J901" s="366" t="str">
        <f t="shared" si="189"/>
        <v/>
      </c>
      <c r="K901" s="367" t="str">
        <f t="shared" si="190"/>
        <v/>
      </c>
      <c r="L901" s="368" t="str">
        <f t="shared" si="191"/>
        <v/>
      </c>
      <c r="M901" s="369"/>
      <c r="N901" s="370" t="str">
        <f t="shared" si="184"/>
        <v/>
      </c>
      <c r="O901" s="371" t="str">
        <f t="shared" si="185"/>
        <v/>
      </c>
      <c r="P901" s="371" t="str">
        <f t="shared" si="192"/>
        <v/>
      </c>
      <c r="Q901" s="372" t="str">
        <f t="shared" si="186"/>
        <v/>
      </c>
      <c r="R901" s="373" t="str">
        <f t="shared" si="193"/>
        <v/>
      </c>
      <c r="S901" s="372" t="str">
        <f t="shared" si="194"/>
        <v/>
      </c>
      <c r="T901" s="372" t="str">
        <f t="shared" si="187"/>
        <v/>
      </c>
      <c r="U901" s="374" t="str">
        <f t="shared" si="188"/>
        <v/>
      </c>
      <c r="V901" s="375" t="str">
        <f t="shared" si="195"/>
        <v/>
      </c>
      <c r="Y901" s="133"/>
    </row>
    <row r="902" spans="1:25" s="127" customFormat="1" ht="12" customHeight="1">
      <c r="A902" s="121">
        <v>830</v>
      </c>
      <c r="B902" s="122"/>
      <c r="C902" s="403"/>
      <c r="D902" s="123"/>
      <c r="E902" s="124"/>
      <c r="F902" s="124"/>
      <c r="G902" s="363" t="str">
        <f t="shared" si="181"/>
        <v/>
      </c>
      <c r="H902" s="376" t="str">
        <f t="shared" si="182"/>
        <v/>
      </c>
      <c r="I902" s="365" t="str">
        <f t="shared" si="183"/>
        <v/>
      </c>
      <c r="J902" s="366" t="str">
        <f t="shared" si="189"/>
        <v/>
      </c>
      <c r="K902" s="367" t="str">
        <f t="shared" si="190"/>
        <v/>
      </c>
      <c r="L902" s="368" t="str">
        <f t="shared" si="191"/>
        <v/>
      </c>
      <c r="M902" s="369"/>
      <c r="N902" s="370" t="str">
        <f t="shared" si="184"/>
        <v/>
      </c>
      <c r="O902" s="371" t="str">
        <f t="shared" si="185"/>
        <v/>
      </c>
      <c r="P902" s="371" t="str">
        <f t="shared" si="192"/>
        <v/>
      </c>
      <c r="Q902" s="372" t="str">
        <f t="shared" si="186"/>
        <v/>
      </c>
      <c r="R902" s="373" t="str">
        <f t="shared" si="193"/>
        <v/>
      </c>
      <c r="S902" s="372" t="str">
        <f t="shared" si="194"/>
        <v/>
      </c>
      <c r="T902" s="372" t="str">
        <f t="shared" si="187"/>
        <v/>
      </c>
      <c r="U902" s="374" t="str">
        <f t="shared" si="188"/>
        <v/>
      </c>
      <c r="V902" s="375" t="str">
        <f t="shared" si="195"/>
        <v/>
      </c>
      <c r="Y902" s="133"/>
    </row>
    <row r="903" spans="1:25" s="127" customFormat="1" ht="12" customHeight="1">
      <c r="A903" s="121">
        <v>831</v>
      </c>
      <c r="B903" s="122"/>
      <c r="C903" s="403"/>
      <c r="D903" s="123"/>
      <c r="E903" s="124"/>
      <c r="F903" s="124"/>
      <c r="G903" s="363" t="str">
        <f t="shared" si="181"/>
        <v/>
      </c>
      <c r="H903" s="376" t="str">
        <f t="shared" si="182"/>
        <v/>
      </c>
      <c r="I903" s="365" t="str">
        <f t="shared" si="183"/>
        <v/>
      </c>
      <c r="J903" s="366" t="str">
        <f t="shared" si="189"/>
        <v/>
      </c>
      <c r="K903" s="367" t="str">
        <f t="shared" si="190"/>
        <v/>
      </c>
      <c r="L903" s="368" t="str">
        <f t="shared" si="191"/>
        <v/>
      </c>
      <c r="M903" s="369"/>
      <c r="N903" s="370" t="str">
        <f t="shared" si="184"/>
        <v/>
      </c>
      <c r="O903" s="371" t="str">
        <f t="shared" si="185"/>
        <v/>
      </c>
      <c r="P903" s="371" t="str">
        <f t="shared" si="192"/>
        <v/>
      </c>
      <c r="Q903" s="372" t="str">
        <f t="shared" si="186"/>
        <v/>
      </c>
      <c r="R903" s="373" t="str">
        <f t="shared" si="193"/>
        <v/>
      </c>
      <c r="S903" s="372" t="str">
        <f t="shared" si="194"/>
        <v/>
      </c>
      <c r="T903" s="372" t="str">
        <f t="shared" si="187"/>
        <v/>
      </c>
      <c r="U903" s="374" t="str">
        <f t="shared" si="188"/>
        <v/>
      </c>
      <c r="V903" s="375" t="str">
        <f t="shared" si="195"/>
        <v/>
      </c>
      <c r="Y903" s="133"/>
    </row>
    <row r="904" spans="1:25" s="127" customFormat="1" ht="12" customHeight="1">
      <c r="A904" s="121">
        <v>832</v>
      </c>
      <c r="B904" s="122"/>
      <c r="C904" s="403"/>
      <c r="D904" s="123"/>
      <c r="E904" s="124"/>
      <c r="F904" s="124"/>
      <c r="G904" s="363" t="str">
        <f t="shared" si="181"/>
        <v/>
      </c>
      <c r="H904" s="376" t="str">
        <f t="shared" si="182"/>
        <v/>
      </c>
      <c r="I904" s="365" t="str">
        <f t="shared" si="183"/>
        <v/>
      </c>
      <c r="J904" s="366" t="str">
        <f t="shared" si="189"/>
        <v/>
      </c>
      <c r="K904" s="367" t="str">
        <f t="shared" si="190"/>
        <v/>
      </c>
      <c r="L904" s="368" t="str">
        <f t="shared" si="191"/>
        <v/>
      </c>
      <c r="M904" s="369"/>
      <c r="N904" s="370" t="str">
        <f t="shared" si="184"/>
        <v/>
      </c>
      <c r="O904" s="371" t="str">
        <f t="shared" si="185"/>
        <v/>
      </c>
      <c r="P904" s="371" t="str">
        <f t="shared" si="192"/>
        <v/>
      </c>
      <c r="Q904" s="372" t="str">
        <f t="shared" si="186"/>
        <v/>
      </c>
      <c r="R904" s="373" t="str">
        <f t="shared" si="193"/>
        <v/>
      </c>
      <c r="S904" s="372" t="str">
        <f t="shared" si="194"/>
        <v/>
      </c>
      <c r="T904" s="372" t="str">
        <f t="shared" si="187"/>
        <v/>
      </c>
      <c r="U904" s="374" t="str">
        <f t="shared" si="188"/>
        <v/>
      </c>
      <c r="V904" s="375" t="str">
        <f t="shared" si="195"/>
        <v/>
      </c>
      <c r="Y904" s="133"/>
    </row>
    <row r="905" spans="1:25" s="127" customFormat="1" ht="12" customHeight="1">
      <c r="A905" s="121">
        <v>833</v>
      </c>
      <c r="B905" s="122"/>
      <c r="C905" s="403"/>
      <c r="D905" s="123"/>
      <c r="E905" s="124"/>
      <c r="F905" s="124"/>
      <c r="G905" s="363" t="str">
        <f t="shared" ref="G905:G968" si="196">IF(OR(ISBLANK($C905),ISBLANK($C$68)),"",IF($C905&gt;$C$68,"",DATEDIF($C905,$C$68,"Y")))</f>
        <v/>
      </c>
      <c r="H905" s="376" t="str">
        <f t="shared" ref="H905:H968" si="197">IF(D905=1,"男",IF(D905=2,"女",""))</f>
        <v/>
      </c>
      <c r="I905" s="365" t="str">
        <f t="shared" ref="I905:I968" si="198">G905&amp;H905</f>
        <v/>
      </c>
      <c r="J905" s="366" t="str">
        <f t="shared" si="189"/>
        <v/>
      </c>
      <c r="K905" s="367" t="str">
        <f t="shared" si="190"/>
        <v/>
      </c>
      <c r="L905" s="368" t="str">
        <f t="shared" si="191"/>
        <v/>
      </c>
      <c r="M905" s="369"/>
      <c r="N905" s="370" t="str">
        <f t="shared" ref="N905:N968" si="199">IF(F905="","",(F905-O905)/O905*100)</f>
        <v/>
      </c>
      <c r="O905" s="371" t="str">
        <f t="shared" ref="O905:O968" si="200">IF(E905="","",(J905*E905-K905))</f>
        <v/>
      </c>
      <c r="P905" s="371" t="str">
        <f t="shared" si="192"/>
        <v/>
      </c>
      <c r="Q905" s="372" t="str">
        <f t="shared" ref="Q905:Q968" si="201">IF($E905="","",P905*O905)</f>
        <v/>
      </c>
      <c r="R905" s="373" t="str">
        <f t="shared" si="193"/>
        <v/>
      </c>
      <c r="S905" s="372" t="str">
        <f t="shared" si="194"/>
        <v/>
      </c>
      <c r="T905" s="372" t="str">
        <f t="shared" ref="T905:T968" si="202">IF(E905="","",(Q905*R905+S905))</f>
        <v/>
      </c>
      <c r="U905" s="374" t="str">
        <f t="shared" ref="U905:U968" si="203">IF(E905="","",(T905*33%))</f>
        <v/>
      </c>
      <c r="V905" s="375" t="str">
        <f t="shared" si="195"/>
        <v/>
      </c>
      <c r="Y905" s="133"/>
    </row>
    <row r="906" spans="1:25" s="127" customFormat="1" ht="12" customHeight="1">
      <c r="A906" s="121">
        <v>834</v>
      </c>
      <c r="B906" s="122"/>
      <c r="C906" s="403"/>
      <c r="D906" s="123"/>
      <c r="E906" s="124"/>
      <c r="F906" s="124"/>
      <c r="G906" s="363" t="str">
        <f t="shared" si="196"/>
        <v/>
      </c>
      <c r="H906" s="376" t="str">
        <f t="shared" si="197"/>
        <v/>
      </c>
      <c r="I906" s="365" t="str">
        <f t="shared" si="198"/>
        <v/>
      </c>
      <c r="J906" s="366" t="str">
        <f t="shared" ref="J906:J969" si="204">IF(E906="","",VLOOKUP(I906,$W$28:$Y$53,2,FALSE))</f>
        <v/>
      </c>
      <c r="K906" s="367" t="str">
        <f t="shared" ref="K906:K969" si="205">IF(E906="","",VLOOKUP(I906,$W$28:$Y$53,3,FALSE))</f>
        <v/>
      </c>
      <c r="L906" s="368" t="str">
        <f t="shared" ref="L906:L969" si="206">IF(ISNUMBER(N906),VLOOKUP(N906,$M$57:$R$62,4,TRUE),"")</f>
        <v/>
      </c>
      <c r="M906" s="369"/>
      <c r="N906" s="370" t="str">
        <f t="shared" si="199"/>
        <v/>
      </c>
      <c r="O906" s="371" t="str">
        <f t="shared" si="200"/>
        <v/>
      </c>
      <c r="P906" s="371" t="str">
        <f t="shared" ref="P906:P969" si="207">IF($E906="","",VLOOKUP($I906,$N$27:$Q$53,2,FALSE))</f>
        <v/>
      </c>
      <c r="Q906" s="372" t="str">
        <f t="shared" si="201"/>
        <v/>
      </c>
      <c r="R906" s="373" t="str">
        <f t="shared" ref="R906:R969" si="208">IF(E906="","",VLOOKUP(I906,$N$27:$V$53,9,FALSE))</f>
        <v/>
      </c>
      <c r="S906" s="372" t="str">
        <f t="shared" ref="S906:S969" si="209">IF($E906="","",VLOOKUP($I906,$N$27:$R$53,5,FALSE))</f>
        <v/>
      </c>
      <c r="T906" s="372" t="str">
        <f t="shared" si="202"/>
        <v/>
      </c>
      <c r="U906" s="374" t="str">
        <f t="shared" si="203"/>
        <v/>
      </c>
      <c r="V906" s="375" t="str">
        <f t="shared" ref="V906:V969" si="210">IF(E906="","",(IF(AND(U906&lt;=$R$7,U906&gt;=$T$7),U906,IF(U906="","　","個別対応"))))</f>
        <v/>
      </c>
      <c r="Y906" s="133"/>
    </row>
    <row r="907" spans="1:25" s="127" customFormat="1" ht="12" customHeight="1">
      <c r="A907" s="121">
        <v>835</v>
      </c>
      <c r="B907" s="122"/>
      <c r="C907" s="403"/>
      <c r="D907" s="123"/>
      <c r="E907" s="124"/>
      <c r="F907" s="124"/>
      <c r="G907" s="363" t="str">
        <f t="shared" si="196"/>
        <v/>
      </c>
      <c r="H907" s="376" t="str">
        <f t="shared" si="197"/>
        <v/>
      </c>
      <c r="I907" s="365" t="str">
        <f t="shared" si="198"/>
        <v/>
      </c>
      <c r="J907" s="366" t="str">
        <f t="shared" si="204"/>
        <v/>
      </c>
      <c r="K907" s="367" t="str">
        <f t="shared" si="205"/>
        <v/>
      </c>
      <c r="L907" s="368" t="str">
        <f t="shared" si="206"/>
        <v/>
      </c>
      <c r="M907" s="369"/>
      <c r="N907" s="370" t="str">
        <f t="shared" si="199"/>
        <v/>
      </c>
      <c r="O907" s="371" t="str">
        <f t="shared" si="200"/>
        <v/>
      </c>
      <c r="P907" s="371" t="str">
        <f t="shared" si="207"/>
        <v/>
      </c>
      <c r="Q907" s="372" t="str">
        <f t="shared" si="201"/>
        <v/>
      </c>
      <c r="R907" s="373" t="str">
        <f t="shared" si="208"/>
        <v/>
      </c>
      <c r="S907" s="372" t="str">
        <f t="shared" si="209"/>
        <v/>
      </c>
      <c r="T907" s="372" t="str">
        <f t="shared" si="202"/>
        <v/>
      </c>
      <c r="U907" s="374" t="str">
        <f t="shared" si="203"/>
        <v/>
      </c>
      <c r="V907" s="375" t="str">
        <f t="shared" si="210"/>
        <v/>
      </c>
      <c r="Y907" s="133"/>
    </row>
    <row r="908" spans="1:25" s="127" customFormat="1" ht="12" customHeight="1">
      <c r="A908" s="121">
        <v>836</v>
      </c>
      <c r="B908" s="122"/>
      <c r="C908" s="403"/>
      <c r="D908" s="123"/>
      <c r="E908" s="124"/>
      <c r="F908" s="124"/>
      <c r="G908" s="363" t="str">
        <f t="shared" si="196"/>
        <v/>
      </c>
      <c r="H908" s="376" t="str">
        <f t="shared" si="197"/>
        <v/>
      </c>
      <c r="I908" s="365" t="str">
        <f t="shared" si="198"/>
        <v/>
      </c>
      <c r="J908" s="366" t="str">
        <f t="shared" si="204"/>
        <v/>
      </c>
      <c r="K908" s="367" t="str">
        <f t="shared" si="205"/>
        <v/>
      </c>
      <c r="L908" s="368" t="str">
        <f t="shared" si="206"/>
        <v/>
      </c>
      <c r="M908" s="369"/>
      <c r="N908" s="370" t="str">
        <f t="shared" si="199"/>
        <v/>
      </c>
      <c r="O908" s="371" t="str">
        <f t="shared" si="200"/>
        <v/>
      </c>
      <c r="P908" s="371" t="str">
        <f t="shared" si="207"/>
        <v/>
      </c>
      <c r="Q908" s="372" t="str">
        <f t="shared" si="201"/>
        <v/>
      </c>
      <c r="R908" s="373" t="str">
        <f t="shared" si="208"/>
        <v/>
      </c>
      <c r="S908" s="372" t="str">
        <f t="shared" si="209"/>
        <v/>
      </c>
      <c r="T908" s="372" t="str">
        <f t="shared" si="202"/>
        <v/>
      </c>
      <c r="U908" s="374" t="str">
        <f t="shared" si="203"/>
        <v/>
      </c>
      <c r="V908" s="375" t="str">
        <f t="shared" si="210"/>
        <v/>
      </c>
      <c r="Y908" s="133"/>
    </row>
    <row r="909" spans="1:25" s="127" customFormat="1" ht="12" customHeight="1">
      <c r="A909" s="121">
        <v>837</v>
      </c>
      <c r="B909" s="122"/>
      <c r="C909" s="403"/>
      <c r="D909" s="123"/>
      <c r="E909" s="124"/>
      <c r="F909" s="124"/>
      <c r="G909" s="363" t="str">
        <f t="shared" si="196"/>
        <v/>
      </c>
      <c r="H909" s="376" t="str">
        <f t="shared" si="197"/>
        <v/>
      </c>
      <c r="I909" s="365" t="str">
        <f t="shared" si="198"/>
        <v/>
      </c>
      <c r="J909" s="366" t="str">
        <f t="shared" si="204"/>
        <v/>
      </c>
      <c r="K909" s="367" t="str">
        <f t="shared" si="205"/>
        <v/>
      </c>
      <c r="L909" s="368" t="str">
        <f t="shared" si="206"/>
        <v/>
      </c>
      <c r="M909" s="369"/>
      <c r="N909" s="370" t="str">
        <f t="shared" si="199"/>
        <v/>
      </c>
      <c r="O909" s="371" t="str">
        <f t="shared" si="200"/>
        <v/>
      </c>
      <c r="P909" s="371" t="str">
        <f t="shared" si="207"/>
        <v/>
      </c>
      <c r="Q909" s="372" t="str">
        <f t="shared" si="201"/>
        <v/>
      </c>
      <c r="R909" s="373" t="str">
        <f t="shared" si="208"/>
        <v/>
      </c>
      <c r="S909" s="372" t="str">
        <f t="shared" si="209"/>
        <v/>
      </c>
      <c r="T909" s="372" t="str">
        <f t="shared" si="202"/>
        <v/>
      </c>
      <c r="U909" s="374" t="str">
        <f t="shared" si="203"/>
        <v/>
      </c>
      <c r="V909" s="375" t="str">
        <f t="shared" si="210"/>
        <v/>
      </c>
      <c r="Y909" s="133"/>
    </row>
    <row r="910" spans="1:25" s="127" customFormat="1" ht="12" customHeight="1">
      <c r="A910" s="121">
        <v>838</v>
      </c>
      <c r="B910" s="122"/>
      <c r="C910" s="403"/>
      <c r="D910" s="123"/>
      <c r="E910" s="124"/>
      <c r="F910" s="124"/>
      <c r="G910" s="363" t="str">
        <f t="shared" si="196"/>
        <v/>
      </c>
      <c r="H910" s="376" t="str">
        <f t="shared" si="197"/>
        <v/>
      </c>
      <c r="I910" s="365" t="str">
        <f t="shared" si="198"/>
        <v/>
      </c>
      <c r="J910" s="366" t="str">
        <f t="shared" si="204"/>
        <v/>
      </c>
      <c r="K910" s="367" t="str">
        <f t="shared" si="205"/>
        <v/>
      </c>
      <c r="L910" s="368" t="str">
        <f t="shared" si="206"/>
        <v/>
      </c>
      <c r="M910" s="369"/>
      <c r="N910" s="370" t="str">
        <f t="shared" si="199"/>
        <v/>
      </c>
      <c r="O910" s="371" t="str">
        <f t="shared" si="200"/>
        <v/>
      </c>
      <c r="P910" s="371" t="str">
        <f t="shared" si="207"/>
        <v/>
      </c>
      <c r="Q910" s="372" t="str">
        <f t="shared" si="201"/>
        <v/>
      </c>
      <c r="R910" s="373" t="str">
        <f t="shared" si="208"/>
        <v/>
      </c>
      <c r="S910" s="372" t="str">
        <f t="shared" si="209"/>
        <v/>
      </c>
      <c r="T910" s="372" t="str">
        <f t="shared" si="202"/>
        <v/>
      </c>
      <c r="U910" s="374" t="str">
        <f t="shared" si="203"/>
        <v/>
      </c>
      <c r="V910" s="375" t="str">
        <f t="shared" si="210"/>
        <v/>
      </c>
      <c r="Y910" s="133"/>
    </row>
    <row r="911" spans="1:25" s="127" customFormat="1" ht="12" customHeight="1">
      <c r="A911" s="121">
        <v>839</v>
      </c>
      <c r="B911" s="122"/>
      <c r="C911" s="403"/>
      <c r="D911" s="123"/>
      <c r="E911" s="124"/>
      <c r="F911" s="124"/>
      <c r="G911" s="363" t="str">
        <f t="shared" si="196"/>
        <v/>
      </c>
      <c r="H911" s="376" t="str">
        <f t="shared" si="197"/>
        <v/>
      </c>
      <c r="I911" s="365" t="str">
        <f t="shared" si="198"/>
        <v/>
      </c>
      <c r="J911" s="366" t="str">
        <f t="shared" si="204"/>
        <v/>
      </c>
      <c r="K911" s="367" t="str">
        <f t="shared" si="205"/>
        <v/>
      </c>
      <c r="L911" s="368" t="str">
        <f t="shared" si="206"/>
        <v/>
      </c>
      <c r="M911" s="369"/>
      <c r="N911" s="370" t="str">
        <f t="shared" si="199"/>
        <v/>
      </c>
      <c r="O911" s="371" t="str">
        <f t="shared" si="200"/>
        <v/>
      </c>
      <c r="P911" s="371" t="str">
        <f t="shared" si="207"/>
        <v/>
      </c>
      <c r="Q911" s="372" t="str">
        <f t="shared" si="201"/>
        <v/>
      </c>
      <c r="R911" s="373" t="str">
        <f t="shared" si="208"/>
        <v/>
      </c>
      <c r="S911" s="372" t="str">
        <f t="shared" si="209"/>
        <v/>
      </c>
      <c r="T911" s="372" t="str">
        <f t="shared" si="202"/>
        <v/>
      </c>
      <c r="U911" s="374" t="str">
        <f t="shared" si="203"/>
        <v/>
      </c>
      <c r="V911" s="375" t="str">
        <f t="shared" si="210"/>
        <v/>
      </c>
      <c r="Y911" s="133"/>
    </row>
    <row r="912" spans="1:25" s="127" customFormat="1" ht="12" customHeight="1">
      <c r="A912" s="121">
        <v>840</v>
      </c>
      <c r="B912" s="122"/>
      <c r="C912" s="403"/>
      <c r="D912" s="123"/>
      <c r="E912" s="124"/>
      <c r="F912" s="124"/>
      <c r="G912" s="363" t="str">
        <f t="shared" si="196"/>
        <v/>
      </c>
      <c r="H912" s="376" t="str">
        <f t="shared" si="197"/>
        <v/>
      </c>
      <c r="I912" s="365" t="str">
        <f t="shared" si="198"/>
        <v/>
      </c>
      <c r="J912" s="366" t="str">
        <f t="shared" si="204"/>
        <v/>
      </c>
      <c r="K912" s="367" t="str">
        <f t="shared" si="205"/>
        <v/>
      </c>
      <c r="L912" s="368" t="str">
        <f t="shared" si="206"/>
        <v/>
      </c>
      <c r="M912" s="369"/>
      <c r="N912" s="370" t="str">
        <f t="shared" si="199"/>
        <v/>
      </c>
      <c r="O912" s="371" t="str">
        <f t="shared" si="200"/>
        <v/>
      </c>
      <c r="P912" s="371" t="str">
        <f t="shared" si="207"/>
        <v/>
      </c>
      <c r="Q912" s="372" t="str">
        <f t="shared" si="201"/>
        <v/>
      </c>
      <c r="R912" s="373" t="str">
        <f t="shared" si="208"/>
        <v/>
      </c>
      <c r="S912" s="372" t="str">
        <f t="shared" si="209"/>
        <v/>
      </c>
      <c r="T912" s="372" t="str">
        <f t="shared" si="202"/>
        <v/>
      </c>
      <c r="U912" s="374" t="str">
        <f t="shared" si="203"/>
        <v/>
      </c>
      <c r="V912" s="375" t="str">
        <f t="shared" si="210"/>
        <v/>
      </c>
      <c r="Y912" s="133"/>
    </row>
    <row r="913" spans="1:25" s="127" customFormat="1" ht="12" customHeight="1">
      <c r="A913" s="121">
        <v>841</v>
      </c>
      <c r="B913" s="122"/>
      <c r="C913" s="403"/>
      <c r="D913" s="123"/>
      <c r="E913" s="124"/>
      <c r="F913" s="124"/>
      <c r="G913" s="363" t="str">
        <f t="shared" si="196"/>
        <v/>
      </c>
      <c r="H913" s="376" t="str">
        <f t="shared" si="197"/>
        <v/>
      </c>
      <c r="I913" s="365" t="str">
        <f t="shared" si="198"/>
        <v/>
      </c>
      <c r="J913" s="366" t="str">
        <f t="shared" si="204"/>
        <v/>
      </c>
      <c r="K913" s="367" t="str">
        <f t="shared" si="205"/>
        <v/>
      </c>
      <c r="L913" s="368" t="str">
        <f t="shared" si="206"/>
        <v/>
      </c>
      <c r="M913" s="369"/>
      <c r="N913" s="370" t="str">
        <f t="shared" si="199"/>
        <v/>
      </c>
      <c r="O913" s="371" t="str">
        <f t="shared" si="200"/>
        <v/>
      </c>
      <c r="P913" s="371" t="str">
        <f t="shared" si="207"/>
        <v/>
      </c>
      <c r="Q913" s="372" t="str">
        <f t="shared" si="201"/>
        <v/>
      </c>
      <c r="R913" s="373" t="str">
        <f t="shared" si="208"/>
        <v/>
      </c>
      <c r="S913" s="372" t="str">
        <f t="shared" si="209"/>
        <v/>
      </c>
      <c r="T913" s="372" t="str">
        <f t="shared" si="202"/>
        <v/>
      </c>
      <c r="U913" s="374" t="str">
        <f t="shared" si="203"/>
        <v/>
      </c>
      <c r="V913" s="375" t="str">
        <f t="shared" si="210"/>
        <v/>
      </c>
      <c r="Y913" s="133"/>
    </row>
    <row r="914" spans="1:25" s="127" customFormat="1" ht="12" customHeight="1">
      <c r="A914" s="121">
        <v>842</v>
      </c>
      <c r="B914" s="122"/>
      <c r="C914" s="403"/>
      <c r="D914" s="123"/>
      <c r="E914" s="124"/>
      <c r="F914" s="124"/>
      <c r="G914" s="363" t="str">
        <f t="shared" si="196"/>
        <v/>
      </c>
      <c r="H914" s="376" t="str">
        <f t="shared" si="197"/>
        <v/>
      </c>
      <c r="I914" s="365" t="str">
        <f t="shared" si="198"/>
        <v/>
      </c>
      <c r="J914" s="366" t="str">
        <f t="shared" si="204"/>
        <v/>
      </c>
      <c r="K914" s="367" t="str">
        <f t="shared" si="205"/>
        <v/>
      </c>
      <c r="L914" s="368" t="str">
        <f t="shared" si="206"/>
        <v/>
      </c>
      <c r="M914" s="369"/>
      <c r="N914" s="370" t="str">
        <f t="shared" si="199"/>
        <v/>
      </c>
      <c r="O914" s="371" t="str">
        <f t="shared" si="200"/>
        <v/>
      </c>
      <c r="P914" s="371" t="str">
        <f t="shared" si="207"/>
        <v/>
      </c>
      <c r="Q914" s="372" t="str">
        <f t="shared" si="201"/>
        <v/>
      </c>
      <c r="R914" s="373" t="str">
        <f t="shared" si="208"/>
        <v/>
      </c>
      <c r="S914" s="372" t="str">
        <f t="shared" si="209"/>
        <v/>
      </c>
      <c r="T914" s="372" t="str">
        <f t="shared" si="202"/>
        <v/>
      </c>
      <c r="U914" s="374" t="str">
        <f t="shared" si="203"/>
        <v/>
      </c>
      <c r="V914" s="375" t="str">
        <f t="shared" si="210"/>
        <v/>
      </c>
      <c r="Y914" s="133"/>
    </row>
    <row r="915" spans="1:25" s="127" customFormat="1" ht="12" customHeight="1">
      <c r="A915" s="121">
        <v>843</v>
      </c>
      <c r="B915" s="122"/>
      <c r="C915" s="403"/>
      <c r="D915" s="123"/>
      <c r="E915" s="124"/>
      <c r="F915" s="124"/>
      <c r="G915" s="363" t="str">
        <f t="shared" si="196"/>
        <v/>
      </c>
      <c r="H915" s="376" t="str">
        <f t="shared" si="197"/>
        <v/>
      </c>
      <c r="I915" s="365" t="str">
        <f t="shared" si="198"/>
        <v/>
      </c>
      <c r="J915" s="366" t="str">
        <f t="shared" si="204"/>
        <v/>
      </c>
      <c r="K915" s="367" t="str">
        <f t="shared" si="205"/>
        <v/>
      </c>
      <c r="L915" s="368" t="str">
        <f t="shared" si="206"/>
        <v/>
      </c>
      <c r="M915" s="369"/>
      <c r="N915" s="370" t="str">
        <f t="shared" si="199"/>
        <v/>
      </c>
      <c r="O915" s="371" t="str">
        <f t="shared" si="200"/>
        <v/>
      </c>
      <c r="P915" s="371" t="str">
        <f t="shared" si="207"/>
        <v/>
      </c>
      <c r="Q915" s="372" t="str">
        <f t="shared" si="201"/>
        <v/>
      </c>
      <c r="R915" s="373" t="str">
        <f t="shared" si="208"/>
        <v/>
      </c>
      <c r="S915" s="372" t="str">
        <f t="shared" si="209"/>
        <v/>
      </c>
      <c r="T915" s="372" t="str">
        <f t="shared" si="202"/>
        <v/>
      </c>
      <c r="U915" s="374" t="str">
        <f t="shared" si="203"/>
        <v/>
      </c>
      <c r="V915" s="375" t="str">
        <f t="shared" si="210"/>
        <v/>
      </c>
      <c r="Y915" s="133"/>
    </row>
    <row r="916" spans="1:25" s="127" customFormat="1" ht="12" customHeight="1">
      <c r="A916" s="121">
        <v>844</v>
      </c>
      <c r="B916" s="122"/>
      <c r="C916" s="403"/>
      <c r="D916" s="123"/>
      <c r="E916" s="124"/>
      <c r="F916" s="124"/>
      <c r="G916" s="363" t="str">
        <f t="shared" si="196"/>
        <v/>
      </c>
      <c r="H916" s="376" t="str">
        <f t="shared" si="197"/>
        <v/>
      </c>
      <c r="I916" s="365" t="str">
        <f t="shared" si="198"/>
        <v/>
      </c>
      <c r="J916" s="366" t="str">
        <f t="shared" si="204"/>
        <v/>
      </c>
      <c r="K916" s="367" t="str">
        <f t="shared" si="205"/>
        <v/>
      </c>
      <c r="L916" s="368" t="str">
        <f t="shared" si="206"/>
        <v/>
      </c>
      <c r="M916" s="369"/>
      <c r="N916" s="370" t="str">
        <f t="shared" si="199"/>
        <v/>
      </c>
      <c r="O916" s="371" t="str">
        <f t="shared" si="200"/>
        <v/>
      </c>
      <c r="P916" s="371" t="str">
        <f t="shared" si="207"/>
        <v/>
      </c>
      <c r="Q916" s="372" t="str">
        <f t="shared" si="201"/>
        <v/>
      </c>
      <c r="R916" s="373" t="str">
        <f t="shared" si="208"/>
        <v/>
      </c>
      <c r="S916" s="372" t="str">
        <f t="shared" si="209"/>
        <v/>
      </c>
      <c r="T916" s="372" t="str">
        <f t="shared" si="202"/>
        <v/>
      </c>
      <c r="U916" s="374" t="str">
        <f t="shared" si="203"/>
        <v/>
      </c>
      <c r="V916" s="375" t="str">
        <f t="shared" si="210"/>
        <v/>
      </c>
      <c r="Y916" s="133"/>
    </row>
    <row r="917" spans="1:25" s="127" customFormat="1" ht="12" customHeight="1">
      <c r="A917" s="121">
        <v>845</v>
      </c>
      <c r="B917" s="122"/>
      <c r="C917" s="403"/>
      <c r="D917" s="123"/>
      <c r="E917" s="124"/>
      <c r="F917" s="124"/>
      <c r="G917" s="363" t="str">
        <f t="shared" si="196"/>
        <v/>
      </c>
      <c r="H917" s="376" t="str">
        <f t="shared" si="197"/>
        <v/>
      </c>
      <c r="I917" s="365" t="str">
        <f t="shared" si="198"/>
        <v/>
      </c>
      <c r="J917" s="366" t="str">
        <f t="shared" si="204"/>
        <v/>
      </c>
      <c r="K917" s="367" t="str">
        <f t="shared" si="205"/>
        <v/>
      </c>
      <c r="L917" s="368" t="str">
        <f t="shared" si="206"/>
        <v/>
      </c>
      <c r="M917" s="369"/>
      <c r="N917" s="370" t="str">
        <f t="shared" si="199"/>
        <v/>
      </c>
      <c r="O917" s="371" t="str">
        <f t="shared" si="200"/>
        <v/>
      </c>
      <c r="P917" s="371" t="str">
        <f t="shared" si="207"/>
        <v/>
      </c>
      <c r="Q917" s="372" t="str">
        <f t="shared" si="201"/>
        <v/>
      </c>
      <c r="R917" s="373" t="str">
        <f t="shared" si="208"/>
        <v/>
      </c>
      <c r="S917" s="372" t="str">
        <f t="shared" si="209"/>
        <v/>
      </c>
      <c r="T917" s="372" t="str">
        <f t="shared" si="202"/>
        <v/>
      </c>
      <c r="U917" s="374" t="str">
        <f t="shared" si="203"/>
        <v/>
      </c>
      <c r="V917" s="375" t="str">
        <f t="shared" si="210"/>
        <v/>
      </c>
      <c r="Y917" s="133"/>
    </row>
    <row r="918" spans="1:25" s="127" customFormat="1" ht="12" customHeight="1">
      <c r="A918" s="121">
        <v>846</v>
      </c>
      <c r="B918" s="122"/>
      <c r="C918" s="403"/>
      <c r="D918" s="123"/>
      <c r="E918" s="124"/>
      <c r="F918" s="124"/>
      <c r="G918" s="363" t="str">
        <f t="shared" si="196"/>
        <v/>
      </c>
      <c r="H918" s="376" t="str">
        <f t="shared" si="197"/>
        <v/>
      </c>
      <c r="I918" s="365" t="str">
        <f t="shared" si="198"/>
        <v/>
      </c>
      <c r="J918" s="366" t="str">
        <f t="shared" si="204"/>
        <v/>
      </c>
      <c r="K918" s="367" t="str">
        <f t="shared" si="205"/>
        <v/>
      </c>
      <c r="L918" s="368" t="str">
        <f t="shared" si="206"/>
        <v/>
      </c>
      <c r="M918" s="369"/>
      <c r="N918" s="370" t="str">
        <f t="shared" si="199"/>
        <v/>
      </c>
      <c r="O918" s="371" t="str">
        <f t="shared" si="200"/>
        <v/>
      </c>
      <c r="P918" s="371" t="str">
        <f t="shared" si="207"/>
        <v/>
      </c>
      <c r="Q918" s="372" t="str">
        <f t="shared" si="201"/>
        <v/>
      </c>
      <c r="R918" s="373" t="str">
        <f t="shared" si="208"/>
        <v/>
      </c>
      <c r="S918" s="372" t="str">
        <f t="shared" si="209"/>
        <v/>
      </c>
      <c r="T918" s="372" t="str">
        <f t="shared" si="202"/>
        <v/>
      </c>
      <c r="U918" s="374" t="str">
        <f t="shared" si="203"/>
        <v/>
      </c>
      <c r="V918" s="375" t="str">
        <f t="shared" si="210"/>
        <v/>
      </c>
      <c r="Y918" s="133"/>
    </row>
    <row r="919" spans="1:25" s="127" customFormat="1" ht="12" customHeight="1">
      <c r="A919" s="121">
        <v>847</v>
      </c>
      <c r="B919" s="122"/>
      <c r="C919" s="403"/>
      <c r="D919" s="123"/>
      <c r="E919" s="124"/>
      <c r="F919" s="124"/>
      <c r="G919" s="363" t="str">
        <f t="shared" si="196"/>
        <v/>
      </c>
      <c r="H919" s="376" t="str">
        <f t="shared" si="197"/>
        <v/>
      </c>
      <c r="I919" s="365" t="str">
        <f t="shared" si="198"/>
        <v/>
      </c>
      <c r="J919" s="366" t="str">
        <f t="shared" si="204"/>
        <v/>
      </c>
      <c r="K919" s="367" t="str">
        <f t="shared" si="205"/>
        <v/>
      </c>
      <c r="L919" s="368" t="str">
        <f t="shared" si="206"/>
        <v/>
      </c>
      <c r="M919" s="369"/>
      <c r="N919" s="370" t="str">
        <f t="shared" si="199"/>
        <v/>
      </c>
      <c r="O919" s="371" t="str">
        <f t="shared" si="200"/>
        <v/>
      </c>
      <c r="P919" s="371" t="str">
        <f t="shared" si="207"/>
        <v/>
      </c>
      <c r="Q919" s="372" t="str">
        <f t="shared" si="201"/>
        <v/>
      </c>
      <c r="R919" s="373" t="str">
        <f t="shared" si="208"/>
        <v/>
      </c>
      <c r="S919" s="372" t="str">
        <f t="shared" si="209"/>
        <v/>
      </c>
      <c r="T919" s="372" t="str">
        <f t="shared" si="202"/>
        <v/>
      </c>
      <c r="U919" s="374" t="str">
        <f t="shared" si="203"/>
        <v/>
      </c>
      <c r="V919" s="375" t="str">
        <f t="shared" si="210"/>
        <v/>
      </c>
      <c r="Y919" s="133"/>
    </row>
    <row r="920" spans="1:25" s="127" customFormat="1" ht="12" customHeight="1">
      <c r="A920" s="121">
        <v>848</v>
      </c>
      <c r="B920" s="122"/>
      <c r="C920" s="403"/>
      <c r="D920" s="123"/>
      <c r="E920" s="124"/>
      <c r="F920" s="124"/>
      <c r="G920" s="363" t="str">
        <f t="shared" si="196"/>
        <v/>
      </c>
      <c r="H920" s="376" t="str">
        <f t="shared" si="197"/>
        <v/>
      </c>
      <c r="I920" s="365" t="str">
        <f t="shared" si="198"/>
        <v/>
      </c>
      <c r="J920" s="366" t="str">
        <f t="shared" si="204"/>
        <v/>
      </c>
      <c r="K920" s="367" t="str">
        <f t="shared" si="205"/>
        <v/>
      </c>
      <c r="L920" s="368" t="str">
        <f t="shared" si="206"/>
        <v/>
      </c>
      <c r="M920" s="369"/>
      <c r="N920" s="370" t="str">
        <f t="shared" si="199"/>
        <v/>
      </c>
      <c r="O920" s="371" t="str">
        <f t="shared" si="200"/>
        <v/>
      </c>
      <c r="P920" s="371" t="str">
        <f t="shared" si="207"/>
        <v/>
      </c>
      <c r="Q920" s="372" t="str">
        <f t="shared" si="201"/>
        <v/>
      </c>
      <c r="R920" s="373" t="str">
        <f t="shared" si="208"/>
        <v/>
      </c>
      <c r="S920" s="372" t="str">
        <f t="shared" si="209"/>
        <v/>
      </c>
      <c r="T920" s="372" t="str">
        <f t="shared" si="202"/>
        <v/>
      </c>
      <c r="U920" s="374" t="str">
        <f t="shared" si="203"/>
        <v/>
      </c>
      <c r="V920" s="375" t="str">
        <f t="shared" si="210"/>
        <v/>
      </c>
      <c r="Y920" s="133"/>
    </row>
    <row r="921" spans="1:25" s="127" customFormat="1" ht="12" customHeight="1">
      <c r="A921" s="121">
        <v>849</v>
      </c>
      <c r="B921" s="122"/>
      <c r="C921" s="403"/>
      <c r="D921" s="123"/>
      <c r="E921" s="124"/>
      <c r="F921" s="124"/>
      <c r="G921" s="363" t="str">
        <f t="shared" si="196"/>
        <v/>
      </c>
      <c r="H921" s="376" t="str">
        <f t="shared" si="197"/>
        <v/>
      </c>
      <c r="I921" s="365" t="str">
        <f t="shared" si="198"/>
        <v/>
      </c>
      <c r="J921" s="366" t="str">
        <f t="shared" si="204"/>
        <v/>
      </c>
      <c r="K921" s="367" t="str">
        <f t="shared" si="205"/>
        <v/>
      </c>
      <c r="L921" s="368" t="str">
        <f t="shared" si="206"/>
        <v/>
      </c>
      <c r="M921" s="369"/>
      <c r="N921" s="370" t="str">
        <f t="shared" si="199"/>
        <v/>
      </c>
      <c r="O921" s="371" t="str">
        <f t="shared" si="200"/>
        <v/>
      </c>
      <c r="P921" s="371" t="str">
        <f t="shared" si="207"/>
        <v/>
      </c>
      <c r="Q921" s="372" t="str">
        <f t="shared" si="201"/>
        <v/>
      </c>
      <c r="R921" s="373" t="str">
        <f t="shared" si="208"/>
        <v/>
      </c>
      <c r="S921" s="372" t="str">
        <f t="shared" si="209"/>
        <v/>
      </c>
      <c r="T921" s="372" t="str">
        <f t="shared" si="202"/>
        <v/>
      </c>
      <c r="U921" s="374" t="str">
        <f t="shared" si="203"/>
        <v/>
      </c>
      <c r="V921" s="375" t="str">
        <f t="shared" si="210"/>
        <v/>
      </c>
      <c r="Y921" s="133"/>
    </row>
    <row r="922" spans="1:25" s="127" customFormat="1" ht="12" customHeight="1">
      <c r="A922" s="121">
        <v>850</v>
      </c>
      <c r="B922" s="122"/>
      <c r="C922" s="403"/>
      <c r="D922" s="123"/>
      <c r="E922" s="124"/>
      <c r="F922" s="124"/>
      <c r="G922" s="363" t="str">
        <f t="shared" si="196"/>
        <v/>
      </c>
      <c r="H922" s="376" t="str">
        <f t="shared" si="197"/>
        <v/>
      </c>
      <c r="I922" s="365" t="str">
        <f t="shared" si="198"/>
        <v/>
      </c>
      <c r="J922" s="366" t="str">
        <f t="shared" si="204"/>
        <v/>
      </c>
      <c r="K922" s="367" t="str">
        <f t="shared" si="205"/>
        <v/>
      </c>
      <c r="L922" s="368" t="str">
        <f t="shared" si="206"/>
        <v/>
      </c>
      <c r="M922" s="369"/>
      <c r="N922" s="370" t="str">
        <f t="shared" si="199"/>
        <v/>
      </c>
      <c r="O922" s="371" t="str">
        <f t="shared" si="200"/>
        <v/>
      </c>
      <c r="P922" s="371" t="str">
        <f t="shared" si="207"/>
        <v/>
      </c>
      <c r="Q922" s="372" t="str">
        <f t="shared" si="201"/>
        <v/>
      </c>
      <c r="R922" s="373" t="str">
        <f t="shared" si="208"/>
        <v/>
      </c>
      <c r="S922" s="372" t="str">
        <f t="shared" si="209"/>
        <v/>
      </c>
      <c r="T922" s="372" t="str">
        <f t="shared" si="202"/>
        <v/>
      </c>
      <c r="U922" s="374" t="str">
        <f t="shared" si="203"/>
        <v/>
      </c>
      <c r="V922" s="375" t="str">
        <f t="shared" si="210"/>
        <v/>
      </c>
      <c r="Y922" s="133"/>
    </row>
    <row r="923" spans="1:25" s="127" customFormat="1" ht="12" customHeight="1">
      <c r="A923" s="121">
        <v>851</v>
      </c>
      <c r="B923" s="122"/>
      <c r="C923" s="403"/>
      <c r="D923" s="123"/>
      <c r="E923" s="124"/>
      <c r="F923" s="124"/>
      <c r="G923" s="363" t="str">
        <f t="shared" si="196"/>
        <v/>
      </c>
      <c r="H923" s="376" t="str">
        <f t="shared" si="197"/>
        <v/>
      </c>
      <c r="I923" s="365" t="str">
        <f t="shared" si="198"/>
        <v/>
      </c>
      <c r="J923" s="366" t="str">
        <f t="shared" si="204"/>
        <v/>
      </c>
      <c r="K923" s="367" t="str">
        <f t="shared" si="205"/>
        <v/>
      </c>
      <c r="L923" s="368" t="str">
        <f t="shared" si="206"/>
        <v/>
      </c>
      <c r="M923" s="369"/>
      <c r="N923" s="370" t="str">
        <f t="shared" si="199"/>
        <v/>
      </c>
      <c r="O923" s="371" t="str">
        <f t="shared" si="200"/>
        <v/>
      </c>
      <c r="P923" s="371" t="str">
        <f t="shared" si="207"/>
        <v/>
      </c>
      <c r="Q923" s="372" t="str">
        <f t="shared" si="201"/>
        <v/>
      </c>
      <c r="R923" s="373" t="str">
        <f t="shared" si="208"/>
        <v/>
      </c>
      <c r="S923" s="372" t="str">
        <f t="shared" si="209"/>
        <v/>
      </c>
      <c r="T923" s="372" t="str">
        <f t="shared" si="202"/>
        <v/>
      </c>
      <c r="U923" s="374" t="str">
        <f t="shared" si="203"/>
        <v/>
      </c>
      <c r="V923" s="375" t="str">
        <f t="shared" si="210"/>
        <v/>
      </c>
      <c r="Y923" s="133"/>
    </row>
    <row r="924" spans="1:25" s="127" customFormat="1" ht="12" customHeight="1">
      <c r="A924" s="121">
        <v>852</v>
      </c>
      <c r="B924" s="122"/>
      <c r="C924" s="403"/>
      <c r="D924" s="123"/>
      <c r="E924" s="124"/>
      <c r="F924" s="124"/>
      <c r="G924" s="363" t="str">
        <f t="shared" si="196"/>
        <v/>
      </c>
      <c r="H924" s="376" t="str">
        <f t="shared" si="197"/>
        <v/>
      </c>
      <c r="I924" s="365" t="str">
        <f t="shared" si="198"/>
        <v/>
      </c>
      <c r="J924" s="366" t="str">
        <f t="shared" si="204"/>
        <v/>
      </c>
      <c r="K924" s="367" t="str">
        <f t="shared" si="205"/>
        <v/>
      </c>
      <c r="L924" s="368" t="str">
        <f t="shared" si="206"/>
        <v/>
      </c>
      <c r="M924" s="369"/>
      <c r="N924" s="370" t="str">
        <f t="shared" si="199"/>
        <v/>
      </c>
      <c r="O924" s="371" t="str">
        <f t="shared" si="200"/>
        <v/>
      </c>
      <c r="P924" s="371" t="str">
        <f t="shared" si="207"/>
        <v/>
      </c>
      <c r="Q924" s="372" t="str">
        <f t="shared" si="201"/>
        <v/>
      </c>
      <c r="R924" s="373" t="str">
        <f t="shared" si="208"/>
        <v/>
      </c>
      <c r="S924" s="372" t="str">
        <f t="shared" si="209"/>
        <v/>
      </c>
      <c r="T924" s="372" t="str">
        <f t="shared" si="202"/>
        <v/>
      </c>
      <c r="U924" s="374" t="str">
        <f t="shared" si="203"/>
        <v/>
      </c>
      <c r="V924" s="375" t="str">
        <f t="shared" si="210"/>
        <v/>
      </c>
      <c r="Y924" s="133"/>
    </row>
    <row r="925" spans="1:25" s="127" customFormat="1" ht="12" customHeight="1">
      <c r="A925" s="121">
        <v>853</v>
      </c>
      <c r="B925" s="122"/>
      <c r="C925" s="403"/>
      <c r="D925" s="123"/>
      <c r="E925" s="124"/>
      <c r="F925" s="124"/>
      <c r="G925" s="363" t="str">
        <f t="shared" si="196"/>
        <v/>
      </c>
      <c r="H925" s="376" t="str">
        <f t="shared" si="197"/>
        <v/>
      </c>
      <c r="I925" s="365" t="str">
        <f t="shared" si="198"/>
        <v/>
      </c>
      <c r="J925" s="366" t="str">
        <f t="shared" si="204"/>
        <v/>
      </c>
      <c r="K925" s="367" t="str">
        <f t="shared" si="205"/>
        <v/>
      </c>
      <c r="L925" s="368" t="str">
        <f t="shared" si="206"/>
        <v/>
      </c>
      <c r="M925" s="369"/>
      <c r="N925" s="370" t="str">
        <f t="shared" si="199"/>
        <v/>
      </c>
      <c r="O925" s="371" t="str">
        <f t="shared" si="200"/>
        <v/>
      </c>
      <c r="P925" s="371" t="str">
        <f t="shared" si="207"/>
        <v/>
      </c>
      <c r="Q925" s="372" t="str">
        <f t="shared" si="201"/>
        <v/>
      </c>
      <c r="R925" s="373" t="str">
        <f t="shared" si="208"/>
        <v/>
      </c>
      <c r="S925" s="372" t="str">
        <f t="shared" si="209"/>
        <v/>
      </c>
      <c r="T925" s="372" t="str">
        <f t="shared" si="202"/>
        <v/>
      </c>
      <c r="U925" s="374" t="str">
        <f t="shared" si="203"/>
        <v/>
      </c>
      <c r="V925" s="375" t="str">
        <f t="shared" si="210"/>
        <v/>
      </c>
      <c r="Y925" s="133"/>
    </row>
    <row r="926" spans="1:25" s="127" customFormat="1" ht="12" customHeight="1">
      <c r="A926" s="121">
        <v>854</v>
      </c>
      <c r="B926" s="122"/>
      <c r="C926" s="403"/>
      <c r="D926" s="123"/>
      <c r="E926" s="124"/>
      <c r="F926" s="124"/>
      <c r="G926" s="363" t="str">
        <f t="shared" si="196"/>
        <v/>
      </c>
      <c r="H926" s="376" t="str">
        <f t="shared" si="197"/>
        <v/>
      </c>
      <c r="I926" s="365" t="str">
        <f t="shared" si="198"/>
        <v/>
      </c>
      <c r="J926" s="366" t="str">
        <f t="shared" si="204"/>
        <v/>
      </c>
      <c r="K926" s="367" t="str">
        <f t="shared" si="205"/>
        <v/>
      </c>
      <c r="L926" s="368" t="str">
        <f t="shared" si="206"/>
        <v/>
      </c>
      <c r="M926" s="369"/>
      <c r="N926" s="370" t="str">
        <f t="shared" si="199"/>
        <v/>
      </c>
      <c r="O926" s="371" t="str">
        <f t="shared" si="200"/>
        <v/>
      </c>
      <c r="P926" s="371" t="str">
        <f t="shared" si="207"/>
        <v/>
      </c>
      <c r="Q926" s="372" t="str">
        <f t="shared" si="201"/>
        <v/>
      </c>
      <c r="R926" s="373" t="str">
        <f t="shared" si="208"/>
        <v/>
      </c>
      <c r="S926" s="372" t="str">
        <f t="shared" si="209"/>
        <v/>
      </c>
      <c r="T926" s="372" t="str">
        <f t="shared" si="202"/>
        <v/>
      </c>
      <c r="U926" s="374" t="str">
        <f t="shared" si="203"/>
        <v/>
      </c>
      <c r="V926" s="375" t="str">
        <f t="shared" si="210"/>
        <v/>
      </c>
      <c r="Y926" s="133"/>
    </row>
    <row r="927" spans="1:25" s="127" customFormat="1" ht="12" customHeight="1">
      <c r="A927" s="121">
        <v>855</v>
      </c>
      <c r="B927" s="122"/>
      <c r="C927" s="403"/>
      <c r="D927" s="123"/>
      <c r="E927" s="124"/>
      <c r="F927" s="124"/>
      <c r="G927" s="363" t="str">
        <f t="shared" si="196"/>
        <v/>
      </c>
      <c r="H927" s="376" t="str">
        <f t="shared" si="197"/>
        <v/>
      </c>
      <c r="I927" s="365" t="str">
        <f t="shared" si="198"/>
        <v/>
      </c>
      <c r="J927" s="366" t="str">
        <f t="shared" si="204"/>
        <v/>
      </c>
      <c r="K927" s="367" t="str">
        <f t="shared" si="205"/>
        <v/>
      </c>
      <c r="L927" s="368" t="str">
        <f t="shared" si="206"/>
        <v/>
      </c>
      <c r="M927" s="369"/>
      <c r="N927" s="370" t="str">
        <f t="shared" si="199"/>
        <v/>
      </c>
      <c r="O927" s="371" t="str">
        <f t="shared" si="200"/>
        <v/>
      </c>
      <c r="P927" s="371" t="str">
        <f t="shared" si="207"/>
        <v/>
      </c>
      <c r="Q927" s="372" t="str">
        <f t="shared" si="201"/>
        <v/>
      </c>
      <c r="R927" s="373" t="str">
        <f t="shared" si="208"/>
        <v/>
      </c>
      <c r="S927" s="372" t="str">
        <f t="shared" si="209"/>
        <v/>
      </c>
      <c r="T927" s="372" t="str">
        <f t="shared" si="202"/>
        <v/>
      </c>
      <c r="U927" s="374" t="str">
        <f t="shared" si="203"/>
        <v/>
      </c>
      <c r="V927" s="375" t="str">
        <f t="shared" si="210"/>
        <v/>
      </c>
      <c r="Y927" s="133"/>
    </row>
    <row r="928" spans="1:25" s="127" customFormat="1" ht="12" customHeight="1">
      <c r="A928" s="121">
        <v>856</v>
      </c>
      <c r="B928" s="122"/>
      <c r="C928" s="403"/>
      <c r="D928" s="123"/>
      <c r="E928" s="124"/>
      <c r="F928" s="124"/>
      <c r="G928" s="363" t="str">
        <f t="shared" si="196"/>
        <v/>
      </c>
      <c r="H928" s="376" t="str">
        <f t="shared" si="197"/>
        <v/>
      </c>
      <c r="I928" s="365" t="str">
        <f t="shared" si="198"/>
        <v/>
      </c>
      <c r="J928" s="366" t="str">
        <f t="shared" si="204"/>
        <v/>
      </c>
      <c r="K928" s="367" t="str">
        <f t="shared" si="205"/>
        <v/>
      </c>
      <c r="L928" s="368" t="str">
        <f t="shared" si="206"/>
        <v/>
      </c>
      <c r="M928" s="369"/>
      <c r="N928" s="370" t="str">
        <f t="shared" si="199"/>
        <v/>
      </c>
      <c r="O928" s="371" t="str">
        <f t="shared" si="200"/>
        <v/>
      </c>
      <c r="P928" s="371" t="str">
        <f t="shared" si="207"/>
        <v/>
      </c>
      <c r="Q928" s="372" t="str">
        <f t="shared" si="201"/>
        <v/>
      </c>
      <c r="R928" s="373" t="str">
        <f t="shared" si="208"/>
        <v/>
      </c>
      <c r="S928" s="372" t="str">
        <f t="shared" si="209"/>
        <v/>
      </c>
      <c r="T928" s="372" t="str">
        <f t="shared" si="202"/>
        <v/>
      </c>
      <c r="U928" s="374" t="str">
        <f t="shared" si="203"/>
        <v/>
      </c>
      <c r="V928" s="375" t="str">
        <f t="shared" si="210"/>
        <v/>
      </c>
      <c r="Y928" s="133"/>
    </row>
    <row r="929" spans="1:25" s="127" customFormat="1" ht="12" customHeight="1">
      <c r="A929" s="121">
        <v>857</v>
      </c>
      <c r="B929" s="122"/>
      <c r="C929" s="403"/>
      <c r="D929" s="123"/>
      <c r="E929" s="124"/>
      <c r="F929" s="124"/>
      <c r="G929" s="363" t="str">
        <f t="shared" si="196"/>
        <v/>
      </c>
      <c r="H929" s="376" t="str">
        <f t="shared" si="197"/>
        <v/>
      </c>
      <c r="I929" s="365" t="str">
        <f t="shared" si="198"/>
        <v/>
      </c>
      <c r="J929" s="366" t="str">
        <f t="shared" si="204"/>
        <v/>
      </c>
      <c r="K929" s="367" t="str">
        <f t="shared" si="205"/>
        <v/>
      </c>
      <c r="L929" s="368" t="str">
        <f t="shared" si="206"/>
        <v/>
      </c>
      <c r="M929" s="369"/>
      <c r="N929" s="370" t="str">
        <f t="shared" si="199"/>
        <v/>
      </c>
      <c r="O929" s="371" t="str">
        <f t="shared" si="200"/>
        <v/>
      </c>
      <c r="P929" s="371" t="str">
        <f t="shared" si="207"/>
        <v/>
      </c>
      <c r="Q929" s="372" t="str">
        <f t="shared" si="201"/>
        <v/>
      </c>
      <c r="R929" s="373" t="str">
        <f t="shared" si="208"/>
        <v/>
      </c>
      <c r="S929" s="372" t="str">
        <f t="shared" si="209"/>
        <v/>
      </c>
      <c r="T929" s="372" t="str">
        <f t="shared" si="202"/>
        <v/>
      </c>
      <c r="U929" s="374" t="str">
        <f t="shared" si="203"/>
        <v/>
      </c>
      <c r="V929" s="375" t="str">
        <f t="shared" si="210"/>
        <v/>
      </c>
      <c r="Y929" s="133"/>
    </row>
    <row r="930" spans="1:25" s="127" customFormat="1" ht="12" customHeight="1">
      <c r="A930" s="121">
        <v>858</v>
      </c>
      <c r="B930" s="122"/>
      <c r="C930" s="403"/>
      <c r="D930" s="123"/>
      <c r="E930" s="124"/>
      <c r="F930" s="124"/>
      <c r="G930" s="363" t="str">
        <f t="shared" si="196"/>
        <v/>
      </c>
      <c r="H930" s="376" t="str">
        <f t="shared" si="197"/>
        <v/>
      </c>
      <c r="I930" s="365" t="str">
        <f t="shared" si="198"/>
        <v/>
      </c>
      <c r="J930" s="366" t="str">
        <f t="shared" si="204"/>
        <v/>
      </c>
      <c r="K930" s="367" t="str">
        <f t="shared" si="205"/>
        <v/>
      </c>
      <c r="L930" s="368" t="str">
        <f t="shared" si="206"/>
        <v/>
      </c>
      <c r="M930" s="369"/>
      <c r="N930" s="370" t="str">
        <f t="shared" si="199"/>
        <v/>
      </c>
      <c r="O930" s="371" t="str">
        <f t="shared" si="200"/>
        <v/>
      </c>
      <c r="P930" s="371" t="str">
        <f t="shared" si="207"/>
        <v/>
      </c>
      <c r="Q930" s="372" t="str">
        <f t="shared" si="201"/>
        <v/>
      </c>
      <c r="R930" s="373" t="str">
        <f t="shared" si="208"/>
        <v/>
      </c>
      <c r="S930" s="372" t="str">
        <f t="shared" si="209"/>
        <v/>
      </c>
      <c r="T930" s="372" t="str">
        <f t="shared" si="202"/>
        <v/>
      </c>
      <c r="U930" s="374" t="str">
        <f t="shared" si="203"/>
        <v/>
      </c>
      <c r="V930" s="375" t="str">
        <f t="shared" si="210"/>
        <v/>
      </c>
      <c r="Y930" s="133"/>
    </row>
    <row r="931" spans="1:25" s="127" customFormat="1" ht="12" customHeight="1">
      <c r="A931" s="121">
        <v>859</v>
      </c>
      <c r="B931" s="122"/>
      <c r="C931" s="403"/>
      <c r="D931" s="123"/>
      <c r="E931" s="124"/>
      <c r="F931" s="124"/>
      <c r="G931" s="363" t="str">
        <f t="shared" si="196"/>
        <v/>
      </c>
      <c r="H931" s="376" t="str">
        <f t="shared" si="197"/>
        <v/>
      </c>
      <c r="I931" s="365" t="str">
        <f t="shared" si="198"/>
        <v/>
      </c>
      <c r="J931" s="366" t="str">
        <f t="shared" si="204"/>
        <v/>
      </c>
      <c r="K931" s="367" t="str">
        <f t="shared" si="205"/>
        <v/>
      </c>
      <c r="L931" s="368" t="str">
        <f t="shared" si="206"/>
        <v/>
      </c>
      <c r="M931" s="369"/>
      <c r="N931" s="370" t="str">
        <f t="shared" si="199"/>
        <v/>
      </c>
      <c r="O931" s="371" t="str">
        <f t="shared" si="200"/>
        <v/>
      </c>
      <c r="P931" s="371" t="str">
        <f t="shared" si="207"/>
        <v/>
      </c>
      <c r="Q931" s="372" t="str">
        <f t="shared" si="201"/>
        <v/>
      </c>
      <c r="R931" s="373" t="str">
        <f t="shared" si="208"/>
        <v/>
      </c>
      <c r="S931" s="372" t="str">
        <f t="shared" si="209"/>
        <v/>
      </c>
      <c r="T931" s="372" t="str">
        <f t="shared" si="202"/>
        <v/>
      </c>
      <c r="U931" s="374" t="str">
        <f t="shared" si="203"/>
        <v/>
      </c>
      <c r="V931" s="375" t="str">
        <f t="shared" si="210"/>
        <v/>
      </c>
      <c r="Y931" s="133"/>
    </row>
    <row r="932" spans="1:25" s="127" customFormat="1" ht="12" customHeight="1">
      <c r="A932" s="121">
        <v>860</v>
      </c>
      <c r="B932" s="122"/>
      <c r="C932" s="403"/>
      <c r="D932" s="123"/>
      <c r="E932" s="124"/>
      <c r="F932" s="124"/>
      <c r="G932" s="363" t="str">
        <f t="shared" si="196"/>
        <v/>
      </c>
      <c r="H932" s="376" t="str">
        <f t="shared" si="197"/>
        <v/>
      </c>
      <c r="I932" s="365" t="str">
        <f t="shared" si="198"/>
        <v/>
      </c>
      <c r="J932" s="366" t="str">
        <f t="shared" si="204"/>
        <v/>
      </c>
      <c r="K932" s="367" t="str">
        <f t="shared" si="205"/>
        <v/>
      </c>
      <c r="L932" s="368" t="str">
        <f t="shared" si="206"/>
        <v/>
      </c>
      <c r="M932" s="369"/>
      <c r="N932" s="370" t="str">
        <f t="shared" si="199"/>
        <v/>
      </c>
      <c r="O932" s="371" t="str">
        <f t="shared" si="200"/>
        <v/>
      </c>
      <c r="P932" s="371" t="str">
        <f t="shared" si="207"/>
        <v/>
      </c>
      <c r="Q932" s="372" t="str">
        <f t="shared" si="201"/>
        <v/>
      </c>
      <c r="R932" s="373" t="str">
        <f t="shared" si="208"/>
        <v/>
      </c>
      <c r="S932" s="372" t="str">
        <f t="shared" si="209"/>
        <v/>
      </c>
      <c r="T932" s="372" t="str">
        <f t="shared" si="202"/>
        <v/>
      </c>
      <c r="U932" s="374" t="str">
        <f t="shared" si="203"/>
        <v/>
      </c>
      <c r="V932" s="375" t="str">
        <f t="shared" si="210"/>
        <v/>
      </c>
      <c r="Y932" s="133"/>
    </row>
    <row r="933" spans="1:25" s="127" customFormat="1" ht="12" customHeight="1">
      <c r="A933" s="121">
        <v>861</v>
      </c>
      <c r="B933" s="122"/>
      <c r="C933" s="403"/>
      <c r="D933" s="123"/>
      <c r="E933" s="124"/>
      <c r="F933" s="124"/>
      <c r="G933" s="363" t="str">
        <f t="shared" si="196"/>
        <v/>
      </c>
      <c r="H933" s="376" t="str">
        <f t="shared" si="197"/>
        <v/>
      </c>
      <c r="I933" s="365" t="str">
        <f t="shared" si="198"/>
        <v/>
      </c>
      <c r="J933" s="366" t="str">
        <f t="shared" si="204"/>
        <v/>
      </c>
      <c r="K933" s="367" t="str">
        <f t="shared" si="205"/>
        <v/>
      </c>
      <c r="L933" s="368" t="str">
        <f t="shared" si="206"/>
        <v/>
      </c>
      <c r="M933" s="369"/>
      <c r="N933" s="370" t="str">
        <f t="shared" si="199"/>
        <v/>
      </c>
      <c r="O933" s="371" t="str">
        <f t="shared" si="200"/>
        <v/>
      </c>
      <c r="P933" s="371" t="str">
        <f t="shared" si="207"/>
        <v/>
      </c>
      <c r="Q933" s="372" t="str">
        <f t="shared" si="201"/>
        <v/>
      </c>
      <c r="R933" s="373" t="str">
        <f t="shared" si="208"/>
        <v/>
      </c>
      <c r="S933" s="372" t="str">
        <f t="shared" si="209"/>
        <v/>
      </c>
      <c r="T933" s="372" t="str">
        <f t="shared" si="202"/>
        <v/>
      </c>
      <c r="U933" s="374" t="str">
        <f t="shared" si="203"/>
        <v/>
      </c>
      <c r="V933" s="375" t="str">
        <f t="shared" si="210"/>
        <v/>
      </c>
      <c r="Y933" s="133"/>
    </row>
    <row r="934" spans="1:25" s="127" customFormat="1" ht="12" customHeight="1">
      <c r="A934" s="121">
        <v>862</v>
      </c>
      <c r="B934" s="122"/>
      <c r="C934" s="403"/>
      <c r="D934" s="123"/>
      <c r="E934" s="124"/>
      <c r="F934" s="124"/>
      <c r="G934" s="363" t="str">
        <f t="shared" si="196"/>
        <v/>
      </c>
      <c r="H934" s="376" t="str">
        <f t="shared" si="197"/>
        <v/>
      </c>
      <c r="I934" s="365" t="str">
        <f t="shared" si="198"/>
        <v/>
      </c>
      <c r="J934" s="366" t="str">
        <f t="shared" si="204"/>
        <v/>
      </c>
      <c r="K934" s="367" t="str">
        <f t="shared" si="205"/>
        <v/>
      </c>
      <c r="L934" s="368" t="str">
        <f t="shared" si="206"/>
        <v/>
      </c>
      <c r="M934" s="369"/>
      <c r="N934" s="370" t="str">
        <f t="shared" si="199"/>
        <v/>
      </c>
      <c r="O934" s="371" t="str">
        <f t="shared" si="200"/>
        <v/>
      </c>
      <c r="P934" s="371" t="str">
        <f t="shared" si="207"/>
        <v/>
      </c>
      <c r="Q934" s="372" t="str">
        <f t="shared" si="201"/>
        <v/>
      </c>
      <c r="R934" s="373" t="str">
        <f t="shared" si="208"/>
        <v/>
      </c>
      <c r="S934" s="372" t="str">
        <f t="shared" si="209"/>
        <v/>
      </c>
      <c r="T934" s="372" t="str">
        <f t="shared" si="202"/>
        <v/>
      </c>
      <c r="U934" s="374" t="str">
        <f t="shared" si="203"/>
        <v/>
      </c>
      <c r="V934" s="375" t="str">
        <f t="shared" si="210"/>
        <v/>
      </c>
      <c r="Y934" s="133"/>
    </row>
    <row r="935" spans="1:25" s="127" customFormat="1" ht="12" customHeight="1">
      <c r="A935" s="121">
        <v>863</v>
      </c>
      <c r="B935" s="122"/>
      <c r="C935" s="403"/>
      <c r="D935" s="123"/>
      <c r="E935" s="124"/>
      <c r="F935" s="124"/>
      <c r="G935" s="363" t="str">
        <f t="shared" si="196"/>
        <v/>
      </c>
      <c r="H935" s="376" t="str">
        <f t="shared" si="197"/>
        <v/>
      </c>
      <c r="I935" s="365" t="str">
        <f t="shared" si="198"/>
        <v/>
      </c>
      <c r="J935" s="366" t="str">
        <f t="shared" si="204"/>
        <v/>
      </c>
      <c r="K935" s="367" t="str">
        <f t="shared" si="205"/>
        <v/>
      </c>
      <c r="L935" s="368" t="str">
        <f t="shared" si="206"/>
        <v/>
      </c>
      <c r="M935" s="369"/>
      <c r="N935" s="370" t="str">
        <f t="shared" si="199"/>
        <v/>
      </c>
      <c r="O935" s="371" t="str">
        <f t="shared" si="200"/>
        <v/>
      </c>
      <c r="P935" s="371" t="str">
        <f t="shared" si="207"/>
        <v/>
      </c>
      <c r="Q935" s="372" t="str">
        <f t="shared" si="201"/>
        <v/>
      </c>
      <c r="R935" s="373" t="str">
        <f t="shared" si="208"/>
        <v/>
      </c>
      <c r="S935" s="372" t="str">
        <f t="shared" si="209"/>
        <v/>
      </c>
      <c r="T935" s="372" t="str">
        <f t="shared" si="202"/>
        <v/>
      </c>
      <c r="U935" s="374" t="str">
        <f t="shared" si="203"/>
        <v/>
      </c>
      <c r="V935" s="375" t="str">
        <f t="shared" si="210"/>
        <v/>
      </c>
      <c r="Y935" s="133"/>
    </row>
    <row r="936" spans="1:25" s="127" customFormat="1" ht="12" customHeight="1">
      <c r="A936" s="121">
        <v>864</v>
      </c>
      <c r="B936" s="122"/>
      <c r="C936" s="403"/>
      <c r="D936" s="123"/>
      <c r="E936" s="124"/>
      <c r="F936" s="124"/>
      <c r="G936" s="363" t="str">
        <f t="shared" si="196"/>
        <v/>
      </c>
      <c r="H936" s="376" t="str">
        <f t="shared" si="197"/>
        <v/>
      </c>
      <c r="I936" s="365" t="str">
        <f t="shared" si="198"/>
        <v/>
      </c>
      <c r="J936" s="366" t="str">
        <f t="shared" si="204"/>
        <v/>
      </c>
      <c r="K936" s="367" t="str">
        <f t="shared" si="205"/>
        <v/>
      </c>
      <c r="L936" s="368" t="str">
        <f t="shared" si="206"/>
        <v/>
      </c>
      <c r="M936" s="369"/>
      <c r="N936" s="370" t="str">
        <f t="shared" si="199"/>
        <v/>
      </c>
      <c r="O936" s="371" t="str">
        <f t="shared" si="200"/>
        <v/>
      </c>
      <c r="P936" s="371" t="str">
        <f t="shared" si="207"/>
        <v/>
      </c>
      <c r="Q936" s="372" t="str">
        <f t="shared" si="201"/>
        <v/>
      </c>
      <c r="R936" s="373" t="str">
        <f t="shared" si="208"/>
        <v/>
      </c>
      <c r="S936" s="372" t="str">
        <f t="shared" si="209"/>
        <v/>
      </c>
      <c r="T936" s="372" t="str">
        <f t="shared" si="202"/>
        <v/>
      </c>
      <c r="U936" s="374" t="str">
        <f t="shared" si="203"/>
        <v/>
      </c>
      <c r="V936" s="375" t="str">
        <f t="shared" si="210"/>
        <v/>
      </c>
      <c r="Y936" s="133"/>
    </row>
    <row r="937" spans="1:25" s="127" customFormat="1" ht="12" customHeight="1">
      <c r="A937" s="121">
        <v>865</v>
      </c>
      <c r="B937" s="122"/>
      <c r="C937" s="403"/>
      <c r="D937" s="123"/>
      <c r="E937" s="124"/>
      <c r="F937" s="124"/>
      <c r="G937" s="363" t="str">
        <f t="shared" si="196"/>
        <v/>
      </c>
      <c r="H937" s="376" t="str">
        <f t="shared" si="197"/>
        <v/>
      </c>
      <c r="I937" s="365" t="str">
        <f t="shared" si="198"/>
        <v/>
      </c>
      <c r="J937" s="366" t="str">
        <f t="shared" si="204"/>
        <v/>
      </c>
      <c r="K937" s="367" t="str">
        <f t="shared" si="205"/>
        <v/>
      </c>
      <c r="L937" s="368" t="str">
        <f t="shared" si="206"/>
        <v/>
      </c>
      <c r="M937" s="369"/>
      <c r="N937" s="370" t="str">
        <f t="shared" si="199"/>
        <v/>
      </c>
      <c r="O937" s="371" t="str">
        <f t="shared" si="200"/>
        <v/>
      </c>
      <c r="P937" s="371" t="str">
        <f t="shared" si="207"/>
        <v/>
      </c>
      <c r="Q937" s="372" t="str">
        <f t="shared" si="201"/>
        <v/>
      </c>
      <c r="R937" s="373" t="str">
        <f t="shared" si="208"/>
        <v/>
      </c>
      <c r="S937" s="372" t="str">
        <f t="shared" si="209"/>
        <v/>
      </c>
      <c r="T937" s="372" t="str">
        <f t="shared" si="202"/>
        <v/>
      </c>
      <c r="U937" s="374" t="str">
        <f t="shared" si="203"/>
        <v/>
      </c>
      <c r="V937" s="375" t="str">
        <f t="shared" si="210"/>
        <v/>
      </c>
      <c r="Y937" s="133"/>
    </row>
    <row r="938" spans="1:25" s="127" customFormat="1" ht="12" customHeight="1">
      <c r="A938" s="121">
        <v>866</v>
      </c>
      <c r="B938" s="122"/>
      <c r="C938" s="403"/>
      <c r="D938" s="123"/>
      <c r="E938" s="124"/>
      <c r="F938" s="124"/>
      <c r="G938" s="363" t="str">
        <f t="shared" si="196"/>
        <v/>
      </c>
      <c r="H938" s="376" t="str">
        <f t="shared" si="197"/>
        <v/>
      </c>
      <c r="I938" s="365" t="str">
        <f t="shared" si="198"/>
        <v/>
      </c>
      <c r="J938" s="366" t="str">
        <f t="shared" si="204"/>
        <v/>
      </c>
      <c r="K938" s="367" t="str">
        <f t="shared" si="205"/>
        <v/>
      </c>
      <c r="L938" s="368" t="str">
        <f t="shared" si="206"/>
        <v/>
      </c>
      <c r="M938" s="369"/>
      <c r="N938" s="370" t="str">
        <f t="shared" si="199"/>
        <v/>
      </c>
      <c r="O938" s="371" t="str">
        <f t="shared" si="200"/>
        <v/>
      </c>
      <c r="P938" s="371" t="str">
        <f t="shared" si="207"/>
        <v/>
      </c>
      <c r="Q938" s="372" t="str">
        <f t="shared" si="201"/>
        <v/>
      </c>
      <c r="R938" s="373" t="str">
        <f t="shared" si="208"/>
        <v/>
      </c>
      <c r="S938" s="372" t="str">
        <f t="shared" si="209"/>
        <v/>
      </c>
      <c r="T938" s="372" t="str">
        <f t="shared" si="202"/>
        <v/>
      </c>
      <c r="U938" s="374" t="str">
        <f t="shared" si="203"/>
        <v/>
      </c>
      <c r="V938" s="375" t="str">
        <f t="shared" si="210"/>
        <v/>
      </c>
      <c r="Y938" s="133"/>
    </row>
    <row r="939" spans="1:25" s="127" customFormat="1" ht="12" customHeight="1">
      <c r="A939" s="121">
        <v>867</v>
      </c>
      <c r="B939" s="122"/>
      <c r="C939" s="403"/>
      <c r="D939" s="123"/>
      <c r="E939" s="124"/>
      <c r="F939" s="124"/>
      <c r="G939" s="363" t="str">
        <f t="shared" si="196"/>
        <v/>
      </c>
      <c r="H939" s="376" t="str">
        <f t="shared" si="197"/>
        <v/>
      </c>
      <c r="I939" s="365" t="str">
        <f t="shared" si="198"/>
        <v/>
      </c>
      <c r="J939" s="366" t="str">
        <f t="shared" si="204"/>
        <v/>
      </c>
      <c r="K939" s="367" t="str">
        <f t="shared" si="205"/>
        <v/>
      </c>
      <c r="L939" s="368" t="str">
        <f t="shared" si="206"/>
        <v/>
      </c>
      <c r="M939" s="369"/>
      <c r="N939" s="370" t="str">
        <f t="shared" si="199"/>
        <v/>
      </c>
      <c r="O939" s="371" t="str">
        <f t="shared" si="200"/>
        <v/>
      </c>
      <c r="P939" s="371" t="str">
        <f t="shared" si="207"/>
        <v/>
      </c>
      <c r="Q939" s="372" t="str">
        <f t="shared" si="201"/>
        <v/>
      </c>
      <c r="R939" s="373" t="str">
        <f t="shared" si="208"/>
        <v/>
      </c>
      <c r="S939" s="372" t="str">
        <f t="shared" si="209"/>
        <v/>
      </c>
      <c r="T939" s="372" t="str">
        <f t="shared" si="202"/>
        <v/>
      </c>
      <c r="U939" s="374" t="str">
        <f t="shared" si="203"/>
        <v/>
      </c>
      <c r="V939" s="375" t="str">
        <f t="shared" si="210"/>
        <v/>
      </c>
      <c r="Y939" s="133"/>
    </row>
    <row r="940" spans="1:25" s="127" customFormat="1" ht="12" customHeight="1">
      <c r="A940" s="121">
        <v>868</v>
      </c>
      <c r="B940" s="122"/>
      <c r="C940" s="403"/>
      <c r="D940" s="123"/>
      <c r="E940" s="124"/>
      <c r="F940" s="124"/>
      <c r="G940" s="363" t="str">
        <f t="shared" si="196"/>
        <v/>
      </c>
      <c r="H940" s="376" t="str">
        <f t="shared" si="197"/>
        <v/>
      </c>
      <c r="I940" s="365" t="str">
        <f t="shared" si="198"/>
        <v/>
      </c>
      <c r="J940" s="366" t="str">
        <f t="shared" si="204"/>
        <v/>
      </c>
      <c r="K940" s="367" t="str">
        <f t="shared" si="205"/>
        <v/>
      </c>
      <c r="L940" s="368" t="str">
        <f t="shared" si="206"/>
        <v/>
      </c>
      <c r="M940" s="369"/>
      <c r="N940" s="370" t="str">
        <f t="shared" si="199"/>
        <v/>
      </c>
      <c r="O940" s="371" t="str">
        <f t="shared" si="200"/>
        <v/>
      </c>
      <c r="P940" s="371" t="str">
        <f t="shared" si="207"/>
        <v/>
      </c>
      <c r="Q940" s="372" t="str">
        <f t="shared" si="201"/>
        <v/>
      </c>
      <c r="R940" s="373" t="str">
        <f t="shared" si="208"/>
        <v/>
      </c>
      <c r="S940" s="372" t="str">
        <f t="shared" si="209"/>
        <v/>
      </c>
      <c r="T940" s="372" t="str">
        <f t="shared" si="202"/>
        <v/>
      </c>
      <c r="U940" s="374" t="str">
        <f t="shared" si="203"/>
        <v/>
      </c>
      <c r="V940" s="375" t="str">
        <f t="shared" si="210"/>
        <v/>
      </c>
      <c r="Y940" s="133"/>
    </row>
    <row r="941" spans="1:25" s="127" customFormat="1" ht="12" customHeight="1">
      <c r="A941" s="121">
        <v>869</v>
      </c>
      <c r="B941" s="122"/>
      <c r="C941" s="403"/>
      <c r="D941" s="123"/>
      <c r="E941" s="124"/>
      <c r="F941" s="124"/>
      <c r="G941" s="363" t="str">
        <f t="shared" si="196"/>
        <v/>
      </c>
      <c r="H941" s="376" t="str">
        <f t="shared" si="197"/>
        <v/>
      </c>
      <c r="I941" s="365" t="str">
        <f t="shared" si="198"/>
        <v/>
      </c>
      <c r="J941" s="366" t="str">
        <f t="shared" si="204"/>
        <v/>
      </c>
      <c r="K941" s="367" t="str">
        <f t="shared" si="205"/>
        <v/>
      </c>
      <c r="L941" s="368" t="str">
        <f t="shared" si="206"/>
        <v/>
      </c>
      <c r="M941" s="369"/>
      <c r="N941" s="370" t="str">
        <f t="shared" si="199"/>
        <v/>
      </c>
      <c r="O941" s="371" t="str">
        <f t="shared" si="200"/>
        <v/>
      </c>
      <c r="P941" s="371" t="str">
        <f t="shared" si="207"/>
        <v/>
      </c>
      <c r="Q941" s="372" t="str">
        <f t="shared" si="201"/>
        <v/>
      </c>
      <c r="R941" s="373" t="str">
        <f t="shared" si="208"/>
        <v/>
      </c>
      <c r="S941" s="372" t="str">
        <f t="shared" si="209"/>
        <v/>
      </c>
      <c r="T941" s="372" t="str">
        <f t="shared" si="202"/>
        <v/>
      </c>
      <c r="U941" s="374" t="str">
        <f t="shared" si="203"/>
        <v/>
      </c>
      <c r="V941" s="375" t="str">
        <f t="shared" si="210"/>
        <v/>
      </c>
      <c r="Y941" s="133"/>
    </row>
    <row r="942" spans="1:25" s="127" customFormat="1" ht="12" customHeight="1">
      <c r="A942" s="121">
        <v>870</v>
      </c>
      <c r="B942" s="122"/>
      <c r="C942" s="403"/>
      <c r="D942" s="123"/>
      <c r="E942" s="124"/>
      <c r="F942" s="124"/>
      <c r="G942" s="363" t="str">
        <f t="shared" si="196"/>
        <v/>
      </c>
      <c r="H942" s="376" t="str">
        <f t="shared" si="197"/>
        <v/>
      </c>
      <c r="I942" s="365" t="str">
        <f t="shared" si="198"/>
        <v/>
      </c>
      <c r="J942" s="366" t="str">
        <f t="shared" si="204"/>
        <v/>
      </c>
      <c r="K942" s="367" t="str">
        <f t="shared" si="205"/>
        <v/>
      </c>
      <c r="L942" s="368" t="str">
        <f t="shared" si="206"/>
        <v/>
      </c>
      <c r="M942" s="369"/>
      <c r="N942" s="370" t="str">
        <f t="shared" si="199"/>
        <v/>
      </c>
      <c r="O942" s="371" t="str">
        <f t="shared" si="200"/>
        <v/>
      </c>
      <c r="P942" s="371" t="str">
        <f t="shared" si="207"/>
        <v/>
      </c>
      <c r="Q942" s="372" t="str">
        <f t="shared" si="201"/>
        <v/>
      </c>
      <c r="R942" s="373" t="str">
        <f t="shared" si="208"/>
        <v/>
      </c>
      <c r="S942" s="372" t="str">
        <f t="shared" si="209"/>
        <v/>
      </c>
      <c r="T942" s="372" t="str">
        <f t="shared" si="202"/>
        <v/>
      </c>
      <c r="U942" s="374" t="str">
        <f t="shared" si="203"/>
        <v/>
      </c>
      <c r="V942" s="375" t="str">
        <f t="shared" si="210"/>
        <v/>
      </c>
      <c r="Y942" s="133"/>
    </row>
    <row r="943" spans="1:25" s="127" customFormat="1" ht="12" customHeight="1">
      <c r="A943" s="121">
        <v>871</v>
      </c>
      <c r="B943" s="122"/>
      <c r="C943" s="403"/>
      <c r="D943" s="123"/>
      <c r="E943" s="124"/>
      <c r="F943" s="124"/>
      <c r="G943" s="363" t="str">
        <f t="shared" si="196"/>
        <v/>
      </c>
      <c r="H943" s="376" t="str">
        <f t="shared" si="197"/>
        <v/>
      </c>
      <c r="I943" s="365" t="str">
        <f t="shared" si="198"/>
        <v/>
      </c>
      <c r="J943" s="366" t="str">
        <f t="shared" si="204"/>
        <v/>
      </c>
      <c r="K943" s="367" t="str">
        <f t="shared" si="205"/>
        <v/>
      </c>
      <c r="L943" s="368" t="str">
        <f t="shared" si="206"/>
        <v/>
      </c>
      <c r="M943" s="369"/>
      <c r="N943" s="370" t="str">
        <f t="shared" si="199"/>
        <v/>
      </c>
      <c r="O943" s="371" t="str">
        <f t="shared" si="200"/>
        <v/>
      </c>
      <c r="P943" s="371" t="str">
        <f t="shared" si="207"/>
        <v/>
      </c>
      <c r="Q943" s="372" t="str">
        <f t="shared" si="201"/>
        <v/>
      </c>
      <c r="R943" s="373" t="str">
        <f t="shared" si="208"/>
        <v/>
      </c>
      <c r="S943" s="372" t="str">
        <f t="shared" si="209"/>
        <v/>
      </c>
      <c r="T943" s="372" t="str">
        <f t="shared" si="202"/>
        <v/>
      </c>
      <c r="U943" s="374" t="str">
        <f t="shared" si="203"/>
        <v/>
      </c>
      <c r="V943" s="375" t="str">
        <f t="shared" si="210"/>
        <v/>
      </c>
      <c r="Y943" s="133"/>
    </row>
    <row r="944" spans="1:25" s="127" customFormat="1" ht="12" customHeight="1">
      <c r="A944" s="121">
        <v>872</v>
      </c>
      <c r="B944" s="122"/>
      <c r="C944" s="403"/>
      <c r="D944" s="123"/>
      <c r="E944" s="124"/>
      <c r="F944" s="124"/>
      <c r="G944" s="363" t="str">
        <f t="shared" si="196"/>
        <v/>
      </c>
      <c r="H944" s="376" t="str">
        <f t="shared" si="197"/>
        <v/>
      </c>
      <c r="I944" s="365" t="str">
        <f t="shared" si="198"/>
        <v/>
      </c>
      <c r="J944" s="366" t="str">
        <f t="shared" si="204"/>
        <v/>
      </c>
      <c r="K944" s="367" t="str">
        <f t="shared" si="205"/>
        <v/>
      </c>
      <c r="L944" s="368" t="str">
        <f t="shared" si="206"/>
        <v/>
      </c>
      <c r="M944" s="369"/>
      <c r="N944" s="370" t="str">
        <f t="shared" si="199"/>
        <v/>
      </c>
      <c r="O944" s="371" t="str">
        <f t="shared" si="200"/>
        <v/>
      </c>
      <c r="P944" s="371" t="str">
        <f t="shared" si="207"/>
        <v/>
      </c>
      <c r="Q944" s="372" t="str">
        <f t="shared" si="201"/>
        <v/>
      </c>
      <c r="R944" s="373" t="str">
        <f t="shared" si="208"/>
        <v/>
      </c>
      <c r="S944" s="372" t="str">
        <f t="shared" si="209"/>
        <v/>
      </c>
      <c r="T944" s="372" t="str">
        <f t="shared" si="202"/>
        <v/>
      </c>
      <c r="U944" s="374" t="str">
        <f t="shared" si="203"/>
        <v/>
      </c>
      <c r="V944" s="375" t="str">
        <f t="shared" si="210"/>
        <v/>
      </c>
      <c r="Y944" s="133"/>
    </row>
    <row r="945" spans="1:25" s="127" customFormat="1" ht="12" customHeight="1">
      <c r="A945" s="121">
        <v>873</v>
      </c>
      <c r="B945" s="122"/>
      <c r="C945" s="403"/>
      <c r="D945" s="123"/>
      <c r="E945" s="124"/>
      <c r="F945" s="124"/>
      <c r="G945" s="363" t="str">
        <f t="shared" si="196"/>
        <v/>
      </c>
      <c r="H945" s="376" t="str">
        <f t="shared" si="197"/>
        <v/>
      </c>
      <c r="I945" s="365" t="str">
        <f t="shared" si="198"/>
        <v/>
      </c>
      <c r="J945" s="366" t="str">
        <f t="shared" si="204"/>
        <v/>
      </c>
      <c r="K945" s="367" t="str">
        <f t="shared" si="205"/>
        <v/>
      </c>
      <c r="L945" s="368" t="str">
        <f t="shared" si="206"/>
        <v/>
      </c>
      <c r="M945" s="369"/>
      <c r="N945" s="370" t="str">
        <f t="shared" si="199"/>
        <v/>
      </c>
      <c r="O945" s="371" t="str">
        <f t="shared" si="200"/>
        <v/>
      </c>
      <c r="P945" s="371" t="str">
        <f t="shared" si="207"/>
        <v/>
      </c>
      <c r="Q945" s="372" t="str">
        <f t="shared" si="201"/>
        <v/>
      </c>
      <c r="R945" s="373" t="str">
        <f t="shared" si="208"/>
        <v/>
      </c>
      <c r="S945" s="372" t="str">
        <f t="shared" si="209"/>
        <v/>
      </c>
      <c r="T945" s="372" t="str">
        <f t="shared" si="202"/>
        <v/>
      </c>
      <c r="U945" s="374" t="str">
        <f t="shared" si="203"/>
        <v/>
      </c>
      <c r="V945" s="375" t="str">
        <f t="shared" si="210"/>
        <v/>
      </c>
      <c r="Y945" s="133"/>
    </row>
    <row r="946" spans="1:25" s="127" customFormat="1" ht="12" customHeight="1">
      <c r="A946" s="121">
        <v>874</v>
      </c>
      <c r="B946" s="122"/>
      <c r="C946" s="403"/>
      <c r="D946" s="123"/>
      <c r="E946" s="124"/>
      <c r="F946" s="124"/>
      <c r="G946" s="363" t="str">
        <f t="shared" si="196"/>
        <v/>
      </c>
      <c r="H946" s="376" t="str">
        <f t="shared" si="197"/>
        <v/>
      </c>
      <c r="I946" s="365" t="str">
        <f t="shared" si="198"/>
        <v/>
      </c>
      <c r="J946" s="366" t="str">
        <f t="shared" si="204"/>
        <v/>
      </c>
      <c r="K946" s="367" t="str">
        <f t="shared" si="205"/>
        <v/>
      </c>
      <c r="L946" s="368" t="str">
        <f t="shared" si="206"/>
        <v/>
      </c>
      <c r="M946" s="369"/>
      <c r="N946" s="370" t="str">
        <f t="shared" si="199"/>
        <v/>
      </c>
      <c r="O946" s="371" t="str">
        <f t="shared" si="200"/>
        <v/>
      </c>
      <c r="P946" s="371" t="str">
        <f t="shared" si="207"/>
        <v/>
      </c>
      <c r="Q946" s="372" t="str">
        <f t="shared" si="201"/>
        <v/>
      </c>
      <c r="R946" s="373" t="str">
        <f t="shared" si="208"/>
        <v/>
      </c>
      <c r="S946" s="372" t="str">
        <f t="shared" si="209"/>
        <v/>
      </c>
      <c r="T946" s="372" t="str">
        <f t="shared" si="202"/>
        <v/>
      </c>
      <c r="U946" s="374" t="str">
        <f t="shared" si="203"/>
        <v/>
      </c>
      <c r="V946" s="375" t="str">
        <f t="shared" si="210"/>
        <v/>
      </c>
      <c r="Y946" s="133"/>
    </row>
    <row r="947" spans="1:25" s="127" customFormat="1" ht="12" customHeight="1">
      <c r="A947" s="121">
        <v>875</v>
      </c>
      <c r="B947" s="122"/>
      <c r="C947" s="403"/>
      <c r="D947" s="123"/>
      <c r="E947" s="124"/>
      <c r="F947" s="124"/>
      <c r="G947" s="363" t="str">
        <f t="shared" si="196"/>
        <v/>
      </c>
      <c r="H947" s="376" t="str">
        <f t="shared" si="197"/>
        <v/>
      </c>
      <c r="I947" s="365" t="str">
        <f t="shared" si="198"/>
        <v/>
      </c>
      <c r="J947" s="366" t="str">
        <f t="shared" si="204"/>
        <v/>
      </c>
      <c r="K947" s="367" t="str">
        <f t="shared" si="205"/>
        <v/>
      </c>
      <c r="L947" s="368" t="str">
        <f t="shared" si="206"/>
        <v/>
      </c>
      <c r="M947" s="369"/>
      <c r="N947" s="370" t="str">
        <f t="shared" si="199"/>
        <v/>
      </c>
      <c r="O947" s="371" t="str">
        <f t="shared" si="200"/>
        <v/>
      </c>
      <c r="P947" s="371" t="str">
        <f t="shared" si="207"/>
        <v/>
      </c>
      <c r="Q947" s="372" t="str">
        <f t="shared" si="201"/>
        <v/>
      </c>
      <c r="R947" s="373" t="str">
        <f t="shared" si="208"/>
        <v/>
      </c>
      <c r="S947" s="372" t="str">
        <f t="shared" si="209"/>
        <v/>
      </c>
      <c r="T947" s="372" t="str">
        <f t="shared" si="202"/>
        <v/>
      </c>
      <c r="U947" s="374" t="str">
        <f t="shared" si="203"/>
        <v/>
      </c>
      <c r="V947" s="375" t="str">
        <f t="shared" si="210"/>
        <v/>
      </c>
      <c r="Y947" s="133"/>
    </row>
    <row r="948" spans="1:25" s="127" customFormat="1" ht="12" customHeight="1">
      <c r="A948" s="121">
        <v>876</v>
      </c>
      <c r="B948" s="122"/>
      <c r="C948" s="403"/>
      <c r="D948" s="123"/>
      <c r="E948" s="124"/>
      <c r="F948" s="124"/>
      <c r="G948" s="363" t="str">
        <f t="shared" si="196"/>
        <v/>
      </c>
      <c r="H948" s="376" t="str">
        <f t="shared" si="197"/>
        <v/>
      </c>
      <c r="I948" s="365" t="str">
        <f t="shared" si="198"/>
        <v/>
      </c>
      <c r="J948" s="366" t="str">
        <f t="shared" si="204"/>
        <v/>
      </c>
      <c r="K948" s="367" t="str">
        <f t="shared" si="205"/>
        <v/>
      </c>
      <c r="L948" s="368" t="str">
        <f t="shared" si="206"/>
        <v/>
      </c>
      <c r="M948" s="369"/>
      <c r="N948" s="370" t="str">
        <f t="shared" si="199"/>
        <v/>
      </c>
      <c r="O948" s="371" t="str">
        <f t="shared" si="200"/>
        <v/>
      </c>
      <c r="P948" s="371" t="str">
        <f t="shared" si="207"/>
        <v/>
      </c>
      <c r="Q948" s="372" t="str">
        <f t="shared" si="201"/>
        <v/>
      </c>
      <c r="R948" s="373" t="str">
        <f t="shared" si="208"/>
        <v/>
      </c>
      <c r="S948" s="372" t="str">
        <f t="shared" si="209"/>
        <v/>
      </c>
      <c r="T948" s="372" t="str">
        <f t="shared" si="202"/>
        <v/>
      </c>
      <c r="U948" s="374" t="str">
        <f t="shared" si="203"/>
        <v/>
      </c>
      <c r="V948" s="375" t="str">
        <f t="shared" si="210"/>
        <v/>
      </c>
      <c r="Y948" s="133"/>
    </row>
    <row r="949" spans="1:25" s="127" customFormat="1" ht="12" customHeight="1">
      <c r="A949" s="121">
        <v>877</v>
      </c>
      <c r="B949" s="122"/>
      <c r="C949" s="403"/>
      <c r="D949" s="123"/>
      <c r="E949" s="124"/>
      <c r="F949" s="124"/>
      <c r="G949" s="363" t="str">
        <f t="shared" si="196"/>
        <v/>
      </c>
      <c r="H949" s="376" t="str">
        <f t="shared" si="197"/>
        <v/>
      </c>
      <c r="I949" s="365" t="str">
        <f t="shared" si="198"/>
        <v/>
      </c>
      <c r="J949" s="366" t="str">
        <f t="shared" si="204"/>
        <v/>
      </c>
      <c r="K949" s="367" t="str">
        <f t="shared" si="205"/>
        <v/>
      </c>
      <c r="L949" s="368" t="str">
        <f t="shared" si="206"/>
        <v/>
      </c>
      <c r="M949" s="369"/>
      <c r="N949" s="370" t="str">
        <f t="shared" si="199"/>
        <v/>
      </c>
      <c r="O949" s="371" t="str">
        <f t="shared" si="200"/>
        <v/>
      </c>
      <c r="P949" s="371" t="str">
        <f t="shared" si="207"/>
        <v/>
      </c>
      <c r="Q949" s="372" t="str">
        <f t="shared" si="201"/>
        <v/>
      </c>
      <c r="R949" s="373" t="str">
        <f t="shared" si="208"/>
        <v/>
      </c>
      <c r="S949" s="372" t="str">
        <f t="shared" si="209"/>
        <v/>
      </c>
      <c r="T949" s="372" t="str">
        <f t="shared" si="202"/>
        <v/>
      </c>
      <c r="U949" s="374" t="str">
        <f t="shared" si="203"/>
        <v/>
      </c>
      <c r="V949" s="375" t="str">
        <f t="shared" si="210"/>
        <v/>
      </c>
      <c r="Y949" s="133"/>
    </row>
    <row r="950" spans="1:25" s="127" customFormat="1" ht="12" customHeight="1">
      <c r="A950" s="121">
        <v>878</v>
      </c>
      <c r="B950" s="122"/>
      <c r="C950" s="403"/>
      <c r="D950" s="123"/>
      <c r="E950" s="124"/>
      <c r="F950" s="124"/>
      <c r="G950" s="363" t="str">
        <f t="shared" si="196"/>
        <v/>
      </c>
      <c r="H950" s="376" t="str">
        <f t="shared" si="197"/>
        <v/>
      </c>
      <c r="I950" s="365" t="str">
        <f t="shared" si="198"/>
        <v/>
      </c>
      <c r="J950" s="366" t="str">
        <f t="shared" si="204"/>
        <v/>
      </c>
      <c r="K950" s="367" t="str">
        <f t="shared" si="205"/>
        <v/>
      </c>
      <c r="L950" s="368" t="str">
        <f t="shared" si="206"/>
        <v/>
      </c>
      <c r="M950" s="369"/>
      <c r="N950" s="370" t="str">
        <f t="shared" si="199"/>
        <v/>
      </c>
      <c r="O950" s="371" t="str">
        <f t="shared" si="200"/>
        <v/>
      </c>
      <c r="P950" s="371" t="str">
        <f t="shared" si="207"/>
        <v/>
      </c>
      <c r="Q950" s="372" t="str">
        <f t="shared" si="201"/>
        <v/>
      </c>
      <c r="R950" s="373" t="str">
        <f t="shared" si="208"/>
        <v/>
      </c>
      <c r="S950" s="372" t="str">
        <f t="shared" si="209"/>
        <v/>
      </c>
      <c r="T950" s="372" t="str">
        <f t="shared" si="202"/>
        <v/>
      </c>
      <c r="U950" s="374" t="str">
        <f t="shared" si="203"/>
        <v/>
      </c>
      <c r="V950" s="375" t="str">
        <f t="shared" si="210"/>
        <v/>
      </c>
      <c r="Y950" s="133"/>
    </row>
    <row r="951" spans="1:25" s="127" customFormat="1" ht="12" customHeight="1">
      <c r="A951" s="121">
        <v>879</v>
      </c>
      <c r="B951" s="122"/>
      <c r="C951" s="403"/>
      <c r="D951" s="123"/>
      <c r="E951" s="124"/>
      <c r="F951" s="124"/>
      <c r="G951" s="363" t="str">
        <f t="shared" si="196"/>
        <v/>
      </c>
      <c r="H951" s="376" t="str">
        <f t="shared" si="197"/>
        <v/>
      </c>
      <c r="I951" s="365" t="str">
        <f t="shared" si="198"/>
        <v/>
      </c>
      <c r="J951" s="366" t="str">
        <f t="shared" si="204"/>
        <v/>
      </c>
      <c r="K951" s="367" t="str">
        <f t="shared" si="205"/>
        <v/>
      </c>
      <c r="L951" s="368" t="str">
        <f t="shared" si="206"/>
        <v/>
      </c>
      <c r="M951" s="369"/>
      <c r="N951" s="370" t="str">
        <f t="shared" si="199"/>
        <v/>
      </c>
      <c r="O951" s="371" t="str">
        <f t="shared" si="200"/>
        <v/>
      </c>
      <c r="P951" s="371" t="str">
        <f t="shared" si="207"/>
        <v/>
      </c>
      <c r="Q951" s="372" t="str">
        <f t="shared" si="201"/>
        <v/>
      </c>
      <c r="R951" s="373" t="str">
        <f t="shared" si="208"/>
        <v/>
      </c>
      <c r="S951" s="372" t="str">
        <f t="shared" si="209"/>
        <v/>
      </c>
      <c r="T951" s="372" t="str">
        <f t="shared" si="202"/>
        <v/>
      </c>
      <c r="U951" s="374" t="str">
        <f t="shared" si="203"/>
        <v/>
      </c>
      <c r="V951" s="375" t="str">
        <f t="shared" si="210"/>
        <v/>
      </c>
      <c r="Y951" s="133"/>
    </row>
    <row r="952" spans="1:25" s="127" customFormat="1" ht="12" customHeight="1">
      <c r="A952" s="121">
        <v>880</v>
      </c>
      <c r="B952" s="122"/>
      <c r="C952" s="403"/>
      <c r="D952" s="123"/>
      <c r="E952" s="124"/>
      <c r="F952" s="124"/>
      <c r="G952" s="363" t="str">
        <f t="shared" si="196"/>
        <v/>
      </c>
      <c r="H952" s="376" t="str">
        <f t="shared" si="197"/>
        <v/>
      </c>
      <c r="I952" s="365" t="str">
        <f t="shared" si="198"/>
        <v/>
      </c>
      <c r="J952" s="366" t="str">
        <f t="shared" si="204"/>
        <v/>
      </c>
      <c r="K952" s="367" t="str">
        <f t="shared" si="205"/>
        <v/>
      </c>
      <c r="L952" s="368" t="str">
        <f t="shared" si="206"/>
        <v/>
      </c>
      <c r="M952" s="369"/>
      <c r="N952" s="370" t="str">
        <f t="shared" si="199"/>
        <v/>
      </c>
      <c r="O952" s="371" t="str">
        <f t="shared" si="200"/>
        <v/>
      </c>
      <c r="P952" s="371" t="str">
        <f t="shared" si="207"/>
        <v/>
      </c>
      <c r="Q952" s="372" t="str">
        <f t="shared" si="201"/>
        <v/>
      </c>
      <c r="R952" s="373" t="str">
        <f t="shared" si="208"/>
        <v/>
      </c>
      <c r="S952" s="372" t="str">
        <f t="shared" si="209"/>
        <v/>
      </c>
      <c r="T952" s="372" t="str">
        <f t="shared" si="202"/>
        <v/>
      </c>
      <c r="U952" s="374" t="str">
        <f t="shared" si="203"/>
        <v/>
      </c>
      <c r="V952" s="375" t="str">
        <f t="shared" si="210"/>
        <v/>
      </c>
      <c r="Y952" s="133"/>
    </row>
    <row r="953" spans="1:25" s="127" customFormat="1" ht="12" customHeight="1">
      <c r="A953" s="121">
        <v>881</v>
      </c>
      <c r="B953" s="122"/>
      <c r="C953" s="403"/>
      <c r="D953" s="123"/>
      <c r="E953" s="124"/>
      <c r="F953" s="124"/>
      <c r="G953" s="363" t="str">
        <f t="shared" si="196"/>
        <v/>
      </c>
      <c r="H953" s="376" t="str">
        <f t="shared" si="197"/>
        <v/>
      </c>
      <c r="I953" s="365" t="str">
        <f t="shared" si="198"/>
        <v/>
      </c>
      <c r="J953" s="366" t="str">
        <f t="shared" si="204"/>
        <v/>
      </c>
      <c r="K953" s="367" t="str">
        <f t="shared" si="205"/>
        <v/>
      </c>
      <c r="L953" s="368" t="str">
        <f t="shared" si="206"/>
        <v/>
      </c>
      <c r="M953" s="369"/>
      <c r="N953" s="370" t="str">
        <f t="shared" si="199"/>
        <v/>
      </c>
      <c r="O953" s="371" t="str">
        <f t="shared" si="200"/>
        <v/>
      </c>
      <c r="P953" s="371" t="str">
        <f t="shared" si="207"/>
        <v/>
      </c>
      <c r="Q953" s="372" t="str">
        <f t="shared" si="201"/>
        <v/>
      </c>
      <c r="R953" s="373" t="str">
        <f t="shared" si="208"/>
        <v/>
      </c>
      <c r="S953" s="372" t="str">
        <f t="shared" si="209"/>
        <v/>
      </c>
      <c r="T953" s="372" t="str">
        <f t="shared" si="202"/>
        <v/>
      </c>
      <c r="U953" s="374" t="str">
        <f t="shared" si="203"/>
        <v/>
      </c>
      <c r="V953" s="375" t="str">
        <f t="shared" si="210"/>
        <v/>
      </c>
      <c r="Y953" s="133"/>
    </row>
    <row r="954" spans="1:25" s="127" customFormat="1" ht="12" customHeight="1">
      <c r="A954" s="121">
        <v>882</v>
      </c>
      <c r="B954" s="122"/>
      <c r="C954" s="403"/>
      <c r="D954" s="123"/>
      <c r="E954" s="124"/>
      <c r="F954" s="124"/>
      <c r="G954" s="363" t="str">
        <f t="shared" si="196"/>
        <v/>
      </c>
      <c r="H954" s="376" t="str">
        <f t="shared" si="197"/>
        <v/>
      </c>
      <c r="I954" s="365" t="str">
        <f t="shared" si="198"/>
        <v/>
      </c>
      <c r="J954" s="366" t="str">
        <f t="shared" si="204"/>
        <v/>
      </c>
      <c r="K954" s="367" t="str">
        <f t="shared" si="205"/>
        <v/>
      </c>
      <c r="L954" s="368" t="str">
        <f t="shared" si="206"/>
        <v/>
      </c>
      <c r="M954" s="369"/>
      <c r="N954" s="370" t="str">
        <f t="shared" si="199"/>
        <v/>
      </c>
      <c r="O954" s="371" t="str">
        <f t="shared" si="200"/>
        <v/>
      </c>
      <c r="P954" s="371" t="str">
        <f t="shared" si="207"/>
        <v/>
      </c>
      <c r="Q954" s="372" t="str">
        <f t="shared" si="201"/>
        <v/>
      </c>
      <c r="R954" s="373" t="str">
        <f t="shared" si="208"/>
        <v/>
      </c>
      <c r="S954" s="372" t="str">
        <f t="shared" si="209"/>
        <v/>
      </c>
      <c r="T954" s="372" t="str">
        <f t="shared" si="202"/>
        <v/>
      </c>
      <c r="U954" s="374" t="str">
        <f t="shared" si="203"/>
        <v/>
      </c>
      <c r="V954" s="375" t="str">
        <f t="shared" si="210"/>
        <v/>
      </c>
      <c r="Y954" s="133"/>
    </row>
    <row r="955" spans="1:25" s="127" customFormat="1" ht="12" customHeight="1">
      <c r="A955" s="121">
        <v>883</v>
      </c>
      <c r="B955" s="122"/>
      <c r="C955" s="403"/>
      <c r="D955" s="123"/>
      <c r="E955" s="124"/>
      <c r="F955" s="124"/>
      <c r="G955" s="363" t="str">
        <f t="shared" si="196"/>
        <v/>
      </c>
      <c r="H955" s="376" t="str">
        <f t="shared" si="197"/>
        <v/>
      </c>
      <c r="I955" s="365" t="str">
        <f t="shared" si="198"/>
        <v/>
      </c>
      <c r="J955" s="366" t="str">
        <f t="shared" si="204"/>
        <v/>
      </c>
      <c r="K955" s="367" t="str">
        <f t="shared" si="205"/>
        <v/>
      </c>
      <c r="L955" s="368" t="str">
        <f t="shared" si="206"/>
        <v/>
      </c>
      <c r="M955" s="369"/>
      <c r="N955" s="370" t="str">
        <f t="shared" si="199"/>
        <v/>
      </c>
      <c r="O955" s="371" t="str">
        <f t="shared" si="200"/>
        <v/>
      </c>
      <c r="P955" s="371" t="str">
        <f t="shared" si="207"/>
        <v/>
      </c>
      <c r="Q955" s="372" t="str">
        <f t="shared" si="201"/>
        <v/>
      </c>
      <c r="R955" s="373" t="str">
        <f t="shared" si="208"/>
        <v/>
      </c>
      <c r="S955" s="372" t="str">
        <f t="shared" si="209"/>
        <v/>
      </c>
      <c r="T955" s="372" t="str">
        <f t="shared" si="202"/>
        <v/>
      </c>
      <c r="U955" s="374" t="str">
        <f t="shared" si="203"/>
        <v/>
      </c>
      <c r="V955" s="375" t="str">
        <f t="shared" si="210"/>
        <v/>
      </c>
      <c r="Y955" s="133"/>
    </row>
    <row r="956" spans="1:25" s="127" customFormat="1" ht="12" customHeight="1">
      <c r="A956" s="121">
        <v>884</v>
      </c>
      <c r="B956" s="122"/>
      <c r="C956" s="403"/>
      <c r="D956" s="123"/>
      <c r="E956" s="124"/>
      <c r="F956" s="124"/>
      <c r="G956" s="363" t="str">
        <f t="shared" si="196"/>
        <v/>
      </c>
      <c r="H956" s="376" t="str">
        <f t="shared" si="197"/>
        <v/>
      </c>
      <c r="I956" s="365" t="str">
        <f t="shared" si="198"/>
        <v/>
      </c>
      <c r="J956" s="366" t="str">
        <f t="shared" si="204"/>
        <v/>
      </c>
      <c r="K956" s="367" t="str">
        <f t="shared" si="205"/>
        <v/>
      </c>
      <c r="L956" s="368" t="str">
        <f t="shared" si="206"/>
        <v/>
      </c>
      <c r="M956" s="369"/>
      <c r="N956" s="370" t="str">
        <f t="shared" si="199"/>
        <v/>
      </c>
      <c r="O956" s="371" t="str">
        <f t="shared" si="200"/>
        <v/>
      </c>
      <c r="P956" s="371" t="str">
        <f t="shared" si="207"/>
        <v/>
      </c>
      <c r="Q956" s="372" t="str">
        <f t="shared" si="201"/>
        <v/>
      </c>
      <c r="R956" s="373" t="str">
        <f t="shared" si="208"/>
        <v/>
      </c>
      <c r="S956" s="372" t="str">
        <f t="shared" si="209"/>
        <v/>
      </c>
      <c r="T956" s="372" t="str">
        <f t="shared" si="202"/>
        <v/>
      </c>
      <c r="U956" s="374" t="str">
        <f t="shared" si="203"/>
        <v/>
      </c>
      <c r="V956" s="375" t="str">
        <f t="shared" si="210"/>
        <v/>
      </c>
      <c r="Y956" s="133"/>
    </row>
    <row r="957" spans="1:25" s="127" customFormat="1" ht="12" customHeight="1">
      <c r="A957" s="121">
        <v>885</v>
      </c>
      <c r="B957" s="122"/>
      <c r="C957" s="403"/>
      <c r="D957" s="123"/>
      <c r="E957" s="124"/>
      <c r="F957" s="124"/>
      <c r="G957" s="363" t="str">
        <f t="shared" si="196"/>
        <v/>
      </c>
      <c r="H957" s="376" t="str">
        <f t="shared" si="197"/>
        <v/>
      </c>
      <c r="I957" s="365" t="str">
        <f t="shared" si="198"/>
        <v/>
      </c>
      <c r="J957" s="366" t="str">
        <f t="shared" si="204"/>
        <v/>
      </c>
      <c r="K957" s="367" t="str">
        <f t="shared" si="205"/>
        <v/>
      </c>
      <c r="L957" s="368" t="str">
        <f t="shared" si="206"/>
        <v/>
      </c>
      <c r="M957" s="369"/>
      <c r="N957" s="370" t="str">
        <f t="shared" si="199"/>
        <v/>
      </c>
      <c r="O957" s="371" t="str">
        <f t="shared" si="200"/>
        <v/>
      </c>
      <c r="P957" s="371" t="str">
        <f t="shared" si="207"/>
        <v/>
      </c>
      <c r="Q957" s="372" t="str">
        <f t="shared" si="201"/>
        <v/>
      </c>
      <c r="R957" s="373" t="str">
        <f t="shared" si="208"/>
        <v/>
      </c>
      <c r="S957" s="372" t="str">
        <f t="shared" si="209"/>
        <v/>
      </c>
      <c r="T957" s="372" t="str">
        <f t="shared" si="202"/>
        <v/>
      </c>
      <c r="U957" s="374" t="str">
        <f t="shared" si="203"/>
        <v/>
      </c>
      <c r="V957" s="375" t="str">
        <f t="shared" si="210"/>
        <v/>
      </c>
      <c r="Y957" s="133"/>
    </row>
    <row r="958" spans="1:25" s="127" customFormat="1" ht="12" customHeight="1">
      <c r="A958" s="121">
        <v>886</v>
      </c>
      <c r="B958" s="122"/>
      <c r="C958" s="403"/>
      <c r="D958" s="123"/>
      <c r="E958" s="124"/>
      <c r="F958" s="124"/>
      <c r="G958" s="363" t="str">
        <f t="shared" si="196"/>
        <v/>
      </c>
      <c r="H958" s="376" t="str">
        <f t="shared" si="197"/>
        <v/>
      </c>
      <c r="I958" s="365" t="str">
        <f t="shared" si="198"/>
        <v/>
      </c>
      <c r="J958" s="366" t="str">
        <f t="shared" si="204"/>
        <v/>
      </c>
      <c r="K958" s="367" t="str">
        <f t="shared" si="205"/>
        <v/>
      </c>
      <c r="L958" s="368" t="str">
        <f t="shared" si="206"/>
        <v/>
      </c>
      <c r="M958" s="369"/>
      <c r="N958" s="370" t="str">
        <f t="shared" si="199"/>
        <v/>
      </c>
      <c r="O958" s="371" t="str">
        <f t="shared" si="200"/>
        <v/>
      </c>
      <c r="P958" s="371" t="str">
        <f t="shared" si="207"/>
        <v/>
      </c>
      <c r="Q958" s="372" t="str">
        <f t="shared" si="201"/>
        <v/>
      </c>
      <c r="R958" s="373" t="str">
        <f t="shared" si="208"/>
        <v/>
      </c>
      <c r="S958" s="372" t="str">
        <f t="shared" si="209"/>
        <v/>
      </c>
      <c r="T958" s="372" t="str">
        <f t="shared" si="202"/>
        <v/>
      </c>
      <c r="U958" s="374" t="str">
        <f t="shared" si="203"/>
        <v/>
      </c>
      <c r="V958" s="375" t="str">
        <f t="shared" si="210"/>
        <v/>
      </c>
      <c r="Y958" s="133"/>
    </row>
    <row r="959" spans="1:25" s="127" customFormat="1" ht="12" customHeight="1">
      <c r="A959" s="121">
        <v>887</v>
      </c>
      <c r="B959" s="122"/>
      <c r="C959" s="403"/>
      <c r="D959" s="123"/>
      <c r="E959" s="124"/>
      <c r="F959" s="124"/>
      <c r="G959" s="363" t="str">
        <f t="shared" si="196"/>
        <v/>
      </c>
      <c r="H959" s="376" t="str">
        <f t="shared" si="197"/>
        <v/>
      </c>
      <c r="I959" s="365" t="str">
        <f t="shared" si="198"/>
        <v/>
      </c>
      <c r="J959" s="366" t="str">
        <f t="shared" si="204"/>
        <v/>
      </c>
      <c r="K959" s="367" t="str">
        <f t="shared" si="205"/>
        <v/>
      </c>
      <c r="L959" s="368" t="str">
        <f t="shared" si="206"/>
        <v/>
      </c>
      <c r="M959" s="369"/>
      <c r="N959" s="370" t="str">
        <f t="shared" si="199"/>
        <v/>
      </c>
      <c r="O959" s="371" t="str">
        <f t="shared" si="200"/>
        <v/>
      </c>
      <c r="P959" s="371" t="str">
        <f t="shared" si="207"/>
        <v/>
      </c>
      <c r="Q959" s="372" t="str">
        <f t="shared" si="201"/>
        <v/>
      </c>
      <c r="R959" s="373" t="str">
        <f t="shared" si="208"/>
        <v/>
      </c>
      <c r="S959" s="372" t="str">
        <f t="shared" si="209"/>
        <v/>
      </c>
      <c r="T959" s="372" t="str">
        <f t="shared" si="202"/>
        <v/>
      </c>
      <c r="U959" s="374" t="str">
        <f t="shared" si="203"/>
        <v/>
      </c>
      <c r="V959" s="375" t="str">
        <f t="shared" si="210"/>
        <v/>
      </c>
      <c r="Y959" s="133"/>
    </row>
    <row r="960" spans="1:25" s="127" customFormat="1" ht="12" customHeight="1">
      <c r="A960" s="121">
        <v>888</v>
      </c>
      <c r="B960" s="122"/>
      <c r="C960" s="403"/>
      <c r="D960" s="123"/>
      <c r="E960" s="124"/>
      <c r="F960" s="124"/>
      <c r="G960" s="363" t="str">
        <f t="shared" si="196"/>
        <v/>
      </c>
      <c r="H960" s="376" t="str">
        <f t="shared" si="197"/>
        <v/>
      </c>
      <c r="I960" s="365" t="str">
        <f t="shared" si="198"/>
        <v/>
      </c>
      <c r="J960" s="366" t="str">
        <f t="shared" si="204"/>
        <v/>
      </c>
      <c r="K960" s="367" t="str">
        <f t="shared" si="205"/>
        <v/>
      </c>
      <c r="L960" s="368" t="str">
        <f t="shared" si="206"/>
        <v/>
      </c>
      <c r="M960" s="369"/>
      <c r="N960" s="370" t="str">
        <f t="shared" si="199"/>
        <v/>
      </c>
      <c r="O960" s="371" t="str">
        <f t="shared" si="200"/>
        <v/>
      </c>
      <c r="P960" s="371" t="str">
        <f t="shared" si="207"/>
        <v/>
      </c>
      <c r="Q960" s="372" t="str">
        <f t="shared" si="201"/>
        <v/>
      </c>
      <c r="R960" s="373" t="str">
        <f t="shared" si="208"/>
        <v/>
      </c>
      <c r="S960" s="372" t="str">
        <f t="shared" si="209"/>
        <v/>
      </c>
      <c r="T960" s="372" t="str">
        <f t="shared" si="202"/>
        <v/>
      </c>
      <c r="U960" s="374" t="str">
        <f t="shared" si="203"/>
        <v/>
      </c>
      <c r="V960" s="375" t="str">
        <f t="shared" si="210"/>
        <v/>
      </c>
      <c r="Y960" s="133"/>
    </row>
    <row r="961" spans="1:25" s="127" customFormat="1" ht="12" customHeight="1">
      <c r="A961" s="121">
        <v>889</v>
      </c>
      <c r="B961" s="122"/>
      <c r="C961" s="403"/>
      <c r="D961" s="123"/>
      <c r="E961" s="124"/>
      <c r="F961" s="124"/>
      <c r="G961" s="363" t="str">
        <f t="shared" si="196"/>
        <v/>
      </c>
      <c r="H961" s="376" t="str">
        <f t="shared" si="197"/>
        <v/>
      </c>
      <c r="I961" s="365" t="str">
        <f t="shared" si="198"/>
        <v/>
      </c>
      <c r="J961" s="366" t="str">
        <f t="shared" si="204"/>
        <v/>
      </c>
      <c r="K961" s="367" t="str">
        <f t="shared" si="205"/>
        <v/>
      </c>
      <c r="L961" s="368" t="str">
        <f t="shared" si="206"/>
        <v/>
      </c>
      <c r="M961" s="369"/>
      <c r="N961" s="370" t="str">
        <f t="shared" si="199"/>
        <v/>
      </c>
      <c r="O961" s="371" t="str">
        <f t="shared" si="200"/>
        <v/>
      </c>
      <c r="P961" s="371" t="str">
        <f t="shared" si="207"/>
        <v/>
      </c>
      <c r="Q961" s="372" t="str">
        <f t="shared" si="201"/>
        <v/>
      </c>
      <c r="R961" s="373" t="str">
        <f t="shared" si="208"/>
        <v/>
      </c>
      <c r="S961" s="372" t="str">
        <f t="shared" si="209"/>
        <v/>
      </c>
      <c r="T961" s="372" t="str">
        <f t="shared" si="202"/>
        <v/>
      </c>
      <c r="U961" s="374" t="str">
        <f t="shared" si="203"/>
        <v/>
      </c>
      <c r="V961" s="375" t="str">
        <f t="shared" si="210"/>
        <v/>
      </c>
      <c r="Y961" s="133"/>
    </row>
    <row r="962" spans="1:25" s="127" customFormat="1" ht="12" customHeight="1">
      <c r="A962" s="121">
        <v>890</v>
      </c>
      <c r="B962" s="122"/>
      <c r="C962" s="403"/>
      <c r="D962" s="123"/>
      <c r="E962" s="124"/>
      <c r="F962" s="124"/>
      <c r="G962" s="363" t="str">
        <f t="shared" si="196"/>
        <v/>
      </c>
      <c r="H962" s="376" t="str">
        <f t="shared" si="197"/>
        <v/>
      </c>
      <c r="I962" s="365" t="str">
        <f t="shared" si="198"/>
        <v/>
      </c>
      <c r="J962" s="366" t="str">
        <f t="shared" si="204"/>
        <v/>
      </c>
      <c r="K962" s="367" t="str">
        <f t="shared" si="205"/>
        <v/>
      </c>
      <c r="L962" s="368" t="str">
        <f t="shared" si="206"/>
        <v/>
      </c>
      <c r="M962" s="369"/>
      <c r="N962" s="370" t="str">
        <f t="shared" si="199"/>
        <v/>
      </c>
      <c r="O962" s="371" t="str">
        <f t="shared" si="200"/>
        <v/>
      </c>
      <c r="P962" s="371" t="str">
        <f t="shared" si="207"/>
        <v/>
      </c>
      <c r="Q962" s="372" t="str">
        <f t="shared" si="201"/>
        <v/>
      </c>
      <c r="R962" s="373" t="str">
        <f t="shared" si="208"/>
        <v/>
      </c>
      <c r="S962" s="372" t="str">
        <f t="shared" si="209"/>
        <v/>
      </c>
      <c r="T962" s="372" t="str">
        <f t="shared" si="202"/>
        <v/>
      </c>
      <c r="U962" s="374" t="str">
        <f t="shared" si="203"/>
        <v/>
      </c>
      <c r="V962" s="375" t="str">
        <f t="shared" si="210"/>
        <v/>
      </c>
      <c r="Y962" s="133"/>
    </row>
    <row r="963" spans="1:25" s="127" customFormat="1" ht="12" customHeight="1">
      <c r="A963" s="121">
        <v>891</v>
      </c>
      <c r="B963" s="122"/>
      <c r="C963" s="403"/>
      <c r="D963" s="123"/>
      <c r="E963" s="124"/>
      <c r="F963" s="124"/>
      <c r="G963" s="363" t="str">
        <f t="shared" si="196"/>
        <v/>
      </c>
      <c r="H963" s="376" t="str">
        <f t="shared" si="197"/>
        <v/>
      </c>
      <c r="I963" s="365" t="str">
        <f t="shared" si="198"/>
        <v/>
      </c>
      <c r="J963" s="366" t="str">
        <f t="shared" si="204"/>
        <v/>
      </c>
      <c r="K963" s="367" t="str">
        <f t="shared" si="205"/>
        <v/>
      </c>
      <c r="L963" s="368" t="str">
        <f t="shared" si="206"/>
        <v/>
      </c>
      <c r="M963" s="369"/>
      <c r="N963" s="370" t="str">
        <f t="shared" si="199"/>
        <v/>
      </c>
      <c r="O963" s="371" t="str">
        <f t="shared" si="200"/>
        <v/>
      </c>
      <c r="P963" s="371" t="str">
        <f t="shared" si="207"/>
        <v/>
      </c>
      <c r="Q963" s="372" t="str">
        <f t="shared" si="201"/>
        <v/>
      </c>
      <c r="R963" s="373" t="str">
        <f t="shared" si="208"/>
        <v/>
      </c>
      <c r="S963" s="372" t="str">
        <f t="shared" si="209"/>
        <v/>
      </c>
      <c r="T963" s="372" t="str">
        <f t="shared" si="202"/>
        <v/>
      </c>
      <c r="U963" s="374" t="str">
        <f t="shared" si="203"/>
        <v/>
      </c>
      <c r="V963" s="375" t="str">
        <f t="shared" si="210"/>
        <v/>
      </c>
      <c r="Y963" s="133"/>
    </row>
    <row r="964" spans="1:25" s="127" customFormat="1" ht="12" customHeight="1">
      <c r="A964" s="121">
        <v>892</v>
      </c>
      <c r="B964" s="122"/>
      <c r="C964" s="403"/>
      <c r="D964" s="123"/>
      <c r="E964" s="124"/>
      <c r="F964" s="124"/>
      <c r="G964" s="363" t="str">
        <f t="shared" si="196"/>
        <v/>
      </c>
      <c r="H964" s="376" t="str">
        <f t="shared" si="197"/>
        <v/>
      </c>
      <c r="I964" s="365" t="str">
        <f t="shared" si="198"/>
        <v/>
      </c>
      <c r="J964" s="366" t="str">
        <f t="shared" si="204"/>
        <v/>
      </c>
      <c r="K964" s="367" t="str">
        <f t="shared" si="205"/>
        <v/>
      </c>
      <c r="L964" s="368" t="str">
        <f t="shared" si="206"/>
        <v/>
      </c>
      <c r="M964" s="369"/>
      <c r="N964" s="370" t="str">
        <f t="shared" si="199"/>
        <v/>
      </c>
      <c r="O964" s="371" t="str">
        <f t="shared" si="200"/>
        <v/>
      </c>
      <c r="P964" s="371" t="str">
        <f t="shared" si="207"/>
        <v/>
      </c>
      <c r="Q964" s="372" t="str">
        <f t="shared" si="201"/>
        <v/>
      </c>
      <c r="R964" s="373" t="str">
        <f t="shared" si="208"/>
        <v/>
      </c>
      <c r="S964" s="372" t="str">
        <f t="shared" si="209"/>
        <v/>
      </c>
      <c r="T964" s="372" t="str">
        <f t="shared" si="202"/>
        <v/>
      </c>
      <c r="U964" s="374" t="str">
        <f t="shared" si="203"/>
        <v/>
      </c>
      <c r="V964" s="375" t="str">
        <f t="shared" si="210"/>
        <v/>
      </c>
      <c r="Y964" s="133"/>
    </row>
    <row r="965" spans="1:25" s="127" customFormat="1" ht="12" customHeight="1">
      <c r="A965" s="121">
        <v>893</v>
      </c>
      <c r="B965" s="122"/>
      <c r="C965" s="403"/>
      <c r="D965" s="123"/>
      <c r="E965" s="124"/>
      <c r="F965" s="124"/>
      <c r="G965" s="363" t="str">
        <f t="shared" si="196"/>
        <v/>
      </c>
      <c r="H965" s="376" t="str">
        <f t="shared" si="197"/>
        <v/>
      </c>
      <c r="I965" s="365" t="str">
        <f t="shared" si="198"/>
        <v/>
      </c>
      <c r="J965" s="366" t="str">
        <f t="shared" si="204"/>
        <v/>
      </c>
      <c r="K965" s="367" t="str">
        <f t="shared" si="205"/>
        <v/>
      </c>
      <c r="L965" s="368" t="str">
        <f t="shared" si="206"/>
        <v/>
      </c>
      <c r="M965" s="369"/>
      <c r="N965" s="370" t="str">
        <f t="shared" si="199"/>
        <v/>
      </c>
      <c r="O965" s="371" t="str">
        <f t="shared" si="200"/>
        <v/>
      </c>
      <c r="P965" s="371" t="str">
        <f t="shared" si="207"/>
        <v/>
      </c>
      <c r="Q965" s="372" t="str">
        <f t="shared" si="201"/>
        <v/>
      </c>
      <c r="R965" s="373" t="str">
        <f t="shared" si="208"/>
        <v/>
      </c>
      <c r="S965" s="372" t="str">
        <f t="shared" si="209"/>
        <v/>
      </c>
      <c r="T965" s="372" t="str">
        <f t="shared" si="202"/>
        <v/>
      </c>
      <c r="U965" s="374" t="str">
        <f t="shared" si="203"/>
        <v/>
      </c>
      <c r="V965" s="375" t="str">
        <f t="shared" si="210"/>
        <v/>
      </c>
      <c r="Y965" s="133"/>
    </row>
    <row r="966" spans="1:25" s="127" customFormat="1" ht="12" customHeight="1">
      <c r="A966" s="121">
        <v>894</v>
      </c>
      <c r="B966" s="122"/>
      <c r="C966" s="403"/>
      <c r="D966" s="123"/>
      <c r="E966" s="124"/>
      <c r="F966" s="124"/>
      <c r="G966" s="363" t="str">
        <f t="shared" si="196"/>
        <v/>
      </c>
      <c r="H966" s="376" t="str">
        <f t="shared" si="197"/>
        <v/>
      </c>
      <c r="I966" s="365" t="str">
        <f t="shared" si="198"/>
        <v/>
      </c>
      <c r="J966" s="366" t="str">
        <f t="shared" si="204"/>
        <v/>
      </c>
      <c r="K966" s="367" t="str">
        <f t="shared" si="205"/>
        <v/>
      </c>
      <c r="L966" s="368" t="str">
        <f t="shared" si="206"/>
        <v/>
      </c>
      <c r="M966" s="369"/>
      <c r="N966" s="370" t="str">
        <f t="shared" si="199"/>
        <v/>
      </c>
      <c r="O966" s="371" t="str">
        <f t="shared" si="200"/>
        <v/>
      </c>
      <c r="P966" s="371" t="str">
        <f t="shared" si="207"/>
        <v/>
      </c>
      <c r="Q966" s="372" t="str">
        <f t="shared" si="201"/>
        <v/>
      </c>
      <c r="R966" s="373" t="str">
        <f t="shared" si="208"/>
        <v/>
      </c>
      <c r="S966" s="372" t="str">
        <f t="shared" si="209"/>
        <v/>
      </c>
      <c r="T966" s="372" t="str">
        <f t="shared" si="202"/>
        <v/>
      </c>
      <c r="U966" s="374" t="str">
        <f t="shared" si="203"/>
        <v/>
      </c>
      <c r="V966" s="375" t="str">
        <f t="shared" si="210"/>
        <v/>
      </c>
      <c r="Y966" s="133"/>
    </row>
    <row r="967" spans="1:25" s="127" customFormat="1" ht="12" customHeight="1">
      <c r="A967" s="121">
        <v>895</v>
      </c>
      <c r="B967" s="122"/>
      <c r="C967" s="403"/>
      <c r="D967" s="123"/>
      <c r="E967" s="124"/>
      <c r="F967" s="124"/>
      <c r="G967" s="363" t="str">
        <f t="shared" si="196"/>
        <v/>
      </c>
      <c r="H967" s="376" t="str">
        <f t="shared" si="197"/>
        <v/>
      </c>
      <c r="I967" s="365" t="str">
        <f t="shared" si="198"/>
        <v/>
      </c>
      <c r="J967" s="366" t="str">
        <f t="shared" si="204"/>
        <v/>
      </c>
      <c r="K967" s="367" t="str">
        <f t="shared" si="205"/>
        <v/>
      </c>
      <c r="L967" s="368" t="str">
        <f t="shared" si="206"/>
        <v/>
      </c>
      <c r="M967" s="369"/>
      <c r="N967" s="370" t="str">
        <f t="shared" si="199"/>
        <v/>
      </c>
      <c r="O967" s="371" t="str">
        <f t="shared" si="200"/>
        <v/>
      </c>
      <c r="P967" s="371" t="str">
        <f t="shared" si="207"/>
        <v/>
      </c>
      <c r="Q967" s="372" t="str">
        <f t="shared" si="201"/>
        <v/>
      </c>
      <c r="R967" s="373" t="str">
        <f t="shared" si="208"/>
        <v/>
      </c>
      <c r="S967" s="372" t="str">
        <f t="shared" si="209"/>
        <v/>
      </c>
      <c r="T967" s="372" t="str">
        <f t="shared" si="202"/>
        <v/>
      </c>
      <c r="U967" s="374" t="str">
        <f t="shared" si="203"/>
        <v/>
      </c>
      <c r="V967" s="375" t="str">
        <f t="shared" si="210"/>
        <v/>
      </c>
      <c r="Y967" s="133"/>
    </row>
    <row r="968" spans="1:25" s="127" customFormat="1" ht="12" customHeight="1">
      <c r="A968" s="121">
        <v>896</v>
      </c>
      <c r="B968" s="122"/>
      <c r="C968" s="403"/>
      <c r="D968" s="123"/>
      <c r="E968" s="124"/>
      <c r="F968" s="124"/>
      <c r="G968" s="363" t="str">
        <f t="shared" si="196"/>
        <v/>
      </c>
      <c r="H968" s="376" t="str">
        <f t="shared" si="197"/>
        <v/>
      </c>
      <c r="I968" s="365" t="str">
        <f t="shared" si="198"/>
        <v/>
      </c>
      <c r="J968" s="366" t="str">
        <f t="shared" si="204"/>
        <v/>
      </c>
      <c r="K968" s="367" t="str">
        <f t="shared" si="205"/>
        <v/>
      </c>
      <c r="L968" s="368" t="str">
        <f t="shared" si="206"/>
        <v/>
      </c>
      <c r="M968" s="369"/>
      <c r="N968" s="370" t="str">
        <f t="shared" si="199"/>
        <v/>
      </c>
      <c r="O968" s="371" t="str">
        <f t="shared" si="200"/>
        <v/>
      </c>
      <c r="P968" s="371" t="str">
        <f t="shared" si="207"/>
        <v/>
      </c>
      <c r="Q968" s="372" t="str">
        <f t="shared" si="201"/>
        <v/>
      </c>
      <c r="R968" s="373" t="str">
        <f t="shared" si="208"/>
        <v/>
      </c>
      <c r="S968" s="372" t="str">
        <f t="shared" si="209"/>
        <v/>
      </c>
      <c r="T968" s="372" t="str">
        <f t="shared" si="202"/>
        <v/>
      </c>
      <c r="U968" s="374" t="str">
        <f t="shared" si="203"/>
        <v/>
      </c>
      <c r="V968" s="375" t="str">
        <f t="shared" si="210"/>
        <v/>
      </c>
      <c r="Y968" s="133"/>
    </row>
    <row r="969" spans="1:25" s="127" customFormat="1" ht="12" customHeight="1">
      <c r="A969" s="121">
        <v>897</v>
      </c>
      <c r="B969" s="122"/>
      <c r="C969" s="403"/>
      <c r="D969" s="123"/>
      <c r="E969" s="124"/>
      <c r="F969" s="124"/>
      <c r="G969" s="363" t="str">
        <f t="shared" ref="G969:G1032" si="211">IF(OR(ISBLANK($C969),ISBLANK($C$68)),"",IF($C969&gt;$C$68,"",DATEDIF($C969,$C$68,"Y")))</f>
        <v/>
      </c>
      <c r="H969" s="376" t="str">
        <f t="shared" ref="H969:H1032" si="212">IF(D969=1,"男",IF(D969=2,"女",""))</f>
        <v/>
      </c>
      <c r="I969" s="365" t="str">
        <f t="shared" ref="I969:I1032" si="213">G969&amp;H969</f>
        <v/>
      </c>
      <c r="J969" s="366" t="str">
        <f t="shared" si="204"/>
        <v/>
      </c>
      <c r="K969" s="367" t="str">
        <f t="shared" si="205"/>
        <v/>
      </c>
      <c r="L969" s="368" t="str">
        <f t="shared" si="206"/>
        <v/>
      </c>
      <c r="M969" s="369"/>
      <c r="N969" s="370" t="str">
        <f t="shared" ref="N969:N1032" si="214">IF(F969="","",(F969-O969)/O969*100)</f>
        <v/>
      </c>
      <c r="O969" s="371" t="str">
        <f t="shared" ref="O969:O1032" si="215">IF(E969="","",(J969*E969-K969))</f>
        <v/>
      </c>
      <c r="P969" s="371" t="str">
        <f t="shared" si="207"/>
        <v/>
      </c>
      <c r="Q969" s="372" t="str">
        <f t="shared" ref="Q969:Q1032" si="216">IF($E969="","",P969*O969)</f>
        <v/>
      </c>
      <c r="R969" s="373" t="str">
        <f t="shared" si="208"/>
        <v/>
      </c>
      <c r="S969" s="372" t="str">
        <f t="shared" si="209"/>
        <v/>
      </c>
      <c r="T969" s="372" t="str">
        <f t="shared" ref="T969:T1032" si="217">IF(E969="","",(Q969*R969+S969))</f>
        <v/>
      </c>
      <c r="U969" s="374" t="str">
        <f t="shared" ref="U969:U1032" si="218">IF(E969="","",(T969*33%))</f>
        <v/>
      </c>
      <c r="V969" s="375" t="str">
        <f t="shared" si="210"/>
        <v/>
      </c>
      <c r="Y969" s="133"/>
    </row>
    <row r="970" spans="1:25" s="127" customFormat="1" ht="12" customHeight="1">
      <c r="A970" s="121">
        <v>898</v>
      </c>
      <c r="B970" s="122"/>
      <c r="C970" s="403"/>
      <c r="D970" s="123"/>
      <c r="E970" s="124"/>
      <c r="F970" s="124"/>
      <c r="G970" s="363" t="str">
        <f t="shared" si="211"/>
        <v/>
      </c>
      <c r="H970" s="376" t="str">
        <f t="shared" si="212"/>
        <v/>
      </c>
      <c r="I970" s="365" t="str">
        <f t="shared" si="213"/>
        <v/>
      </c>
      <c r="J970" s="366" t="str">
        <f t="shared" ref="J970:J1033" si="219">IF(E970="","",VLOOKUP(I970,$W$28:$Y$53,2,FALSE))</f>
        <v/>
      </c>
      <c r="K970" s="367" t="str">
        <f t="shared" ref="K970:K1033" si="220">IF(E970="","",VLOOKUP(I970,$W$28:$Y$53,3,FALSE))</f>
        <v/>
      </c>
      <c r="L970" s="368" t="str">
        <f t="shared" ref="L970:L1033" si="221">IF(ISNUMBER(N970),VLOOKUP(N970,$M$57:$R$62,4,TRUE),"")</f>
        <v/>
      </c>
      <c r="M970" s="369"/>
      <c r="N970" s="370" t="str">
        <f t="shared" si="214"/>
        <v/>
      </c>
      <c r="O970" s="371" t="str">
        <f t="shared" si="215"/>
        <v/>
      </c>
      <c r="P970" s="371" t="str">
        <f t="shared" ref="P970:P1033" si="222">IF($E970="","",VLOOKUP($I970,$N$27:$Q$53,2,FALSE))</f>
        <v/>
      </c>
      <c r="Q970" s="372" t="str">
        <f t="shared" si="216"/>
        <v/>
      </c>
      <c r="R970" s="373" t="str">
        <f t="shared" ref="R970:R1033" si="223">IF(E970="","",VLOOKUP(I970,$N$27:$V$53,9,FALSE))</f>
        <v/>
      </c>
      <c r="S970" s="372" t="str">
        <f t="shared" ref="S970:S1033" si="224">IF($E970="","",VLOOKUP($I970,$N$27:$R$53,5,FALSE))</f>
        <v/>
      </c>
      <c r="T970" s="372" t="str">
        <f t="shared" si="217"/>
        <v/>
      </c>
      <c r="U970" s="374" t="str">
        <f t="shared" si="218"/>
        <v/>
      </c>
      <c r="V970" s="375" t="str">
        <f t="shared" ref="V970:V1033" si="225">IF(E970="","",(IF(AND(U970&lt;=$R$7,U970&gt;=$T$7),U970,IF(U970="","　","個別対応"))))</f>
        <v/>
      </c>
      <c r="Y970" s="133"/>
    </row>
    <row r="971" spans="1:25" s="127" customFormat="1" ht="12" customHeight="1">
      <c r="A971" s="121">
        <v>899</v>
      </c>
      <c r="B971" s="122"/>
      <c r="C971" s="403"/>
      <c r="D971" s="123"/>
      <c r="E971" s="124"/>
      <c r="F971" s="124"/>
      <c r="G971" s="363" t="str">
        <f t="shared" si="211"/>
        <v/>
      </c>
      <c r="H971" s="376" t="str">
        <f t="shared" si="212"/>
        <v/>
      </c>
      <c r="I971" s="365" t="str">
        <f t="shared" si="213"/>
        <v/>
      </c>
      <c r="J971" s="366" t="str">
        <f t="shared" si="219"/>
        <v/>
      </c>
      <c r="K971" s="367" t="str">
        <f t="shared" si="220"/>
        <v/>
      </c>
      <c r="L971" s="368" t="str">
        <f t="shared" si="221"/>
        <v/>
      </c>
      <c r="M971" s="369"/>
      <c r="N971" s="370" t="str">
        <f t="shared" si="214"/>
        <v/>
      </c>
      <c r="O971" s="371" t="str">
        <f t="shared" si="215"/>
        <v/>
      </c>
      <c r="P971" s="371" t="str">
        <f t="shared" si="222"/>
        <v/>
      </c>
      <c r="Q971" s="372" t="str">
        <f t="shared" si="216"/>
        <v/>
      </c>
      <c r="R971" s="373" t="str">
        <f t="shared" si="223"/>
        <v/>
      </c>
      <c r="S971" s="372" t="str">
        <f t="shared" si="224"/>
        <v/>
      </c>
      <c r="T971" s="372" t="str">
        <f t="shared" si="217"/>
        <v/>
      </c>
      <c r="U971" s="374" t="str">
        <f t="shared" si="218"/>
        <v/>
      </c>
      <c r="V971" s="375" t="str">
        <f t="shared" si="225"/>
        <v/>
      </c>
      <c r="Y971" s="133"/>
    </row>
    <row r="972" spans="1:25" s="127" customFormat="1" ht="12" customHeight="1">
      <c r="A972" s="121">
        <v>900</v>
      </c>
      <c r="B972" s="122"/>
      <c r="C972" s="403"/>
      <c r="D972" s="123"/>
      <c r="E972" s="124"/>
      <c r="F972" s="124"/>
      <c r="G972" s="363" t="str">
        <f t="shared" si="211"/>
        <v/>
      </c>
      <c r="H972" s="376" t="str">
        <f t="shared" si="212"/>
        <v/>
      </c>
      <c r="I972" s="365" t="str">
        <f t="shared" si="213"/>
        <v/>
      </c>
      <c r="J972" s="366" t="str">
        <f t="shared" si="219"/>
        <v/>
      </c>
      <c r="K972" s="367" t="str">
        <f t="shared" si="220"/>
        <v/>
      </c>
      <c r="L972" s="368" t="str">
        <f t="shared" si="221"/>
        <v/>
      </c>
      <c r="M972" s="369"/>
      <c r="N972" s="370" t="str">
        <f t="shared" si="214"/>
        <v/>
      </c>
      <c r="O972" s="371" t="str">
        <f t="shared" si="215"/>
        <v/>
      </c>
      <c r="P972" s="371" t="str">
        <f t="shared" si="222"/>
        <v/>
      </c>
      <c r="Q972" s="372" t="str">
        <f t="shared" si="216"/>
        <v/>
      </c>
      <c r="R972" s="373" t="str">
        <f t="shared" si="223"/>
        <v/>
      </c>
      <c r="S972" s="372" t="str">
        <f t="shared" si="224"/>
        <v/>
      </c>
      <c r="T972" s="372" t="str">
        <f t="shared" si="217"/>
        <v/>
      </c>
      <c r="U972" s="374" t="str">
        <f t="shared" si="218"/>
        <v/>
      </c>
      <c r="V972" s="375" t="str">
        <f t="shared" si="225"/>
        <v/>
      </c>
      <c r="Y972" s="133"/>
    </row>
    <row r="973" spans="1:25" s="127" customFormat="1" ht="12" customHeight="1">
      <c r="A973" s="121">
        <v>901</v>
      </c>
      <c r="B973" s="122"/>
      <c r="C973" s="403"/>
      <c r="D973" s="123"/>
      <c r="E973" s="124"/>
      <c r="F973" s="124"/>
      <c r="G973" s="363" t="str">
        <f t="shared" si="211"/>
        <v/>
      </c>
      <c r="H973" s="376" t="str">
        <f t="shared" si="212"/>
        <v/>
      </c>
      <c r="I973" s="365" t="str">
        <f t="shared" si="213"/>
        <v/>
      </c>
      <c r="J973" s="366" t="str">
        <f t="shared" si="219"/>
        <v/>
      </c>
      <c r="K973" s="367" t="str">
        <f t="shared" si="220"/>
        <v/>
      </c>
      <c r="L973" s="368" t="str">
        <f t="shared" si="221"/>
        <v/>
      </c>
      <c r="M973" s="369"/>
      <c r="N973" s="370" t="str">
        <f t="shared" si="214"/>
        <v/>
      </c>
      <c r="O973" s="371" t="str">
        <f t="shared" si="215"/>
        <v/>
      </c>
      <c r="P973" s="371" t="str">
        <f t="shared" si="222"/>
        <v/>
      </c>
      <c r="Q973" s="372" t="str">
        <f t="shared" si="216"/>
        <v/>
      </c>
      <c r="R973" s="373" t="str">
        <f t="shared" si="223"/>
        <v/>
      </c>
      <c r="S973" s="372" t="str">
        <f t="shared" si="224"/>
        <v/>
      </c>
      <c r="T973" s="372" t="str">
        <f t="shared" si="217"/>
        <v/>
      </c>
      <c r="U973" s="374" t="str">
        <f t="shared" si="218"/>
        <v/>
      </c>
      <c r="V973" s="375" t="str">
        <f t="shared" si="225"/>
        <v/>
      </c>
      <c r="Y973" s="133"/>
    </row>
    <row r="974" spans="1:25" s="127" customFormat="1" ht="12" customHeight="1">
      <c r="A974" s="121">
        <v>902</v>
      </c>
      <c r="B974" s="122"/>
      <c r="C974" s="403"/>
      <c r="D974" s="123"/>
      <c r="E974" s="124"/>
      <c r="F974" s="124"/>
      <c r="G974" s="363" t="str">
        <f t="shared" si="211"/>
        <v/>
      </c>
      <c r="H974" s="376" t="str">
        <f t="shared" si="212"/>
        <v/>
      </c>
      <c r="I974" s="365" t="str">
        <f t="shared" si="213"/>
        <v/>
      </c>
      <c r="J974" s="366" t="str">
        <f t="shared" si="219"/>
        <v/>
      </c>
      <c r="K974" s="367" t="str">
        <f t="shared" si="220"/>
        <v/>
      </c>
      <c r="L974" s="368" t="str">
        <f t="shared" si="221"/>
        <v/>
      </c>
      <c r="M974" s="369"/>
      <c r="N974" s="370" t="str">
        <f t="shared" si="214"/>
        <v/>
      </c>
      <c r="O974" s="371" t="str">
        <f t="shared" si="215"/>
        <v/>
      </c>
      <c r="P974" s="371" t="str">
        <f t="shared" si="222"/>
        <v/>
      </c>
      <c r="Q974" s="372" t="str">
        <f t="shared" si="216"/>
        <v/>
      </c>
      <c r="R974" s="373" t="str">
        <f t="shared" si="223"/>
        <v/>
      </c>
      <c r="S974" s="372" t="str">
        <f t="shared" si="224"/>
        <v/>
      </c>
      <c r="T974" s="372" t="str">
        <f t="shared" si="217"/>
        <v/>
      </c>
      <c r="U974" s="374" t="str">
        <f t="shared" si="218"/>
        <v/>
      </c>
      <c r="V974" s="375" t="str">
        <f t="shared" si="225"/>
        <v/>
      </c>
      <c r="Y974" s="133"/>
    </row>
    <row r="975" spans="1:25" s="127" customFormat="1" ht="12" customHeight="1">
      <c r="A975" s="121">
        <v>903</v>
      </c>
      <c r="B975" s="122"/>
      <c r="C975" s="403"/>
      <c r="D975" s="123"/>
      <c r="E975" s="124"/>
      <c r="F975" s="124"/>
      <c r="G975" s="363" t="str">
        <f t="shared" si="211"/>
        <v/>
      </c>
      <c r="H975" s="376" t="str">
        <f t="shared" si="212"/>
        <v/>
      </c>
      <c r="I975" s="365" t="str">
        <f t="shared" si="213"/>
        <v/>
      </c>
      <c r="J975" s="366" t="str">
        <f t="shared" si="219"/>
        <v/>
      </c>
      <c r="K975" s="367" t="str">
        <f t="shared" si="220"/>
        <v/>
      </c>
      <c r="L975" s="368" t="str">
        <f t="shared" si="221"/>
        <v/>
      </c>
      <c r="M975" s="369"/>
      <c r="N975" s="370" t="str">
        <f t="shared" si="214"/>
        <v/>
      </c>
      <c r="O975" s="371" t="str">
        <f t="shared" si="215"/>
        <v/>
      </c>
      <c r="P975" s="371" t="str">
        <f t="shared" si="222"/>
        <v/>
      </c>
      <c r="Q975" s="372" t="str">
        <f t="shared" si="216"/>
        <v/>
      </c>
      <c r="R975" s="373" t="str">
        <f t="shared" si="223"/>
        <v/>
      </c>
      <c r="S975" s="372" t="str">
        <f t="shared" si="224"/>
        <v/>
      </c>
      <c r="T975" s="372" t="str">
        <f t="shared" si="217"/>
        <v/>
      </c>
      <c r="U975" s="374" t="str">
        <f t="shared" si="218"/>
        <v/>
      </c>
      <c r="V975" s="375" t="str">
        <f t="shared" si="225"/>
        <v/>
      </c>
      <c r="Y975" s="133"/>
    </row>
    <row r="976" spans="1:25" s="127" customFormat="1" ht="12" customHeight="1">
      <c r="A976" s="121">
        <v>904</v>
      </c>
      <c r="B976" s="122"/>
      <c r="C976" s="403"/>
      <c r="D976" s="123"/>
      <c r="E976" s="124"/>
      <c r="F976" s="124"/>
      <c r="G976" s="363" t="str">
        <f t="shared" si="211"/>
        <v/>
      </c>
      <c r="H976" s="376" t="str">
        <f t="shared" si="212"/>
        <v/>
      </c>
      <c r="I976" s="365" t="str">
        <f t="shared" si="213"/>
        <v/>
      </c>
      <c r="J976" s="366" t="str">
        <f t="shared" si="219"/>
        <v/>
      </c>
      <c r="K976" s="367" t="str">
        <f t="shared" si="220"/>
        <v/>
      </c>
      <c r="L976" s="368" t="str">
        <f t="shared" si="221"/>
        <v/>
      </c>
      <c r="M976" s="369"/>
      <c r="N976" s="370" t="str">
        <f t="shared" si="214"/>
        <v/>
      </c>
      <c r="O976" s="371" t="str">
        <f t="shared" si="215"/>
        <v/>
      </c>
      <c r="P976" s="371" t="str">
        <f t="shared" si="222"/>
        <v/>
      </c>
      <c r="Q976" s="372" t="str">
        <f t="shared" si="216"/>
        <v/>
      </c>
      <c r="R976" s="373" t="str">
        <f t="shared" si="223"/>
        <v/>
      </c>
      <c r="S976" s="372" t="str">
        <f t="shared" si="224"/>
        <v/>
      </c>
      <c r="T976" s="372" t="str">
        <f t="shared" si="217"/>
        <v/>
      </c>
      <c r="U976" s="374" t="str">
        <f t="shared" si="218"/>
        <v/>
      </c>
      <c r="V976" s="375" t="str">
        <f t="shared" si="225"/>
        <v/>
      </c>
      <c r="Y976" s="133"/>
    </row>
    <row r="977" spans="1:25" s="127" customFormat="1" ht="12" customHeight="1">
      <c r="A977" s="121">
        <v>905</v>
      </c>
      <c r="B977" s="122"/>
      <c r="C977" s="403"/>
      <c r="D977" s="123"/>
      <c r="E977" s="124"/>
      <c r="F977" s="124"/>
      <c r="G977" s="363" t="str">
        <f t="shared" si="211"/>
        <v/>
      </c>
      <c r="H977" s="376" t="str">
        <f t="shared" si="212"/>
        <v/>
      </c>
      <c r="I977" s="365" t="str">
        <f t="shared" si="213"/>
        <v/>
      </c>
      <c r="J977" s="366" t="str">
        <f t="shared" si="219"/>
        <v/>
      </c>
      <c r="K977" s="367" t="str">
        <f t="shared" si="220"/>
        <v/>
      </c>
      <c r="L977" s="368" t="str">
        <f t="shared" si="221"/>
        <v/>
      </c>
      <c r="M977" s="369"/>
      <c r="N977" s="370" t="str">
        <f t="shared" si="214"/>
        <v/>
      </c>
      <c r="O977" s="371" t="str">
        <f t="shared" si="215"/>
        <v/>
      </c>
      <c r="P977" s="371" t="str">
        <f t="shared" si="222"/>
        <v/>
      </c>
      <c r="Q977" s="372" t="str">
        <f t="shared" si="216"/>
        <v/>
      </c>
      <c r="R977" s="373" t="str">
        <f t="shared" si="223"/>
        <v/>
      </c>
      <c r="S977" s="372" t="str">
        <f t="shared" si="224"/>
        <v/>
      </c>
      <c r="T977" s="372" t="str">
        <f t="shared" si="217"/>
        <v/>
      </c>
      <c r="U977" s="374" t="str">
        <f t="shared" si="218"/>
        <v/>
      </c>
      <c r="V977" s="375" t="str">
        <f t="shared" si="225"/>
        <v/>
      </c>
      <c r="Y977" s="133"/>
    </row>
    <row r="978" spans="1:25" s="127" customFormat="1" ht="12" customHeight="1">
      <c r="A978" s="121">
        <v>906</v>
      </c>
      <c r="B978" s="122"/>
      <c r="C978" s="403"/>
      <c r="D978" s="123"/>
      <c r="E978" s="124"/>
      <c r="F978" s="124"/>
      <c r="G978" s="363" t="str">
        <f t="shared" si="211"/>
        <v/>
      </c>
      <c r="H978" s="376" t="str">
        <f t="shared" si="212"/>
        <v/>
      </c>
      <c r="I978" s="365" t="str">
        <f t="shared" si="213"/>
        <v/>
      </c>
      <c r="J978" s="366" t="str">
        <f t="shared" si="219"/>
        <v/>
      </c>
      <c r="K978" s="367" t="str">
        <f t="shared" si="220"/>
        <v/>
      </c>
      <c r="L978" s="368" t="str">
        <f t="shared" si="221"/>
        <v/>
      </c>
      <c r="M978" s="369"/>
      <c r="N978" s="370" t="str">
        <f t="shared" si="214"/>
        <v/>
      </c>
      <c r="O978" s="371" t="str">
        <f t="shared" si="215"/>
        <v/>
      </c>
      <c r="P978" s="371" t="str">
        <f t="shared" si="222"/>
        <v/>
      </c>
      <c r="Q978" s="372" t="str">
        <f t="shared" si="216"/>
        <v/>
      </c>
      <c r="R978" s="373" t="str">
        <f t="shared" si="223"/>
        <v/>
      </c>
      <c r="S978" s="372" t="str">
        <f t="shared" si="224"/>
        <v/>
      </c>
      <c r="T978" s="372" t="str">
        <f t="shared" si="217"/>
        <v/>
      </c>
      <c r="U978" s="374" t="str">
        <f t="shared" si="218"/>
        <v/>
      </c>
      <c r="V978" s="375" t="str">
        <f t="shared" si="225"/>
        <v/>
      </c>
      <c r="Y978" s="133"/>
    </row>
    <row r="979" spans="1:25" s="127" customFormat="1" ht="12" customHeight="1">
      <c r="A979" s="121">
        <v>907</v>
      </c>
      <c r="B979" s="122"/>
      <c r="C979" s="403"/>
      <c r="D979" s="123"/>
      <c r="E979" s="124"/>
      <c r="F979" s="124"/>
      <c r="G979" s="363" t="str">
        <f t="shared" si="211"/>
        <v/>
      </c>
      <c r="H979" s="376" t="str">
        <f t="shared" si="212"/>
        <v/>
      </c>
      <c r="I979" s="365" t="str">
        <f t="shared" si="213"/>
        <v/>
      </c>
      <c r="J979" s="366" t="str">
        <f t="shared" si="219"/>
        <v/>
      </c>
      <c r="K979" s="367" t="str">
        <f t="shared" si="220"/>
        <v/>
      </c>
      <c r="L979" s="368" t="str">
        <f t="shared" si="221"/>
        <v/>
      </c>
      <c r="M979" s="369"/>
      <c r="N979" s="370" t="str">
        <f t="shared" si="214"/>
        <v/>
      </c>
      <c r="O979" s="371" t="str">
        <f t="shared" si="215"/>
        <v/>
      </c>
      <c r="P979" s="371" t="str">
        <f t="shared" si="222"/>
        <v/>
      </c>
      <c r="Q979" s="372" t="str">
        <f t="shared" si="216"/>
        <v/>
      </c>
      <c r="R979" s="373" t="str">
        <f t="shared" si="223"/>
        <v/>
      </c>
      <c r="S979" s="372" t="str">
        <f t="shared" si="224"/>
        <v/>
      </c>
      <c r="T979" s="372" t="str">
        <f t="shared" si="217"/>
        <v/>
      </c>
      <c r="U979" s="374" t="str">
        <f t="shared" si="218"/>
        <v/>
      </c>
      <c r="V979" s="375" t="str">
        <f t="shared" si="225"/>
        <v/>
      </c>
      <c r="Y979" s="133"/>
    </row>
    <row r="980" spans="1:25" s="127" customFormat="1" ht="12" customHeight="1">
      <c r="A980" s="121">
        <v>908</v>
      </c>
      <c r="B980" s="122"/>
      <c r="C980" s="403"/>
      <c r="D980" s="123"/>
      <c r="E980" s="124"/>
      <c r="F980" s="124"/>
      <c r="G980" s="363" t="str">
        <f t="shared" si="211"/>
        <v/>
      </c>
      <c r="H980" s="376" t="str">
        <f t="shared" si="212"/>
        <v/>
      </c>
      <c r="I980" s="365" t="str">
        <f t="shared" si="213"/>
        <v/>
      </c>
      <c r="J980" s="366" t="str">
        <f t="shared" si="219"/>
        <v/>
      </c>
      <c r="K980" s="367" t="str">
        <f t="shared" si="220"/>
        <v/>
      </c>
      <c r="L980" s="368" t="str">
        <f t="shared" si="221"/>
        <v/>
      </c>
      <c r="M980" s="369"/>
      <c r="N980" s="370" t="str">
        <f t="shared" si="214"/>
        <v/>
      </c>
      <c r="O980" s="371" t="str">
        <f t="shared" si="215"/>
        <v/>
      </c>
      <c r="P980" s="371" t="str">
        <f t="shared" si="222"/>
        <v/>
      </c>
      <c r="Q980" s="372" t="str">
        <f t="shared" si="216"/>
        <v/>
      </c>
      <c r="R980" s="373" t="str">
        <f t="shared" si="223"/>
        <v/>
      </c>
      <c r="S980" s="372" t="str">
        <f t="shared" si="224"/>
        <v/>
      </c>
      <c r="T980" s="372" t="str">
        <f t="shared" si="217"/>
        <v/>
      </c>
      <c r="U980" s="374" t="str">
        <f t="shared" si="218"/>
        <v/>
      </c>
      <c r="V980" s="375" t="str">
        <f t="shared" si="225"/>
        <v/>
      </c>
      <c r="Y980" s="133"/>
    </row>
    <row r="981" spans="1:25" s="127" customFormat="1" ht="12" customHeight="1">
      <c r="A981" s="121">
        <v>909</v>
      </c>
      <c r="B981" s="122"/>
      <c r="C981" s="403"/>
      <c r="D981" s="123"/>
      <c r="E981" s="124"/>
      <c r="F981" s="124"/>
      <c r="G981" s="363" t="str">
        <f t="shared" si="211"/>
        <v/>
      </c>
      <c r="H981" s="376" t="str">
        <f t="shared" si="212"/>
        <v/>
      </c>
      <c r="I981" s="365" t="str">
        <f t="shared" si="213"/>
        <v/>
      </c>
      <c r="J981" s="366" t="str">
        <f t="shared" si="219"/>
        <v/>
      </c>
      <c r="K981" s="367" t="str">
        <f t="shared" si="220"/>
        <v/>
      </c>
      <c r="L981" s="368" t="str">
        <f t="shared" si="221"/>
        <v/>
      </c>
      <c r="M981" s="369"/>
      <c r="N981" s="370" t="str">
        <f t="shared" si="214"/>
        <v/>
      </c>
      <c r="O981" s="371" t="str">
        <f t="shared" si="215"/>
        <v/>
      </c>
      <c r="P981" s="371" t="str">
        <f t="shared" si="222"/>
        <v/>
      </c>
      <c r="Q981" s="372" t="str">
        <f t="shared" si="216"/>
        <v/>
      </c>
      <c r="R981" s="373" t="str">
        <f t="shared" si="223"/>
        <v/>
      </c>
      <c r="S981" s="372" t="str">
        <f t="shared" si="224"/>
        <v/>
      </c>
      <c r="T981" s="372" t="str">
        <f t="shared" si="217"/>
        <v/>
      </c>
      <c r="U981" s="374" t="str">
        <f t="shared" si="218"/>
        <v/>
      </c>
      <c r="V981" s="375" t="str">
        <f t="shared" si="225"/>
        <v/>
      </c>
      <c r="Y981" s="133"/>
    </row>
    <row r="982" spans="1:25" s="127" customFormat="1" ht="12" customHeight="1">
      <c r="A982" s="121">
        <v>910</v>
      </c>
      <c r="B982" s="122"/>
      <c r="C982" s="403"/>
      <c r="D982" s="123"/>
      <c r="E982" s="124"/>
      <c r="F982" s="124"/>
      <c r="G982" s="363" t="str">
        <f t="shared" si="211"/>
        <v/>
      </c>
      <c r="H982" s="376" t="str">
        <f t="shared" si="212"/>
        <v/>
      </c>
      <c r="I982" s="365" t="str">
        <f t="shared" si="213"/>
        <v/>
      </c>
      <c r="J982" s="366" t="str">
        <f t="shared" si="219"/>
        <v/>
      </c>
      <c r="K982" s="367" t="str">
        <f t="shared" si="220"/>
        <v/>
      </c>
      <c r="L982" s="368" t="str">
        <f t="shared" si="221"/>
        <v/>
      </c>
      <c r="M982" s="369"/>
      <c r="N982" s="370" t="str">
        <f t="shared" si="214"/>
        <v/>
      </c>
      <c r="O982" s="371" t="str">
        <f t="shared" si="215"/>
        <v/>
      </c>
      <c r="P982" s="371" t="str">
        <f t="shared" si="222"/>
        <v/>
      </c>
      <c r="Q982" s="372" t="str">
        <f t="shared" si="216"/>
        <v/>
      </c>
      <c r="R982" s="373" t="str">
        <f t="shared" si="223"/>
        <v/>
      </c>
      <c r="S982" s="372" t="str">
        <f t="shared" si="224"/>
        <v/>
      </c>
      <c r="T982" s="372" t="str">
        <f t="shared" si="217"/>
        <v/>
      </c>
      <c r="U982" s="374" t="str">
        <f t="shared" si="218"/>
        <v/>
      </c>
      <c r="V982" s="375" t="str">
        <f t="shared" si="225"/>
        <v/>
      </c>
      <c r="Y982" s="133"/>
    </row>
    <row r="983" spans="1:25" s="127" customFormat="1" ht="12" customHeight="1">
      <c r="A983" s="121">
        <v>911</v>
      </c>
      <c r="B983" s="122"/>
      <c r="C983" s="403"/>
      <c r="D983" s="123"/>
      <c r="E983" s="124"/>
      <c r="F983" s="124"/>
      <c r="G983" s="363" t="str">
        <f t="shared" si="211"/>
        <v/>
      </c>
      <c r="H983" s="376" t="str">
        <f t="shared" si="212"/>
        <v/>
      </c>
      <c r="I983" s="365" t="str">
        <f t="shared" si="213"/>
        <v/>
      </c>
      <c r="J983" s="366" t="str">
        <f t="shared" si="219"/>
        <v/>
      </c>
      <c r="K983" s="367" t="str">
        <f t="shared" si="220"/>
        <v/>
      </c>
      <c r="L983" s="368" t="str">
        <f t="shared" si="221"/>
        <v/>
      </c>
      <c r="M983" s="369"/>
      <c r="N983" s="370" t="str">
        <f t="shared" si="214"/>
        <v/>
      </c>
      <c r="O983" s="371" t="str">
        <f t="shared" si="215"/>
        <v/>
      </c>
      <c r="P983" s="371" t="str">
        <f t="shared" si="222"/>
        <v/>
      </c>
      <c r="Q983" s="372" t="str">
        <f t="shared" si="216"/>
        <v/>
      </c>
      <c r="R983" s="373" t="str">
        <f t="shared" si="223"/>
        <v/>
      </c>
      <c r="S983" s="372" t="str">
        <f t="shared" si="224"/>
        <v/>
      </c>
      <c r="T983" s="372" t="str">
        <f t="shared" si="217"/>
        <v/>
      </c>
      <c r="U983" s="374" t="str">
        <f t="shared" si="218"/>
        <v/>
      </c>
      <c r="V983" s="375" t="str">
        <f t="shared" si="225"/>
        <v/>
      </c>
      <c r="Y983" s="133"/>
    </row>
    <row r="984" spans="1:25" s="127" customFormat="1" ht="12" customHeight="1">
      <c r="A984" s="121">
        <v>912</v>
      </c>
      <c r="B984" s="122"/>
      <c r="C984" s="403"/>
      <c r="D984" s="123"/>
      <c r="E984" s="124"/>
      <c r="F984" s="124"/>
      <c r="G984" s="363" t="str">
        <f t="shared" si="211"/>
        <v/>
      </c>
      <c r="H984" s="376" t="str">
        <f t="shared" si="212"/>
        <v/>
      </c>
      <c r="I984" s="365" t="str">
        <f t="shared" si="213"/>
        <v/>
      </c>
      <c r="J984" s="366" t="str">
        <f t="shared" si="219"/>
        <v/>
      </c>
      <c r="K984" s="367" t="str">
        <f t="shared" si="220"/>
        <v/>
      </c>
      <c r="L984" s="368" t="str">
        <f t="shared" si="221"/>
        <v/>
      </c>
      <c r="M984" s="369"/>
      <c r="N984" s="370" t="str">
        <f t="shared" si="214"/>
        <v/>
      </c>
      <c r="O984" s="371" t="str">
        <f t="shared" si="215"/>
        <v/>
      </c>
      <c r="P984" s="371" t="str">
        <f t="shared" si="222"/>
        <v/>
      </c>
      <c r="Q984" s="372" t="str">
        <f t="shared" si="216"/>
        <v/>
      </c>
      <c r="R984" s="373" t="str">
        <f t="shared" si="223"/>
        <v/>
      </c>
      <c r="S984" s="372" t="str">
        <f t="shared" si="224"/>
        <v/>
      </c>
      <c r="T984" s="372" t="str">
        <f t="shared" si="217"/>
        <v/>
      </c>
      <c r="U984" s="374" t="str">
        <f t="shared" si="218"/>
        <v/>
      </c>
      <c r="V984" s="375" t="str">
        <f t="shared" si="225"/>
        <v/>
      </c>
      <c r="Y984" s="133"/>
    </row>
    <row r="985" spans="1:25" s="127" customFormat="1" ht="12" customHeight="1">
      <c r="A985" s="121">
        <v>913</v>
      </c>
      <c r="B985" s="122"/>
      <c r="C985" s="403"/>
      <c r="D985" s="123"/>
      <c r="E985" s="124"/>
      <c r="F985" s="124"/>
      <c r="G985" s="363" t="str">
        <f t="shared" si="211"/>
        <v/>
      </c>
      <c r="H985" s="376" t="str">
        <f t="shared" si="212"/>
        <v/>
      </c>
      <c r="I985" s="365" t="str">
        <f t="shared" si="213"/>
        <v/>
      </c>
      <c r="J985" s="366" t="str">
        <f t="shared" si="219"/>
        <v/>
      </c>
      <c r="K985" s="367" t="str">
        <f t="shared" si="220"/>
        <v/>
      </c>
      <c r="L985" s="368" t="str">
        <f t="shared" si="221"/>
        <v/>
      </c>
      <c r="M985" s="369"/>
      <c r="N985" s="370" t="str">
        <f t="shared" si="214"/>
        <v/>
      </c>
      <c r="O985" s="371" t="str">
        <f t="shared" si="215"/>
        <v/>
      </c>
      <c r="P985" s="371" t="str">
        <f t="shared" si="222"/>
        <v/>
      </c>
      <c r="Q985" s="372" t="str">
        <f t="shared" si="216"/>
        <v/>
      </c>
      <c r="R985" s="373" t="str">
        <f t="shared" si="223"/>
        <v/>
      </c>
      <c r="S985" s="372" t="str">
        <f t="shared" si="224"/>
        <v/>
      </c>
      <c r="T985" s="372" t="str">
        <f t="shared" si="217"/>
        <v/>
      </c>
      <c r="U985" s="374" t="str">
        <f t="shared" si="218"/>
        <v/>
      </c>
      <c r="V985" s="375" t="str">
        <f t="shared" si="225"/>
        <v/>
      </c>
      <c r="Y985" s="133"/>
    </row>
    <row r="986" spans="1:25" s="127" customFormat="1" ht="12" customHeight="1">
      <c r="A986" s="121">
        <v>914</v>
      </c>
      <c r="B986" s="122"/>
      <c r="C986" s="403"/>
      <c r="D986" s="123"/>
      <c r="E986" s="124"/>
      <c r="F986" s="124"/>
      <c r="G986" s="363" t="str">
        <f t="shared" si="211"/>
        <v/>
      </c>
      <c r="H986" s="376" t="str">
        <f t="shared" si="212"/>
        <v/>
      </c>
      <c r="I986" s="365" t="str">
        <f t="shared" si="213"/>
        <v/>
      </c>
      <c r="J986" s="366" t="str">
        <f t="shared" si="219"/>
        <v/>
      </c>
      <c r="K986" s="367" t="str">
        <f t="shared" si="220"/>
        <v/>
      </c>
      <c r="L986" s="368" t="str">
        <f t="shared" si="221"/>
        <v/>
      </c>
      <c r="M986" s="369"/>
      <c r="N986" s="370" t="str">
        <f t="shared" si="214"/>
        <v/>
      </c>
      <c r="O986" s="371" t="str">
        <f t="shared" si="215"/>
        <v/>
      </c>
      <c r="P986" s="371" t="str">
        <f t="shared" si="222"/>
        <v/>
      </c>
      <c r="Q986" s="372" t="str">
        <f t="shared" si="216"/>
        <v/>
      </c>
      <c r="R986" s="373" t="str">
        <f t="shared" si="223"/>
        <v/>
      </c>
      <c r="S986" s="372" t="str">
        <f t="shared" si="224"/>
        <v/>
      </c>
      <c r="T986" s="372" t="str">
        <f t="shared" si="217"/>
        <v/>
      </c>
      <c r="U986" s="374" t="str">
        <f t="shared" si="218"/>
        <v/>
      </c>
      <c r="V986" s="375" t="str">
        <f t="shared" si="225"/>
        <v/>
      </c>
      <c r="Y986" s="133"/>
    </row>
    <row r="987" spans="1:25" s="127" customFormat="1" ht="12" customHeight="1">
      <c r="A987" s="121">
        <v>915</v>
      </c>
      <c r="B987" s="122"/>
      <c r="C987" s="403"/>
      <c r="D987" s="123"/>
      <c r="E987" s="124"/>
      <c r="F987" s="124"/>
      <c r="G987" s="363" t="str">
        <f t="shared" si="211"/>
        <v/>
      </c>
      <c r="H987" s="376" t="str">
        <f t="shared" si="212"/>
        <v/>
      </c>
      <c r="I987" s="365" t="str">
        <f t="shared" si="213"/>
        <v/>
      </c>
      <c r="J987" s="366" t="str">
        <f t="shared" si="219"/>
        <v/>
      </c>
      <c r="K987" s="367" t="str">
        <f t="shared" si="220"/>
        <v/>
      </c>
      <c r="L987" s="368" t="str">
        <f t="shared" si="221"/>
        <v/>
      </c>
      <c r="M987" s="369"/>
      <c r="N987" s="370" t="str">
        <f t="shared" si="214"/>
        <v/>
      </c>
      <c r="O987" s="371" t="str">
        <f t="shared" si="215"/>
        <v/>
      </c>
      <c r="P987" s="371" t="str">
        <f t="shared" si="222"/>
        <v/>
      </c>
      <c r="Q987" s="372" t="str">
        <f t="shared" si="216"/>
        <v/>
      </c>
      <c r="R987" s="373" t="str">
        <f t="shared" si="223"/>
        <v/>
      </c>
      <c r="S987" s="372" t="str">
        <f t="shared" si="224"/>
        <v/>
      </c>
      <c r="T987" s="372" t="str">
        <f t="shared" si="217"/>
        <v/>
      </c>
      <c r="U987" s="374" t="str">
        <f t="shared" si="218"/>
        <v/>
      </c>
      <c r="V987" s="375" t="str">
        <f t="shared" si="225"/>
        <v/>
      </c>
      <c r="Y987" s="133"/>
    </row>
    <row r="988" spans="1:25" s="127" customFormat="1" ht="12" customHeight="1">
      <c r="A988" s="121">
        <v>916</v>
      </c>
      <c r="B988" s="122"/>
      <c r="C988" s="403"/>
      <c r="D988" s="123"/>
      <c r="E988" s="124"/>
      <c r="F988" s="124"/>
      <c r="G988" s="363" t="str">
        <f t="shared" si="211"/>
        <v/>
      </c>
      <c r="H988" s="376" t="str">
        <f t="shared" si="212"/>
        <v/>
      </c>
      <c r="I988" s="365" t="str">
        <f t="shared" si="213"/>
        <v/>
      </c>
      <c r="J988" s="366" t="str">
        <f t="shared" si="219"/>
        <v/>
      </c>
      <c r="K988" s="367" t="str">
        <f t="shared" si="220"/>
        <v/>
      </c>
      <c r="L988" s="368" t="str">
        <f t="shared" si="221"/>
        <v/>
      </c>
      <c r="M988" s="369"/>
      <c r="N988" s="370" t="str">
        <f t="shared" si="214"/>
        <v/>
      </c>
      <c r="O988" s="371" t="str">
        <f t="shared" si="215"/>
        <v/>
      </c>
      <c r="P988" s="371" t="str">
        <f t="shared" si="222"/>
        <v/>
      </c>
      <c r="Q988" s="372" t="str">
        <f t="shared" si="216"/>
        <v/>
      </c>
      <c r="R988" s="373" t="str">
        <f t="shared" si="223"/>
        <v/>
      </c>
      <c r="S988" s="372" t="str">
        <f t="shared" si="224"/>
        <v/>
      </c>
      <c r="T988" s="372" t="str">
        <f t="shared" si="217"/>
        <v/>
      </c>
      <c r="U988" s="374" t="str">
        <f t="shared" si="218"/>
        <v/>
      </c>
      <c r="V988" s="375" t="str">
        <f t="shared" si="225"/>
        <v/>
      </c>
      <c r="Y988" s="133"/>
    </row>
    <row r="989" spans="1:25" s="127" customFormat="1" ht="12" customHeight="1">
      <c r="A989" s="121">
        <v>917</v>
      </c>
      <c r="B989" s="122"/>
      <c r="C989" s="403"/>
      <c r="D989" s="123"/>
      <c r="E989" s="124"/>
      <c r="F989" s="124"/>
      <c r="G989" s="363" t="str">
        <f t="shared" si="211"/>
        <v/>
      </c>
      <c r="H989" s="376" t="str">
        <f t="shared" si="212"/>
        <v/>
      </c>
      <c r="I989" s="365" t="str">
        <f t="shared" si="213"/>
        <v/>
      </c>
      <c r="J989" s="366" t="str">
        <f t="shared" si="219"/>
        <v/>
      </c>
      <c r="K989" s="367" t="str">
        <f t="shared" si="220"/>
        <v/>
      </c>
      <c r="L989" s="368" t="str">
        <f t="shared" si="221"/>
        <v/>
      </c>
      <c r="M989" s="369"/>
      <c r="N989" s="370" t="str">
        <f t="shared" si="214"/>
        <v/>
      </c>
      <c r="O989" s="371" t="str">
        <f t="shared" si="215"/>
        <v/>
      </c>
      <c r="P989" s="371" t="str">
        <f t="shared" si="222"/>
        <v/>
      </c>
      <c r="Q989" s="372" t="str">
        <f t="shared" si="216"/>
        <v/>
      </c>
      <c r="R989" s="373" t="str">
        <f t="shared" si="223"/>
        <v/>
      </c>
      <c r="S989" s="372" t="str">
        <f t="shared" si="224"/>
        <v/>
      </c>
      <c r="T989" s="372" t="str">
        <f t="shared" si="217"/>
        <v/>
      </c>
      <c r="U989" s="374" t="str">
        <f t="shared" si="218"/>
        <v/>
      </c>
      <c r="V989" s="375" t="str">
        <f t="shared" si="225"/>
        <v/>
      </c>
      <c r="Y989" s="133"/>
    </row>
    <row r="990" spans="1:25" s="127" customFormat="1" ht="12" customHeight="1">
      <c r="A990" s="121">
        <v>918</v>
      </c>
      <c r="B990" s="122"/>
      <c r="C990" s="403"/>
      <c r="D990" s="123"/>
      <c r="E990" s="124"/>
      <c r="F990" s="124"/>
      <c r="G990" s="363" t="str">
        <f t="shared" si="211"/>
        <v/>
      </c>
      <c r="H990" s="376" t="str">
        <f t="shared" si="212"/>
        <v/>
      </c>
      <c r="I990" s="365" t="str">
        <f t="shared" si="213"/>
        <v/>
      </c>
      <c r="J990" s="366" t="str">
        <f t="shared" si="219"/>
        <v/>
      </c>
      <c r="K990" s="367" t="str">
        <f t="shared" si="220"/>
        <v/>
      </c>
      <c r="L990" s="368" t="str">
        <f t="shared" si="221"/>
        <v/>
      </c>
      <c r="M990" s="369"/>
      <c r="N990" s="370" t="str">
        <f t="shared" si="214"/>
        <v/>
      </c>
      <c r="O990" s="371" t="str">
        <f t="shared" si="215"/>
        <v/>
      </c>
      <c r="P990" s="371" t="str">
        <f t="shared" si="222"/>
        <v/>
      </c>
      <c r="Q990" s="372" t="str">
        <f t="shared" si="216"/>
        <v/>
      </c>
      <c r="R990" s="373" t="str">
        <f t="shared" si="223"/>
        <v/>
      </c>
      <c r="S990" s="372" t="str">
        <f t="shared" si="224"/>
        <v/>
      </c>
      <c r="T990" s="372" t="str">
        <f t="shared" si="217"/>
        <v/>
      </c>
      <c r="U990" s="374" t="str">
        <f t="shared" si="218"/>
        <v/>
      </c>
      <c r="V990" s="375" t="str">
        <f t="shared" si="225"/>
        <v/>
      </c>
      <c r="Y990" s="133"/>
    </row>
    <row r="991" spans="1:25" s="127" customFormat="1" ht="12" customHeight="1">
      <c r="A991" s="121">
        <v>919</v>
      </c>
      <c r="B991" s="122"/>
      <c r="C991" s="403"/>
      <c r="D991" s="123"/>
      <c r="E991" s="124"/>
      <c r="F991" s="124"/>
      <c r="G991" s="363" t="str">
        <f t="shared" si="211"/>
        <v/>
      </c>
      <c r="H991" s="376" t="str">
        <f t="shared" si="212"/>
        <v/>
      </c>
      <c r="I991" s="365" t="str">
        <f t="shared" si="213"/>
        <v/>
      </c>
      <c r="J991" s="366" t="str">
        <f t="shared" si="219"/>
        <v/>
      </c>
      <c r="K991" s="367" t="str">
        <f t="shared" si="220"/>
        <v/>
      </c>
      <c r="L991" s="368" t="str">
        <f t="shared" si="221"/>
        <v/>
      </c>
      <c r="M991" s="369"/>
      <c r="N991" s="370" t="str">
        <f t="shared" si="214"/>
        <v/>
      </c>
      <c r="O991" s="371" t="str">
        <f t="shared" si="215"/>
        <v/>
      </c>
      <c r="P991" s="371" t="str">
        <f t="shared" si="222"/>
        <v/>
      </c>
      <c r="Q991" s="372" t="str">
        <f t="shared" si="216"/>
        <v/>
      </c>
      <c r="R991" s="373" t="str">
        <f t="shared" si="223"/>
        <v/>
      </c>
      <c r="S991" s="372" t="str">
        <f t="shared" si="224"/>
        <v/>
      </c>
      <c r="T991" s="372" t="str">
        <f t="shared" si="217"/>
        <v/>
      </c>
      <c r="U991" s="374" t="str">
        <f t="shared" si="218"/>
        <v/>
      </c>
      <c r="V991" s="375" t="str">
        <f t="shared" si="225"/>
        <v/>
      </c>
      <c r="Y991" s="133"/>
    </row>
    <row r="992" spans="1:25" s="127" customFormat="1" ht="12" customHeight="1">
      <c r="A992" s="121">
        <v>920</v>
      </c>
      <c r="B992" s="122"/>
      <c r="C992" s="403"/>
      <c r="D992" s="123"/>
      <c r="E992" s="124"/>
      <c r="F992" s="124"/>
      <c r="G992" s="363" t="str">
        <f t="shared" si="211"/>
        <v/>
      </c>
      <c r="H992" s="376" t="str">
        <f t="shared" si="212"/>
        <v/>
      </c>
      <c r="I992" s="365" t="str">
        <f t="shared" si="213"/>
        <v/>
      </c>
      <c r="J992" s="366" t="str">
        <f t="shared" si="219"/>
        <v/>
      </c>
      <c r="K992" s="367" t="str">
        <f t="shared" si="220"/>
        <v/>
      </c>
      <c r="L992" s="368" t="str">
        <f t="shared" si="221"/>
        <v/>
      </c>
      <c r="M992" s="369"/>
      <c r="N992" s="370" t="str">
        <f t="shared" si="214"/>
        <v/>
      </c>
      <c r="O992" s="371" t="str">
        <f t="shared" si="215"/>
        <v/>
      </c>
      <c r="P992" s="371" t="str">
        <f t="shared" si="222"/>
        <v/>
      </c>
      <c r="Q992" s="372" t="str">
        <f t="shared" si="216"/>
        <v/>
      </c>
      <c r="R992" s="373" t="str">
        <f t="shared" si="223"/>
        <v/>
      </c>
      <c r="S992" s="372" t="str">
        <f t="shared" si="224"/>
        <v/>
      </c>
      <c r="T992" s="372" t="str">
        <f t="shared" si="217"/>
        <v/>
      </c>
      <c r="U992" s="374" t="str">
        <f t="shared" si="218"/>
        <v/>
      </c>
      <c r="V992" s="375" t="str">
        <f t="shared" si="225"/>
        <v/>
      </c>
      <c r="Y992" s="133"/>
    </row>
    <row r="993" spans="1:25" s="127" customFormat="1" ht="12" customHeight="1">
      <c r="A993" s="121">
        <v>921</v>
      </c>
      <c r="B993" s="122"/>
      <c r="C993" s="403"/>
      <c r="D993" s="123"/>
      <c r="E993" s="124"/>
      <c r="F993" s="124"/>
      <c r="G993" s="363" t="str">
        <f t="shared" si="211"/>
        <v/>
      </c>
      <c r="H993" s="376" t="str">
        <f t="shared" si="212"/>
        <v/>
      </c>
      <c r="I993" s="365" t="str">
        <f t="shared" si="213"/>
        <v/>
      </c>
      <c r="J993" s="366" t="str">
        <f t="shared" si="219"/>
        <v/>
      </c>
      <c r="K993" s="367" t="str">
        <f t="shared" si="220"/>
        <v/>
      </c>
      <c r="L993" s="368" t="str">
        <f t="shared" si="221"/>
        <v/>
      </c>
      <c r="M993" s="369"/>
      <c r="N993" s="370" t="str">
        <f t="shared" si="214"/>
        <v/>
      </c>
      <c r="O993" s="371" t="str">
        <f t="shared" si="215"/>
        <v/>
      </c>
      <c r="P993" s="371" t="str">
        <f t="shared" si="222"/>
        <v/>
      </c>
      <c r="Q993" s="372" t="str">
        <f t="shared" si="216"/>
        <v/>
      </c>
      <c r="R993" s="373" t="str">
        <f t="shared" si="223"/>
        <v/>
      </c>
      <c r="S993" s="372" t="str">
        <f t="shared" si="224"/>
        <v/>
      </c>
      <c r="T993" s="372" t="str">
        <f t="shared" si="217"/>
        <v/>
      </c>
      <c r="U993" s="374" t="str">
        <f t="shared" si="218"/>
        <v/>
      </c>
      <c r="V993" s="375" t="str">
        <f t="shared" si="225"/>
        <v/>
      </c>
      <c r="Y993" s="133"/>
    </row>
    <row r="994" spans="1:25" s="127" customFormat="1" ht="12" customHeight="1">
      <c r="A994" s="121">
        <v>922</v>
      </c>
      <c r="B994" s="122"/>
      <c r="C994" s="403"/>
      <c r="D994" s="123"/>
      <c r="E994" s="124"/>
      <c r="F994" s="124"/>
      <c r="G994" s="363" t="str">
        <f t="shared" si="211"/>
        <v/>
      </c>
      <c r="H994" s="376" t="str">
        <f t="shared" si="212"/>
        <v/>
      </c>
      <c r="I994" s="365" t="str">
        <f t="shared" si="213"/>
        <v/>
      </c>
      <c r="J994" s="366" t="str">
        <f t="shared" si="219"/>
        <v/>
      </c>
      <c r="K994" s="367" t="str">
        <f t="shared" si="220"/>
        <v/>
      </c>
      <c r="L994" s="368" t="str">
        <f t="shared" si="221"/>
        <v/>
      </c>
      <c r="M994" s="369"/>
      <c r="N994" s="370" t="str">
        <f t="shared" si="214"/>
        <v/>
      </c>
      <c r="O994" s="371" t="str">
        <f t="shared" si="215"/>
        <v/>
      </c>
      <c r="P994" s="371" t="str">
        <f t="shared" si="222"/>
        <v/>
      </c>
      <c r="Q994" s="372" t="str">
        <f t="shared" si="216"/>
        <v/>
      </c>
      <c r="R994" s="373" t="str">
        <f t="shared" si="223"/>
        <v/>
      </c>
      <c r="S994" s="372" t="str">
        <f t="shared" si="224"/>
        <v/>
      </c>
      <c r="T994" s="372" t="str">
        <f t="shared" si="217"/>
        <v/>
      </c>
      <c r="U994" s="374" t="str">
        <f t="shared" si="218"/>
        <v/>
      </c>
      <c r="V994" s="375" t="str">
        <f t="shared" si="225"/>
        <v/>
      </c>
      <c r="Y994" s="133"/>
    </row>
    <row r="995" spans="1:25" s="127" customFormat="1" ht="12" customHeight="1">
      <c r="A995" s="121">
        <v>923</v>
      </c>
      <c r="B995" s="122"/>
      <c r="C995" s="403"/>
      <c r="D995" s="123"/>
      <c r="E995" s="124"/>
      <c r="F995" s="124"/>
      <c r="G995" s="363" t="str">
        <f t="shared" si="211"/>
        <v/>
      </c>
      <c r="H995" s="376" t="str">
        <f t="shared" si="212"/>
        <v/>
      </c>
      <c r="I995" s="365" t="str">
        <f t="shared" si="213"/>
        <v/>
      </c>
      <c r="J995" s="366" t="str">
        <f t="shared" si="219"/>
        <v/>
      </c>
      <c r="K995" s="367" t="str">
        <f t="shared" si="220"/>
        <v/>
      </c>
      <c r="L995" s="368" t="str">
        <f t="shared" si="221"/>
        <v/>
      </c>
      <c r="M995" s="369"/>
      <c r="N995" s="370" t="str">
        <f t="shared" si="214"/>
        <v/>
      </c>
      <c r="O995" s="371" t="str">
        <f t="shared" si="215"/>
        <v/>
      </c>
      <c r="P995" s="371" t="str">
        <f t="shared" si="222"/>
        <v/>
      </c>
      <c r="Q995" s="372" t="str">
        <f t="shared" si="216"/>
        <v/>
      </c>
      <c r="R995" s="373" t="str">
        <f t="shared" si="223"/>
        <v/>
      </c>
      <c r="S995" s="372" t="str">
        <f t="shared" si="224"/>
        <v/>
      </c>
      <c r="T995" s="372" t="str">
        <f t="shared" si="217"/>
        <v/>
      </c>
      <c r="U995" s="374" t="str">
        <f t="shared" si="218"/>
        <v/>
      </c>
      <c r="V995" s="375" t="str">
        <f t="shared" si="225"/>
        <v/>
      </c>
      <c r="Y995" s="133"/>
    </row>
    <row r="996" spans="1:25" s="127" customFormat="1" ht="12" customHeight="1">
      <c r="A996" s="121">
        <v>924</v>
      </c>
      <c r="B996" s="122"/>
      <c r="C996" s="403"/>
      <c r="D996" s="123"/>
      <c r="E996" s="124"/>
      <c r="F996" s="124"/>
      <c r="G996" s="363" t="str">
        <f t="shared" si="211"/>
        <v/>
      </c>
      <c r="H996" s="376" t="str">
        <f t="shared" si="212"/>
        <v/>
      </c>
      <c r="I996" s="365" t="str">
        <f t="shared" si="213"/>
        <v/>
      </c>
      <c r="J996" s="366" t="str">
        <f t="shared" si="219"/>
        <v/>
      </c>
      <c r="K996" s="367" t="str">
        <f t="shared" si="220"/>
        <v/>
      </c>
      <c r="L996" s="368" t="str">
        <f t="shared" si="221"/>
        <v/>
      </c>
      <c r="M996" s="369"/>
      <c r="N996" s="370" t="str">
        <f t="shared" si="214"/>
        <v/>
      </c>
      <c r="O996" s="371" t="str">
        <f t="shared" si="215"/>
        <v/>
      </c>
      <c r="P996" s="371" t="str">
        <f t="shared" si="222"/>
        <v/>
      </c>
      <c r="Q996" s="372" t="str">
        <f t="shared" si="216"/>
        <v/>
      </c>
      <c r="R996" s="373" t="str">
        <f t="shared" si="223"/>
        <v/>
      </c>
      <c r="S996" s="372" t="str">
        <f t="shared" si="224"/>
        <v/>
      </c>
      <c r="T996" s="372" t="str">
        <f t="shared" si="217"/>
        <v/>
      </c>
      <c r="U996" s="374" t="str">
        <f t="shared" si="218"/>
        <v/>
      </c>
      <c r="V996" s="375" t="str">
        <f t="shared" si="225"/>
        <v/>
      </c>
      <c r="Y996" s="133"/>
    </row>
    <row r="997" spans="1:25" s="127" customFormat="1" ht="12" customHeight="1">
      <c r="A997" s="121">
        <v>925</v>
      </c>
      <c r="B997" s="122"/>
      <c r="C997" s="403"/>
      <c r="D997" s="123"/>
      <c r="E997" s="124"/>
      <c r="F997" s="124"/>
      <c r="G997" s="363" t="str">
        <f t="shared" si="211"/>
        <v/>
      </c>
      <c r="H997" s="376" t="str">
        <f t="shared" si="212"/>
        <v/>
      </c>
      <c r="I997" s="365" t="str">
        <f t="shared" si="213"/>
        <v/>
      </c>
      <c r="J997" s="366" t="str">
        <f t="shared" si="219"/>
        <v/>
      </c>
      <c r="K997" s="367" t="str">
        <f t="shared" si="220"/>
        <v/>
      </c>
      <c r="L997" s="368" t="str">
        <f t="shared" si="221"/>
        <v/>
      </c>
      <c r="M997" s="369"/>
      <c r="N997" s="370" t="str">
        <f t="shared" si="214"/>
        <v/>
      </c>
      <c r="O997" s="371" t="str">
        <f t="shared" si="215"/>
        <v/>
      </c>
      <c r="P997" s="371" t="str">
        <f t="shared" si="222"/>
        <v/>
      </c>
      <c r="Q997" s="372" t="str">
        <f t="shared" si="216"/>
        <v/>
      </c>
      <c r="R997" s="373" t="str">
        <f t="shared" si="223"/>
        <v/>
      </c>
      <c r="S997" s="372" t="str">
        <f t="shared" si="224"/>
        <v/>
      </c>
      <c r="T997" s="372" t="str">
        <f t="shared" si="217"/>
        <v/>
      </c>
      <c r="U997" s="374" t="str">
        <f t="shared" si="218"/>
        <v/>
      </c>
      <c r="V997" s="375" t="str">
        <f t="shared" si="225"/>
        <v/>
      </c>
      <c r="Y997" s="133"/>
    </row>
    <row r="998" spans="1:25" s="127" customFormat="1" ht="12" customHeight="1">
      <c r="A998" s="121">
        <v>926</v>
      </c>
      <c r="B998" s="122"/>
      <c r="C998" s="403"/>
      <c r="D998" s="123"/>
      <c r="E998" s="124"/>
      <c r="F998" s="124"/>
      <c r="G998" s="363" t="str">
        <f t="shared" si="211"/>
        <v/>
      </c>
      <c r="H998" s="376" t="str">
        <f t="shared" si="212"/>
        <v/>
      </c>
      <c r="I998" s="365" t="str">
        <f t="shared" si="213"/>
        <v/>
      </c>
      <c r="J998" s="366" t="str">
        <f t="shared" si="219"/>
        <v/>
      </c>
      <c r="K998" s="367" t="str">
        <f t="shared" si="220"/>
        <v/>
      </c>
      <c r="L998" s="368" t="str">
        <f t="shared" si="221"/>
        <v/>
      </c>
      <c r="M998" s="369"/>
      <c r="N998" s="370" t="str">
        <f t="shared" si="214"/>
        <v/>
      </c>
      <c r="O998" s="371" t="str">
        <f t="shared" si="215"/>
        <v/>
      </c>
      <c r="P998" s="371" t="str">
        <f t="shared" si="222"/>
        <v/>
      </c>
      <c r="Q998" s="372" t="str">
        <f t="shared" si="216"/>
        <v/>
      </c>
      <c r="R998" s="373" t="str">
        <f t="shared" si="223"/>
        <v/>
      </c>
      <c r="S998" s="372" t="str">
        <f t="shared" si="224"/>
        <v/>
      </c>
      <c r="T998" s="372" t="str">
        <f t="shared" si="217"/>
        <v/>
      </c>
      <c r="U998" s="374" t="str">
        <f t="shared" si="218"/>
        <v/>
      </c>
      <c r="V998" s="375" t="str">
        <f t="shared" si="225"/>
        <v/>
      </c>
      <c r="Y998" s="133"/>
    </row>
    <row r="999" spans="1:25" s="127" customFormat="1" ht="12" customHeight="1">
      <c r="A999" s="121">
        <v>927</v>
      </c>
      <c r="B999" s="122"/>
      <c r="C999" s="403"/>
      <c r="D999" s="123"/>
      <c r="E999" s="124"/>
      <c r="F999" s="124"/>
      <c r="G999" s="363" t="str">
        <f t="shared" si="211"/>
        <v/>
      </c>
      <c r="H999" s="376" t="str">
        <f t="shared" si="212"/>
        <v/>
      </c>
      <c r="I999" s="365" t="str">
        <f t="shared" si="213"/>
        <v/>
      </c>
      <c r="J999" s="366" t="str">
        <f t="shared" si="219"/>
        <v/>
      </c>
      <c r="K999" s="367" t="str">
        <f t="shared" si="220"/>
        <v/>
      </c>
      <c r="L999" s="368" t="str">
        <f t="shared" si="221"/>
        <v/>
      </c>
      <c r="M999" s="369"/>
      <c r="N999" s="370" t="str">
        <f t="shared" si="214"/>
        <v/>
      </c>
      <c r="O999" s="371" t="str">
        <f t="shared" si="215"/>
        <v/>
      </c>
      <c r="P999" s="371" t="str">
        <f t="shared" si="222"/>
        <v/>
      </c>
      <c r="Q999" s="372" t="str">
        <f t="shared" si="216"/>
        <v/>
      </c>
      <c r="R999" s="373" t="str">
        <f t="shared" si="223"/>
        <v/>
      </c>
      <c r="S999" s="372" t="str">
        <f t="shared" si="224"/>
        <v/>
      </c>
      <c r="T999" s="372" t="str">
        <f t="shared" si="217"/>
        <v/>
      </c>
      <c r="U999" s="374" t="str">
        <f t="shared" si="218"/>
        <v/>
      </c>
      <c r="V999" s="375" t="str">
        <f t="shared" si="225"/>
        <v/>
      </c>
      <c r="Y999" s="133"/>
    </row>
    <row r="1000" spans="1:25" s="127" customFormat="1" ht="12" customHeight="1">
      <c r="A1000" s="121">
        <v>928</v>
      </c>
      <c r="B1000" s="122"/>
      <c r="C1000" s="403"/>
      <c r="D1000" s="123"/>
      <c r="E1000" s="124"/>
      <c r="F1000" s="124"/>
      <c r="G1000" s="363" t="str">
        <f t="shared" si="211"/>
        <v/>
      </c>
      <c r="H1000" s="376" t="str">
        <f t="shared" si="212"/>
        <v/>
      </c>
      <c r="I1000" s="365" t="str">
        <f t="shared" si="213"/>
        <v/>
      </c>
      <c r="J1000" s="366" t="str">
        <f t="shared" si="219"/>
        <v/>
      </c>
      <c r="K1000" s="367" t="str">
        <f t="shared" si="220"/>
        <v/>
      </c>
      <c r="L1000" s="368" t="str">
        <f t="shared" si="221"/>
        <v/>
      </c>
      <c r="M1000" s="369"/>
      <c r="N1000" s="370" t="str">
        <f t="shared" si="214"/>
        <v/>
      </c>
      <c r="O1000" s="371" t="str">
        <f t="shared" si="215"/>
        <v/>
      </c>
      <c r="P1000" s="371" t="str">
        <f t="shared" si="222"/>
        <v/>
      </c>
      <c r="Q1000" s="372" t="str">
        <f t="shared" si="216"/>
        <v/>
      </c>
      <c r="R1000" s="373" t="str">
        <f t="shared" si="223"/>
        <v/>
      </c>
      <c r="S1000" s="372" t="str">
        <f t="shared" si="224"/>
        <v/>
      </c>
      <c r="T1000" s="372" t="str">
        <f t="shared" si="217"/>
        <v/>
      </c>
      <c r="U1000" s="374" t="str">
        <f t="shared" si="218"/>
        <v/>
      </c>
      <c r="V1000" s="375" t="str">
        <f t="shared" si="225"/>
        <v/>
      </c>
      <c r="Y1000" s="133"/>
    </row>
    <row r="1001" spans="1:25" s="127" customFormat="1" ht="12" customHeight="1">
      <c r="A1001" s="121">
        <v>929</v>
      </c>
      <c r="B1001" s="122"/>
      <c r="C1001" s="403"/>
      <c r="D1001" s="123"/>
      <c r="E1001" s="124"/>
      <c r="F1001" s="124"/>
      <c r="G1001" s="363" t="str">
        <f t="shared" si="211"/>
        <v/>
      </c>
      <c r="H1001" s="376" t="str">
        <f t="shared" si="212"/>
        <v/>
      </c>
      <c r="I1001" s="365" t="str">
        <f t="shared" si="213"/>
        <v/>
      </c>
      <c r="J1001" s="366" t="str">
        <f t="shared" si="219"/>
        <v/>
      </c>
      <c r="K1001" s="367" t="str">
        <f t="shared" si="220"/>
        <v/>
      </c>
      <c r="L1001" s="368" t="str">
        <f t="shared" si="221"/>
        <v/>
      </c>
      <c r="M1001" s="369"/>
      <c r="N1001" s="370" t="str">
        <f t="shared" si="214"/>
        <v/>
      </c>
      <c r="O1001" s="371" t="str">
        <f t="shared" si="215"/>
        <v/>
      </c>
      <c r="P1001" s="371" t="str">
        <f t="shared" si="222"/>
        <v/>
      </c>
      <c r="Q1001" s="372" t="str">
        <f t="shared" si="216"/>
        <v/>
      </c>
      <c r="R1001" s="373" t="str">
        <f t="shared" si="223"/>
        <v/>
      </c>
      <c r="S1001" s="372" t="str">
        <f t="shared" si="224"/>
        <v/>
      </c>
      <c r="T1001" s="372" t="str">
        <f t="shared" si="217"/>
        <v/>
      </c>
      <c r="U1001" s="374" t="str">
        <f t="shared" si="218"/>
        <v/>
      </c>
      <c r="V1001" s="375" t="str">
        <f t="shared" si="225"/>
        <v/>
      </c>
      <c r="Y1001" s="133"/>
    </row>
    <row r="1002" spans="1:25" s="127" customFormat="1" ht="12" customHeight="1">
      <c r="A1002" s="121">
        <v>930</v>
      </c>
      <c r="B1002" s="122"/>
      <c r="C1002" s="403"/>
      <c r="D1002" s="123"/>
      <c r="E1002" s="124"/>
      <c r="F1002" s="124"/>
      <c r="G1002" s="363" t="str">
        <f t="shared" si="211"/>
        <v/>
      </c>
      <c r="H1002" s="376" t="str">
        <f t="shared" si="212"/>
        <v/>
      </c>
      <c r="I1002" s="365" t="str">
        <f t="shared" si="213"/>
        <v/>
      </c>
      <c r="J1002" s="366" t="str">
        <f t="shared" si="219"/>
        <v/>
      </c>
      <c r="K1002" s="367" t="str">
        <f t="shared" si="220"/>
        <v/>
      </c>
      <c r="L1002" s="368" t="str">
        <f t="shared" si="221"/>
        <v/>
      </c>
      <c r="M1002" s="369"/>
      <c r="N1002" s="370" t="str">
        <f t="shared" si="214"/>
        <v/>
      </c>
      <c r="O1002" s="371" t="str">
        <f t="shared" si="215"/>
        <v/>
      </c>
      <c r="P1002" s="371" t="str">
        <f t="shared" si="222"/>
        <v/>
      </c>
      <c r="Q1002" s="372" t="str">
        <f t="shared" si="216"/>
        <v/>
      </c>
      <c r="R1002" s="373" t="str">
        <f t="shared" si="223"/>
        <v/>
      </c>
      <c r="S1002" s="372" t="str">
        <f t="shared" si="224"/>
        <v/>
      </c>
      <c r="T1002" s="372" t="str">
        <f t="shared" si="217"/>
        <v/>
      </c>
      <c r="U1002" s="374" t="str">
        <f t="shared" si="218"/>
        <v/>
      </c>
      <c r="V1002" s="375" t="str">
        <f t="shared" si="225"/>
        <v/>
      </c>
      <c r="Y1002" s="133"/>
    </row>
    <row r="1003" spans="1:25" s="127" customFormat="1" ht="12" customHeight="1">
      <c r="A1003" s="121">
        <v>931</v>
      </c>
      <c r="B1003" s="122"/>
      <c r="C1003" s="403"/>
      <c r="D1003" s="123"/>
      <c r="E1003" s="124"/>
      <c r="F1003" s="124"/>
      <c r="G1003" s="363" t="str">
        <f t="shared" si="211"/>
        <v/>
      </c>
      <c r="H1003" s="376" t="str">
        <f t="shared" si="212"/>
        <v/>
      </c>
      <c r="I1003" s="365" t="str">
        <f t="shared" si="213"/>
        <v/>
      </c>
      <c r="J1003" s="366" t="str">
        <f t="shared" si="219"/>
        <v/>
      </c>
      <c r="K1003" s="367" t="str">
        <f t="shared" si="220"/>
        <v/>
      </c>
      <c r="L1003" s="368" t="str">
        <f t="shared" si="221"/>
        <v/>
      </c>
      <c r="M1003" s="369"/>
      <c r="N1003" s="370" t="str">
        <f t="shared" si="214"/>
        <v/>
      </c>
      <c r="O1003" s="371" t="str">
        <f t="shared" si="215"/>
        <v/>
      </c>
      <c r="P1003" s="371" t="str">
        <f t="shared" si="222"/>
        <v/>
      </c>
      <c r="Q1003" s="372" t="str">
        <f t="shared" si="216"/>
        <v/>
      </c>
      <c r="R1003" s="373" t="str">
        <f t="shared" si="223"/>
        <v/>
      </c>
      <c r="S1003" s="372" t="str">
        <f t="shared" si="224"/>
        <v/>
      </c>
      <c r="T1003" s="372" t="str">
        <f t="shared" si="217"/>
        <v/>
      </c>
      <c r="U1003" s="374" t="str">
        <f t="shared" si="218"/>
        <v/>
      </c>
      <c r="V1003" s="375" t="str">
        <f t="shared" si="225"/>
        <v/>
      </c>
      <c r="Y1003" s="133"/>
    </row>
    <row r="1004" spans="1:25" s="127" customFormat="1" ht="12" customHeight="1">
      <c r="A1004" s="121">
        <v>932</v>
      </c>
      <c r="B1004" s="122"/>
      <c r="C1004" s="403"/>
      <c r="D1004" s="123"/>
      <c r="E1004" s="124"/>
      <c r="F1004" s="124"/>
      <c r="G1004" s="363" t="str">
        <f t="shared" si="211"/>
        <v/>
      </c>
      <c r="H1004" s="376" t="str">
        <f t="shared" si="212"/>
        <v/>
      </c>
      <c r="I1004" s="365" t="str">
        <f t="shared" si="213"/>
        <v/>
      </c>
      <c r="J1004" s="366" t="str">
        <f t="shared" si="219"/>
        <v/>
      </c>
      <c r="K1004" s="367" t="str">
        <f t="shared" si="220"/>
        <v/>
      </c>
      <c r="L1004" s="368" t="str">
        <f t="shared" si="221"/>
        <v/>
      </c>
      <c r="M1004" s="369"/>
      <c r="N1004" s="370" t="str">
        <f t="shared" si="214"/>
        <v/>
      </c>
      <c r="O1004" s="371" t="str">
        <f t="shared" si="215"/>
        <v/>
      </c>
      <c r="P1004" s="371" t="str">
        <f t="shared" si="222"/>
        <v/>
      </c>
      <c r="Q1004" s="372" t="str">
        <f t="shared" si="216"/>
        <v/>
      </c>
      <c r="R1004" s="373" t="str">
        <f t="shared" si="223"/>
        <v/>
      </c>
      <c r="S1004" s="372" t="str">
        <f t="shared" si="224"/>
        <v/>
      </c>
      <c r="T1004" s="372" t="str">
        <f t="shared" si="217"/>
        <v/>
      </c>
      <c r="U1004" s="374" t="str">
        <f t="shared" si="218"/>
        <v/>
      </c>
      <c r="V1004" s="375" t="str">
        <f t="shared" si="225"/>
        <v/>
      </c>
      <c r="Y1004" s="133"/>
    </row>
    <row r="1005" spans="1:25" s="127" customFormat="1" ht="12" customHeight="1">
      <c r="A1005" s="121">
        <v>933</v>
      </c>
      <c r="B1005" s="122"/>
      <c r="C1005" s="403"/>
      <c r="D1005" s="123"/>
      <c r="E1005" s="124"/>
      <c r="F1005" s="124"/>
      <c r="G1005" s="363" t="str">
        <f t="shared" si="211"/>
        <v/>
      </c>
      <c r="H1005" s="376" t="str">
        <f t="shared" si="212"/>
        <v/>
      </c>
      <c r="I1005" s="365" t="str">
        <f t="shared" si="213"/>
        <v/>
      </c>
      <c r="J1005" s="366" t="str">
        <f t="shared" si="219"/>
        <v/>
      </c>
      <c r="K1005" s="367" t="str">
        <f t="shared" si="220"/>
        <v/>
      </c>
      <c r="L1005" s="368" t="str">
        <f t="shared" si="221"/>
        <v/>
      </c>
      <c r="M1005" s="369"/>
      <c r="N1005" s="370" t="str">
        <f t="shared" si="214"/>
        <v/>
      </c>
      <c r="O1005" s="371" t="str">
        <f t="shared" si="215"/>
        <v/>
      </c>
      <c r="P1005" s="371" t="str">
        <f t="shared" si="222"/>
        <v/>
      </c>
      <c r="Q1005" s="372" t="str">
        <f t="shared" si="216"/>
        <v/>
      </c>
      <c r="R1005" s="373" t="str">
        <f t="shared" si="223"/>
        <v/>
      </c>
      <c r="S1005" s="372" t="str">
        <f t="shared" si="224"/>
        <v/>
      </c>
      <c r="T1005" s="372" t="str">
        <f t="shared" si="217"/>
        <v/>
      </c>
      <c r="U1005" s="374" t="str">
        <f t="shared" si="218"/>
        <v/>
      </c>
      <c r="V1005" s="375" t="str">
        <f t="shared" si="225"/>
        <v/>
      </c>
      <c r="Y1005" s="133"/>
    </row>
    <row r="1006" spans="1:25" s="127" customFormat="1" ht="12" customHeight="1">
      <c r="A1006" s="121">
        <v>934</v>
      </c>
      <c r="B1006" s="122"/>
      <c r="C1006" s="403"/>
      <c r="D1006" s="123"/>
      <c r="E1006" s="124"/>
      <c r="F1006" s="124"/>
      <c r="G1006" s="363" t="str">
        <f t="shared" si="211"/>
        <v/>
      </c>
      <c r="H1006" s="376" t="str">
        <f t="shared" si="212"/>
        <v/>
      </c>
      <c r="I1006" s="365" t="str">
        <f t="shared" si="213"/>
        <v/>
      </c>
      <c r="J1006" s="366" t="str">
        <f t="shared" si="219"/>
        <v/>
      </c>
      <c r="K1006" s="367" t="str">
        <f t="shared" si="220"/>
        <v/>
      </c>
      <c r="L1006" s="368" t="str">
        <f t="shared" si="221"/>
        <v/>
      </c>
      <c r="M1006" s="369"/>
      <c r="N1006" s="370" t="str">
        <f t="shared" si="214"/>
        <v/>
      </c>
      <c r="O1006" s="371" t="str">
        <f t="shared" si="215"/>
        <v/>
      </c>
      <c r="P1006" s="371" t="str">
        <f t="shared" si="222"/>
        <v/>
      </c>
      <c r="Q1006" s="372" t="str">
        <f t="shared" si="216"/>
        <v/>
      </c>
      <c r="R1006" s="373" t="str">
        <f t="shared" si="223"/>
        <v/>
      </c>
      <c r="S1006" s="372" t="str">
        <f t="shared" si="224"/>
        <v/>
      </c>
      <c r="T1006" s="372" t="str">
        <f t="shared" si="217"/>
        <v/>
      </c>
      <c r="U1006" s="374" t="str">
        <f t="shared" si="218"/>
        <v/>
      </c>
      <c r="V1006" s="375" t="str">
        <f t="shared" si="225"/>
        <v/>
      </c>
      <c r="Y1006" s="133"/>
    </row>
    <row r="1007" spans="1:25" s="127" customFormat="1" ht="12" customHeight="1">
      <c r="A1007" s="121">
        <v>935</v>
      </c>
      <c r="B1007" s="122"/>
      <c r="C1007" s="403"/>
      <c r="D1007" s="123"/>
      <c r="E1007" s="124"/>
      <c r="F1007" s="124"/>
      <c r="G1007" s="363" t="str">
        <f t="shared" si="211"/>
        <v/>
      </c>
      <c r="H1007" s="376" t="str">
        <f t="shared" si="212"/>
        <v/>
      </c>
      <c r="I1007" s="365" t="str">
        <f t="shared" si="213"/>
        <v/>
      </c>
      <c r="J1007" s="366" t="str">
        <f t="shared" si="219"/>
        <v/>
      </c>
      <c r="K1007" s="367" t="str">
        <f t="shared" si="220"/>
        <v/>
      </c>
      <c r="L1007" s="368" t="str">
        <f t="shared" si="221"/>
        <v/>
      </c>
      <c r="M1007" s="369"/>
      <c r="N1007" s="370" t="str">
        <f t="shared" si="214"/>
        <v/>
      </c>
      <c r="O1007" s="371" t="str">
        <f t="shared" si="215"/>
        <v/>
      </c>
      <c r="P1007" s="371" t="str">
        <f t="shared" si="222"/>
        <v/>
      </c>
      <c r="Q1007" s="372" t="str">
        <f t="shared" si="216"/>
        <v/>
      </c>
      <c r="R1007" s="373" t="str">
        <f t="shared" si="223"/>
        <v/>
      </c>
      <c r="S1007" s="372" t="str">
        <f t="shared" si="224"/>
        <v/>
      </c>
      <c r="T1007" s="372" t="str">
        <f t="shared" si="217"/>
        <v/>
      </c>
      <c r="U1007" s="374" t="str">
        <f t="shared" si="218"/>
        <v/>
      </c>
      <c r="V1007" s="375" t="str">
        <f t="shared" si="225"/>
        <v/>
      </c>
      <c r="Y1007" s="133"/>
    </row>
    <row r="1008" spans="1:25" s="127" customFormat="1" ht="12" customHeight="1">
      <c r="A1008" s="121">
        <v>936</v>
      </c>
      <c r="B1008" s="122"/>
      <c r="C1008" s="403"/>
      <c r="D1008" s="123"/>
      <c r="E1008" s="124"/>
      <c r="F1008" s="124"/>
      <c r="G1008" s="363" t="str">
        <f t="shared" si="211"/>
        <v/>
      </c>
      <c r="H1008" s="376" t="str">
        <f t="shared" si="212"/>
        <v/>
      </c>
      <c r="I1008" s="365" t="str">
        <f t="shared" si="213"/>
        <v/>
      </c>
      <c r="J1008" s="366" t="str">
        <f t="shared" si="219"/>
        <v/>
      </c>
      <c r="K1008" s="367" t="str">
        <f t="shared" si="220"/>
        <v/>
      </c>
      <c r="L1008" s="368" t="str">
        <f t="shared" si="221"/>
        <v/>
      </c>
      <c r="M1008" s="369"/>
      <c r="N1008" s="370" t="str">
        <f t="shared" si="214"/>
        <v/>
      </c>
      <c r="O1008" s="371" t="str">
        <f t="shared" si="215"/>
        <v/>
      </c>
      <c r="P1008" s="371" t="str">
        <f t="shared" si="222"/>
        <v/>
      </c>
      <c r="Q1008" s="372" t="str">
        <f t="shared" si="216"/>
        <v/>
      </c>
      <c r="R1008" s="373" t="str">
        <f t="shared" si="223"/>
        <v/>
      </c>
      <c r="S1008" s="372" t="str">
        <f t="shared" si="224"/>
        <v/>
      </c>
      <c r="T1008" s="372" t="str">
        <f t="shared" si="217"/>
        <v/>
      </c>
      <c r="U1008" s="374" t="str">
        <f t="shared" si="218"/>
        <v/>
      </c>
      <c r="V1008" s="375" t="str">
        <f t="shared" si="225"/>
        <v/>
      </c>
      <c r="Y1008" s="133"/>
    </row>
    <row r="1009" spans="1:25" s="127" customFormat="1" ht="12" customHeight="1">
      <c r="A1009" s="121">
        <v>937</v>
      </c>
      <c r="B1009" s="122"/>
      <c r="C1009" s="403"/>
      <c r="D1009" s="123"/>
      <c r="E1009" s="124"/>
      <c r="F1009" s="124"/>
      <c r="G1009" s="363" t="str">
        <f t="shared" si="211"/>
        <v/>
      </c>
      <c r="H1009" s="376" t="str">
        <f t="shared" si="212"/>
        <v/>
      </c>
      <c r="I1009" s="365" t="str">
        <f t="shared" si="213"/>
        <v/>
      </c>
      <c r="J1009" s="366" t="str">
        <f t="shared" si="219"/>
        <v/>
      </c>
      <c r="K1009" s="367" t="str">
        <f t="shared" si="220"/>
        <v/>
      </c>
      <c r="L1009" s="368" t="str">
        <f t="shared" si="221"/>
        <v/>
      </c>
      <c r="M1009" s="369"/>
      <c r="N1009" s="370" t="str">
        <f t="shared" si="214"/>
        <v/>
      </c>
      <c r="O1009" s="371" t="str">
        <f t="shared" si="215"/>
        <v/>
      </c>
      <c r="P1009" s="371" t="str">
        <f t="shared" si="222"/>
        <v/>
      </c>
      <c r="Q1009" s="372" t="str">
        <f t="shared" si="216"/>
        <v/>
      </c>
      <c r="R1009" s="373" t="str">
        <f t="shared" si="223"/>
        <v/>
      </c>
      <c r="S1009" s="372" t="str">
        <f t="shared" si="224"/>
        <v/>
      </c>
      <c r="T1009" s="372" t="str">
        <f t="shared" si="217"/>
        <v/>
      </c>
      <c r="U1009" s="374" t="str">
        <f t="shared" si="218"/>
        <v/>
      </c>
      <c r="V1009" s="375" t="str">
        <f t="shared" si="225"/>
        <v/>
      </c>
      <c r="Y1009" s="133"/>
    </row>
    <row r="1010" spans="1:25" s="127" customFormat="1" ht="12" customHeight="1">
      <c r="A1010" s="121">
        <v>938</v>
      </c>
      <c r="B1010" s="122"/>
      <c r="C1010" s="403"/>
      <c r="D1010" s="123"/>
      <c r="E1010" s="124"/>
      <c r="F1010" s="124"/>
      <c r="G1010" s="363" t="str">
        <f t="shared" si="211"/>
        <v/>
      </c>
      <c r="H1010" s="376" t="str">
        <f t="shared" si="212"/>
        <v/>
      </c>
      <c r="I1010" s="365" t="str">
        <f t="shared" si="213"/>
        <v/>
      </c>
      <c r="J1010" s="366" t="str">
        <f t="shared" si="219"/>
        <v/>
      </c>
      <c r="K1010" s="367" t="str">
        <f t="shared" si="220"/>
        <v/>
      </c>
      <c r="L1010" s="368" t="str">
        <f t="shared" si="221"/>
        <v/>
      </c>
      <c r="M1010" s="369"/>
      <c r="N1010" s="370" t="str">
        <f t="shared" si="214"/>
        <v/>
      </c>
      <c r="O1010" s="371" t="str">
        <f t="shared" si="215"/>
        <v/>
      </c>
      <c r="P1010" s="371" t="str">
        <f t="shared" si="222"/>
        <v/>
      </c>
      <c r="Q1010" s="372" t="str">
        <f t="shared" si="216"/>
        <v/>
      </c>
      <c r="R1010" s="373" t="str">
        <f t="shared" si="223"/>
        <v/>
      </c>
      <c r="S1010" s="372" t="str">
        <f t="shared" si="224"/>
        <v/>
      </c>
      <c r="T1010" s="372" t="str">
        <f t="shared" si="217"/>
        <v/>
      </c>
      <c r="U1010" s="374" t="str">
        <f t="shared" si="218"/>
        <v/>
      </c>
      <c r="V1010" s="375" t="str">
        <f t="shared" si="225"/>
        <v/>
      </c>
      <c r="Y1010" s="133"/>
    </row>
    <row r="1011" spans="1:25" s="127" customFormat="1" ht="12" customHeight="1">
      <c r="A1011" s="121">
        <v>939</v>
      </c>
      <c r="B1011" s="122"/>
      <c r="C1011" s="403"/>
      <c r="D1011" s="123"/>
      <c r="E1011" s="124"/>
      <c r="F1011" s="124"/>
      <c r="G1011" s="363" t="str">
        <f t="shared" si="211"/>
        <v/>
      </c>
      <c r="H1011" s="376" t="str">
        <f t="shared" si="212"/>
        <v/>
      </c>
      <c r="I1011" s="365" t="str">
        <f t="shared" si="213"/>
        <v/>
      </c>
      <c r="J1011" s="366" t="str">
        <f t="shared" si="219"/>
        <v/>
      </c>
      <c r="K1011" s="367" t="str">
        <f t="shared" si="220"/>
        <v/>
      </c>
      <c r="L1011" s="368" t="str">
        <f t="shared" si="221"/>
        <v/>
      </c>
      <c r="M1011" s="369"/>
      <c r="N1011" s="370" t="str">
        <f t="shared" si="214"/>
        <v/>
      </c>
      <c r="O1011" s="371" t="str">
        <f t="shared" si="215"/>
        <v/>
      </c>
      <c r="P1011" s="371" t="str">
        <f t="shared" si="222"/>
        <v/>
      </c>
      <c r="Q1011" s="372" t="str">
        <f t="shared" si="216"/>
        <v/>
      </c>
      <c r="R1011" s="373" t="str">
        <f t="shared" si="223"/>
        <v/>
      </c>
      <c r="S1011" s="372" t="str">
        <f t="shared" si="224"/>
        <v/>
      </c>
      <c r="T1011" s="372" t="str">
        <f t="shared" si="217"/>
        <v/>
      </c>
      <c r="U1011" s="374" t="str">
        <f t="shared" si="218"/>
        <v/>
      </c>
      <c r="V1011" s="375" t="str">
        <f t="shared" si="225"/>
        <v/>
      </c>
      <c r="Y1011" s="133"/>
    </row>
    <row r="1012" spans="1:25" s="127" customFormat="1" ht="12" customHeight="1">
      <c r="A1012" s="121">
        <v>940</v>
      </c>
      <c r="B1012" s="122"/>
      <c r="C1012" s="403"/>
      <c r="D1012" s="123"/>
      <c r="E1012" s="124"/>
      <c r="F1012" s="124"/>
      <c r="G1012" s="363" t="str">
        <f t="shared" si="211"/>
        <v/>
      </c>
      <c r="H1012" s="376" t="str">
        <f t="shared" si="212"/>
        <v/>
      </c>
      <c r="I1012" s="365" t="str">
        <f t="shared" si="213"/>
        <v/>
      </c>
      <c r="J1012" s="366" t="str">
        <f t="shared" si="219"/>
        <v/>
      </c>
      <c r="K1012" s="367" t="str">
        <f t="shared" si="220"/>
        <v/>
      </c>
      <c r="L1012" s="368" t="str">
        <f t="shared" si="221"/>
        <v/>
      </c>
      <c r="M1012" s="369"/>
      <c r="N1012" s="370" t="str">
        <f t="shared" si="214"/>
        <v/>
      </c>
      <c r="O1012" s="371" t="str">
        <f t="shared" si="215"/>
        <v/>
      </c>
      <c r="P1012" s="371" t="str">
        <f t="shared" si="222"/>
        <v/>
      </c>
      <c r="Q1012" s="372" t="str">
        <f t="shared" si="216"/>
        <v/>
      </c>
      <c r="R1012" s="373" t="str">
        <f t="shared" si="223"/>
        <v/>
      </c>
      <c r="S1012" s="372" t="str">
        <f t="shared" si="224"/>
        <v/>
      </c>
      <c r="T1012" s="372" t="str">
        <f t="shared" si="217"/>
        <v/>
      </c>
      <c r="U1012" s="374" t="str">
        <f t="shared" si="218"/>
        <v/>
      </c>
      <c r="V1012" s="375" t="str">
        <f t="shared" si="225"/>
        <v/>
      </c>
      <c r="Y1012" s="133"/>
    </row>
    <row r="1013" spans="1:25" s="127" customFormat="1" ht="12" customHeight="1">
      <c r="A1013" s="121">
        <v>941</v>
      </c>
      <c r="B1013" s="122"/>
      <c r="C1013" s="403"/>
      <c r="D1013" s="123"/>
      <c r="E1013" s="124"/>
      <c r="F1013" s="124"/>
      <c r="G1013" s="363" t="str">
        <f t="shared" si="211"/>
        <v/>
      </c>
      <c r="H1013" s="376" t="str">
        <f t="shared" si="212"/>
        <v/>
      </c>
      <c r="I1013" s="365" t="str">
        <f t="shared" si="213"/>
        <v/>
      </c>
      <c r="J1013" s="366" t="str">
        <f t="shared" si="219"/>
        <v/>
      </c>
      <c r="K1013" s="367" t="str">
        <f t="shared" si="220"/>
        <v/>
      </c>
      <c r="L1013" s="368" t="str">
        <f t="shared" si="221"/>
        <v/>
      </c>
      <c r="M1013" s="369"/>
      <c r="N1013" s="370" t="str">
        <f t="shared" si="214"/>
        <v/>
      </c>
      <c r="O1013" s="371" t="str">
        <f t="shared" si="215"/>
        <v/>
      </c>
      <c r="P1013" s="371" t="str">
        <f t="shared" si="222"/>
        <v/>
      </c>
      <c r="Q1013" s="372" t="str">
        <f t="shared" si="216"/>
        <v/>
      </c>
      <c r="R1013" s="373" t="str">
        <f t="shared" si="223"/>
        <v/>
      </c>
      <c r="S1013" s="372" t="str">
        <f t="shared" si="224"/>
        <v/>
      </c>
      <c r="T1013" s="372" t="str">
        <f t="shared" si="217"/>
        <v/>
      </c>
      <c r="U1013" s="374" t="str">
        <f t="shared" si="218"/>
        <v/>
      </c>
      <c r="V1013" s="375" t="str">
        <f t="shared" si="225"/>
        <v/>
      </c>
      <c r="Y1013" s="133"/>
    </row>
    <row r="1014" spans="1:25" s="127" customFormat="1" ht="12" customHeight="1">
      <c r="A1014" s="121">
        <v>942</v>
      </c>
      <c r="B1014" s="122"/>
      <c r="C1014" s="403"/>
      <c r="D1014" s="123"/>
      <c r="E1014" s="124"/>
      <c r="F1014" s="124"/>
      <c r="G1014" s="363" t="str">
        <f t="shared" si="211"/>
        <v/>
      </c>
      <c r="H1014" s="376" t="str">
        <f t="shared" si="212"/>
        <v/>
      </c>
      <c r="I1014" s="365" t="str">
        <f t="shared" si="213"/>
        <v/>
      </c>
      <c r="J1014" s="366" t="str">
        <f t="shared" si="219"/>
        <v/>
      </c>
      <c r="K1014" s="367" t="str">
        <f t="shared" si="220"/>
        <v/>
      </c>
      <c r="L1014" s="368" t="str">
        <f t="shared" si="221"/>
        <v/>
      </c>
      <c r="M1014" s="369"/>
      <c r="N1014" s="370" t="str">
        <f t="shared" si="214"/>
        <v/>
      </c>
      <c r="O1014" s="371" t="str">
        <f t="shared" si="215"/>
        <v/>
      </c>
      <c r="P1014" s="371" t="str">
        <f t="shared" si="222"/>
        <v/>
      </c>
      <c r="Q1014" s="372" t="str">
        <f t="shared" si="216"/>
        <v/>
      </c>
      <c r="R1014" s="373" t="str">
        <f t="shared" si="223"/>
        <v/>
      </c>
      <c r="S1014" s="372" t="str">
        <f t="shared" si="224"/>
        <v/>
      </c>
      <c r="T1014" s="372" t="str">
        <f t="shared" si="217"/>
        <v/>
      </c>
      <c r="U1014" s="374" t="str">
        <f t="shared" si="218"/>
        <v/>
      </c>
      <c r="V1014" s="375" t="str">
        <f t="shared" si="225"/>
        <v/>
      </c>
      <c r="Y1014" s="133"/>
    </row>
    <row r="1015" spans="1:25" s="127" customFormat="1" ht="12" customHeight="1">
      <c r="A1015" s="121">
        <v>943</v>
      </c>
      <c r="B1015" s="122"/>
      <c r="C1015" s="403"/>
      <c r="D1015" s="123"/>
      <c r="E1015" s="124"/>
      <c r="F1015" s="124"/>
      <c r="G1015" s="363" t="str">
        <f t="shared" si="211"/>
        <v/>
      </c>
      <c r="H1015" s="376" t="str">
        <f t="shared" si="212"/>
        <v/>
      </c>
      <c r="I1015" s="365" t="str">
        <f t="shared" si="213"/>
        <v/>
      </c>
      <c r="J1015" s="366" t="str">
        <f t="shared" si="219"/>
        <v/>
      </c>
      <c r="K1015" s="367" t="str">
        <f t="shared" si="220"/>
        <v/>
      </c>
      <c r="L1015" s="368" t="str">
        <f t="shared" si="221"/>
        <v/>
      </c>
      <c r="M1015" s="369"/>
      <c r="N1015" s="370" t="str">
        <f t="shared" si="214"/>
        <v/>
      </c>
      <c r="O1015" s="371" t="str">
        <f t="shared" si="215"/>
        <v/>
      </c>
      <c r="P1015" s="371" t="str">
        <f t="shared" si="222"/>
        <v/>
      </c>
      <c r="Q1015" s="372" t="str">
        <f t="shared" si="216"/>
        <v/>
      </c>
      <c r="R1015" s="373" t="str">
        <f t="shared" si="223"/>
        <v/>
      </c>
      <c r="S1015" s="372" t="str">
        <f t="shared" si="224"/>
        <v/>
      </c>
      <c r="T1015" s="372" t="str">
        <f t="shared" si="217"/>
        <v/>
      </c>
      <c r="U1015" s="374" t="str">
        <f t="shared" si="218"/>
        <v/>
      </c>
      <c r="V1015" s="375" t="str">
        <f t="shared" si="225"/>
        <v/>
      </c>
      <c r="Y1015" s="133"/>
    </row>
    <row r="1016" spans="1:25" s="127" customFormat="1" ht="12" customHeight="1">
      <c r="A1016" s="121">
        <v>944</v>
      </c>
      <c r="B1016" s="122"/>
      <c r="C1016" s="403"/>
      <c r="D1016" s="123"/>
      <c r="E1016" s="124"/>
      <c r="F1016" s="124"/>
      <c r="G1016" s="363" t="str">
        <f t="shared" si="211"/>
        <v/>
      </c>
      <c r="H1016" s="376" t="str">
        <f t="shared" si="212"/>
        <v/>
      </c>
      <c r="I1016" s="365" t="str">
        <f t="shared" si="213"/>
        <v/>
      </c>
      <c r="J1016" s="366" t="str">
        <f t="shared" si="219"/>
        <v/>
      </c>
      <c r="K1016" s="367" t="str">
        <f t="shared" si="220"/>
        <v/>
      </c>
      <c r="L1016" s="368" t="str">
        <f t="shared" si="221"/>
        <v/>
      </c>
      <c r="M1016" s="369"/>
      <c r="N1016" s="370" t="str">
        <f t="shared" si="214"/>
        <v/>
      </c>
      <c r="O1016" s="371" t="str">
        <f t="shared" si="215"/>
        <v/>
      </c>
      <c r="P1016" s="371" t="str">
        <f t="shared" si="222"/>
        <v/>
      </c>
      <c r="Q1016" s="372" t="str">
        <f t="shared" si="216"/>
        <v/>
      </c>
      <c r="R1016" s="373" t="str">
        <f t="shared" si="223"/>
        <v/>
      </c>
      <c r="S1016" s="372" t="str">
        <f t="shared" si="224"/>
        <v/>
      </c>
      <c r="T1016" s="372" t="str">
        <f t="shared" si="217"/>
        <v/>
      </c>
      <c r="U1016" s="374" t="str">
        <f t="shared" si="218"/>
        <v/>
      </c>
      <c r="V1016" s="375" t="str">
        <f t="shared" si="225"/>
        <v/>
      </c>
      <c r="Y1016" s="133"/>
    </row>
    <row r="1017" spans="1:25" s="127" customFormat="1" ht="12" customHeight="1">
      <c r="A1017" s="121">
        <v>945</v>
      </c>
      <c r="B1017" s="122"/>
      <c r="C1017" s="403"/>
      <c r="D1017" s="123"/>
      <c r="E1017" s="124"/>
      <c r="F1017" s="124"/>
      <c r="G1017" s="363" t="str">
        <f t="shared" si="211"/>
        <v/>
      </c>
      <c r="H1017" s="376" t="str">
        <f t="shared" si="212"/>
        <v/>
      </c>
      <c r="I1017" s="365" t="str">
        <f t="shared" si="213"/>
        <v/>
      </c>
      <c r="J1017" s="366" t="str">
        <f t="shared" si="219"/>
        <v/>
      </c>
      <c r="K1017" s="367" t="str">
        <f t="shared" si="220"/>
        <v/>
      </c>
      <c r="L1017" s="368" t="str">
        <f t="shared" si="221"/>
        <v/>
      </c>
      <c r="M1017" s="369"/>
      <c r="N1017" s="370" t="str">
        <f t="shared" si="214"/>
        <v/>
      </c>
      <c r="O1017" s="371" t="str">
        <f t="shared" si="215"/>
        <v/>
      </c>
      <c r="P1017" s="371" t="str">
        <f t="shared" si="222"/>
        <v/>
      </c>
      <c r="Q1017" s="372" t="str">
        <f t="shared" si="216"/>
        <v/>
      </c>
      <c r="R1017" s="373" t="str">
        <f t="shared" si="223"/>
        <v/>
      </c>
      <c r="S1017" s="372" t="str">
        <f t="shared" si="224"/>
        <v/>
      </c>
      <c r="T1017" s="372" t="str">
        <f t="shared" si="217"/>
        <v/>
      </c>
      <c r="U1017" s="374" t="str">
        <f t="shared" si="218"/>
        <v/>
      </c>
      <c r="V1017" s="375" t="str">
        <f t="shared" si="225"/>
        <v/>
      </c>
      <c r="Y1017" s="133"/>
    </row>
    <row r="1018" spans="1:25" s="127" customFormat="1" ht="12" customHeight="1">
      <c r="A1018" s="121">
        <v>946</v>
      </c>
      <c r="B1018" s="122"/>
      <c r="C1018" s="403"/>
      <c r="D1018" s="123"/>
      <c r="E1018" s="124"/>
      <c r="F1018" s="124"/>
      <c r="G1018" s="363" t="str">
        <f t="shared" si="211"/>
        <v/>
      </c>
      <c r="H1018" s="376" t="str">
        <f t="shared" si="212"/>
        <v/>
      </c>
      <c r="I1018" s="365" t="str">
        <f t="shared" si="213"/>
        <v/>
      </c>
      <c r="J1018" s="366" t="str">
        <f t="shared" si="219"/>
        <v/>
      </c>
      <c r="K1018" s="367" t="str">
        <f t="shared" si="220"/>
        <v/>
      </c>
      <c r="L1018" s="368" t="str">
        <f t="shared" si="221"/>
        <v/>
      </c>
      <c r="M1018" s="369"/>
      <c r="N1018" s="370" t="str">
        <f t="shared" si="214"/>
        <v/>
      </c>
      <c r="O1018" s="371" t="str">
        <f t="shared" si="215"/>
        <v/>
      </c>
      <c r="P1018" s="371" t="str">
        <f t="shared" si="222"/>
        <v/>
      </c>
      <c r="Q1018" s="372" t="str">
        <f t="shared" si="216"/>
        <v/>
      </c>
      <c r="R1018" s="373" t="str">
        <f t="shared" si="223"/>
        <v/>
      </c>
      <c r="S1018" s="372" t="str">
        <f t="shared" si="224"/>
        <v/>
      </c>
      <c r="T1018" s="372" t="str">
        <f t="shared" si="217"/>
        <v/>
      </c>
      <c r="U1018" s="374" t="str">
        <f t="shared" si="218"/>
        <v/>
      </c>
      <c r="V1018" s="375" t="str">
        <f t="shared" si="225"/>
        <v/>
      </c>
      <c r="Y1018" s="133"/>
    </row>
    <row r="1019" spans="1:25" s="127" customFormat="1" ht="12" customHeight="1">
      <c r="A1019" s="121">
        <v>947</v>
      </c>
      <c r="B1019" s="122"/>
      <c r="C1019" s="403"/>
      <c r="D1019" s="123"/>
      <c r="E1019" s="124"/>
      <c r="F1019" s="124"/>
      <c r="G1019" s="363" t="str">
        <f t="shared" si="211"/>
        <v/>
      </c>
      <c r="H1019" s="376" t="str">
        <f t="shared" si="212"/>
        <v/>
      </c>
      <c r="I1019" s="365" t="str">
        <f t="shared" si="213"/>
        <v/>
      </c>
      <c r="J1019" s="366" t="str">
        <f t="shared" si="219"/>
        <v/>
      </c>
      <c r="K1019" s="367" t="str">
        <f t="shared" si="220"/>
        <v/>
      </c>
      <c r="L1019" s="368" t="str">
        <f t="shared" si="221"/>
        <v/>
      </c>
      <c r="M1019" s="369"/>
      <c r="N1019" s="370" t="str">
        <f t="shared" si="214"/>
        <v/>
      </c>
      <c r="O1019" s="371" t="str">
        <f t="shared" si="215"/>
        <v/>
      </c>
      <c r="P1019" s="371" t="str">
        <f t="shared" si="222"/>
        <v/>
      </c>
      <c r="Q1019" s="372" t="str">
        <f t="shared" si="216"/>
        <v/>
      </c>
      <c r="R1019" s="373" t="str">
        <f t="shared" si="223"/>
        <v/>
      </c>
      <c r="S1019" s="372" t="str">
        <f t="shared" si="224"/>
        <v/>
      </c>
      <c r="T1019" s="372" t="str">
        <f t="shared" si="217"/>
        <v/>
      </c>
      <c r="U1019" s="374" t="str">
        <f t="shared" si="218"/>
        <v/>
      </c>
      <c r="V1019" s="375" t="str">
        <f t="shared" si="225"/>
        <v/>
      </c>
      <c r="Y1019" s="133"/>
    </row>
    <row r="1020" spans="1:25" s="127" customFormat="1" ht="12" customHeight="1">
      <c r="A1020" s="121">
        <v>948</v>
      </c>
      <c r="B1020" s="122"/>
      <c r="C1020" s="403"/>
      <c r="D1020" s="123"/>
      <c r="E1020" s="124"/>
      <c r="F1020" s="124"/>
      <c r="G1020" s="363" t="str">
        <f t="shared" si="211"/>
        <v/>
      </c>
      <c r="H1020" s="376" t="str">
        <f t="shared" si="212"/>
        <v/>
      </c>
      <c r="I1020" s="365" t="str">
        <f t="shared" si="213"/>
        <v/>
      </c>
      <c r="J1020" s="366" t="str">
        <f t="shared" si="219"/>
        <v/>
      </c>
      <c r="K1020" s="367" t="str">
        <f t="shared" si="220"/>
        <v/>
      </c>
      <c r="L1020" s="368" t="str">
        <f t="shared" si="221"/>
        <v/>
      </c>
      <c r="M1020" s="369"/>
      <c r="N1020" s="370" t="str">
        <f t="shared" si="214"/>
        <v/>
      </c>
      <c r="O1020" s="371" t="str">
        <f t="shared" si="215"/>
        <v/>
      </c>
      <c r="P1020" s="371" t="str">
        <f t="shared" si="222"/>
        <v/>
      </c>
      <c r="Q1020" s="372" t="str">
        <f t="shared" si="216"/>
        <v/>
      </c>
      <c r="R1020" s="373" t="str">
        <f t="shared" si="223"/>
        <v/>
      </c>
      <c r="S1020" s="372" t="str">
        <f t="shared" si="224"/>
        <v/>
      </c>
      <c r="T1020" s="372" t="str">
        <f t="shared" si="217"/>
        <v/>
      </c>
      <c r="U1020" s="374" t="str">
        <f t="shared" si="218"/>
        <v/>
      </c>
      <c r="V1020" s="375" t="str">
        <f t="shared" si="225"/>
        <v/>
      </c>
      <c r="Y1020" s="133"/>
    </row>
    <row r="1021" spans="1:25" s="127" customFormat="1" ht="12" customHeight="1">
      <c r="A1021" s="121">
        <v>949</v>
      </c>
      <c r="B1021" s="122"/>
      <c r="C1021" s="403"/>
      <c r="D1021" s="123"/>
      <c r="E1021" s="124"/>
      <c r="F1021" s="124"/>
      <c r="G1021" s="363" t="str">
        <f t="shared" si="211"/>
        <v/>
      </c>
      <c r="H1021" s="376" t="str">
        <f t="shared" si="212"/>
        <v/>
      </c>
      <c r="I1021" s="365" t="str">
        <f t="shared" si="213"/>
        <v/>
      </c>
      <c r="J1021" s="366" t="str">
        <f t="shared" si="219"/>
        <v/>
      </c>
      <c r="K1021" s="367" t="str">
        <f t="shared" si="220"/>
        <v/>
      </c>
      <c r="L1021" s="368" t="str">
        <f t="shared" si="221"/>
        <v/>
      </c>
      <c r="M1021" s="369"/>
      <c r="N1021" s="370" t="str">
        <f t="shared" si="214"/>
        <v/>
      </c>
      <c r="O1021" s="371" t="str">
        <f t="shared" si="215"/>
        <v/>
      </c>
      <c r="P1021" s="371" t="str">
        <f t="shared" si="222"/>
        <v/>
      </c>
      <c r="Q1021" s="372" t="str">
        <f t="shared" si="216"/>
        <v/>
      </c>
      <c r="R1021" s="373" t="str">
        <f t="shared" si="223"/>
        <v/>
      </c>
      <c r="S1021" s="372" t="str">
        <f t="shared" si="224"/>
        <v/>
      </c>
      <c r="T1021" s="372" t="str">
        <f t="shared" si="217"/>
        <v/>
      </c>
      <c r="U1021" s="374" t="str">
        <f t="shared" si="218"/>
        <v/>
      </c>
      <c r="V1021" s="375" t="str">
        <f t="shared" si="225"/>
        <v/>
      </c>
      <c r="Y1021" s="133"/>
    </row>
    <row r="1022" spans="1:25" s="127" customFormat="1" ht="12" customHeight="1">
      <c r="A1022" s="121">
        <v>950</v>
      </c>
      <c r="B1022" s="122"/>
      <c r="C1022" s="403"/>
      <c r="D1022" s="123"/>
      <c r="E1022" s="124"/>
      <c r="F1022" s="124"/>
      <c r="G1022" s="363" t="str">
        <f t="shared" si="211"/>
        <v/>
      </c>
      <c r="H1022" s="376" t="str">
        <f t="shared" si="212"/>
        <v/>
      </c>
      <c r="I1022" s="365" t="str">
        <f t="shared" si="213"/>
        <v/>
      </c>
      <c r="J1022" s="366" t="str">
        <f t="shared" si="219"/>
        <v/>
      </c>
      <c r="K1022" s="367" t="str">
        <f t="shared" si="220"/>
        <v/>
      </c>
      <c r="L1022" s="368" t="str">
        <f t="shared" si="221"/>
        <v/>
      </c>
      <c r="M1022" s="369"/>
      <c r="N1022" s="370" t="str">
        <f t="shared" si="214"/>
        <v/>
      </c>
      <c r="O1022" s="371" t="str">
        <f t="shared" si="215"/>
        <v/>
      </c>
      <c r="P1022" s="371" t="str">
        <f t="shared" si="222"/>
        <v/>
      </c>
      <c r="Q1022" s="372" t="str">
        <f t="shared" si="216"/>
        <v/>
      </c>
      <c r="R1022" s="373" t="str">
        <f t="shared" si="223"/>
        <v/>
      </c>
      <c r="S1022" s="372" t="str">
        <f t="shared" si="224"/>
        <v/>
      </c>
      <c r="T1022" s="372" t="str">
        <f t="shared" si="217"/>
        <v/>
      </c>
      <c r="U1022" s="374" t="str">
        <f t="shared" si="218"/>
        <v/>
      </c>
      <c r="V1022" s="375" t="str">
        <f t="shared" si="225"/>
        <v/>
      </c>
      <c r="Y1022" s="133"/>
    </row>
    <row r="1023" spans="1:25" s="127" customFormat="1" ht="12" customHeight="1">
      <c r="A1023" s="121">
        <v>951</v>
      </c>
      <c r="B1023" s="122"/>
      <c r="C1023" s="403"/>
      <c r="D1023" s="123"/>
      <c r="E1023" s="124"/>
      <c r="F1023" s="124"/>
      <c r="G1023" s="363" t="str">
        <f t="shared" si="211"/>
        <v/>
      </c>
      <c r="H1023" s="376" t="str">
        <f t="shared" si="212"/>
        <v/>
      </c>
      <c r="I1023" s="365" t="str">
        <f t="shared" si="213"/>
        <v/>
      </c>
      <c r="J1023" s="366" t="str">
        <f t="shared" si="219"/>
        <v/>
      </c>
      <c r="K1023" s="367" t="str">
        <f t="shared" si="220"/>
        <v/>
      </c>
      <c r="L1023" s="368" t="str">
        <f t="shared" si="221"/>
        <v/>
      </c>
      <c r="M1023" s="369"/>
      <c r="N1023" s="370" t="str">
        <f t="shared" si="214"/>
        <v/>
      </c>
      <c r="O1023" s="371" t="str">
        <f t="shared" si="215"/>
        <v/>
      </c>
      <c r="P1023" s="371" t="str">
        <f t="shared" si="222"/>
        <v/>
      </c>
      <c r="Q1023" s="372" t="str">
        <f t="shared" si="216"/>
        <v/>
      </c>
      <c r="R1023" s="373" t="str">
        <f t="shared" si="223"/>
        <v/>
      </c>
      <c r="S1023" s="372" t="str">
        <f t="shared" si="224"/>
        <v/>
      </c>
      <c r="T1023" s="372" t="str">
        <f t="shared" si="217"/>
        <v/>
      </c>
      <c r="U1023" s="374" t="str">
        <f t="shared" si="218"/>
        <v/>
      </c>
      <c r="V1023" s="375" t="str">
        <f t="shared" si="225"/>
        <v/>
      </c>
      <c r="Y1023" s="133"/>
    </row>
    <row r="1024" spans="1:25" s="127" customFormat="1" ht="12" customHeight="1">
      <c r="A1024" s="121">
        <v>952</v>
      </c>
      <c r="B1024" s="122"/>
      <c r="C1024" s="403"/>
      <c r="D1024" s="123"/>
      <c r="E1024" s="124"/>
      <c r="F1024" s="124"/>
      <c r="G1024" s="363" t="str">
        <f t="shared" si="211"/>
        <v/>
      </c>
      <c r="H1024" s="376" t="str">
        <f t="shared" si="212"/>
        <v/>
      </c>
      <c r="I1024" s="365" t="str">
        <f t="shared" si="213"/>
        <v/>
      </c>
      <c r="J1024" s="366" t="str">
        <f t="shared" si="219"/>
        <v/>
      </c>
      <c r="K1024" s="367" t="str">
        <f t="shared" si="220"/>
        <v/>
      </c>
      <c r="L1024" s="368" t="str">
        <f t="shared" si="221"/>
        <v/>
      </c>
      <c r="M1024" s="369"/>
      <c r="N1024" s="370" t="str">
        <f t="shared" si="214"/>
        <v/>
      </c>
      <c r="O1024" s="371" t="str">
        <f t="shared" si="215"/>
        <v/>
      </c>
      <c r="P1024" s="371" t="str">
        <f t="shared" si="222"/>
        <v/>
      </c>
      <c r="Q1024" s="372" t="str">
        <f t="shared" si="216"/>
        <v/>
      </c>
      <c r="R1024" s="373" t="str">
        <f t="shared" si="223"/>
        <v/>
      </c>
      <c r="S1024" s="372" t="str">
        <f t="shared" si="224"/>
        <v/>
      </c>
      <c r="T1024" s="372" t="str">
        <f t="shared" si="217"/>
        <v/>
      </c>
      <c r="U1024" s="374" t="str">
        <f t="shared" si="218"/>
        <v/>
      </c>
      <c r="V1024" s="375" t="str">
        <f t="shared" si="225"/>
        <v/>
      </c>
      <c r="Y1024" s="133"/>
    </row>
    <row r="1025" spans="1:25" s="127" customFormat="1" ht="12" customHeight="1">
      <c r="A1025" s="121">
        <v>953</v>
      </c>
      <c r="B1025" s="122"/>
      <c r="C1025" s="403"/>
      <c r="D1025" s="123"/>
      <c r="E1025" s="124"/>
      <c r="F1025" s="124"/>
      <c r="G1025" s="363" t="str">
        <f t="shared" si="211"/>
        <v/>
      </c>
      <c r="H1025" s="376" t="str">
        <f t="shared" si="212"/>
        <v/>
      </c>
      <c r="I1025" s="365" t="str">
        <f t="shared" si="213"/>
        <v/>
      </c>
      <c r="J1025" s="366" t="str">
        <f t="shared" si="219"/>
        <v/>
      </c>
      <c r="K1025" s="367" t="str">
        <f t="shared" si="220"/>
        <v/>
      </c>
      <c r="L1025" s="368" t="str">
        <f t="shared" si="221"/>
        <v/>
      </c>
      <c r="M1025" s="369"/>
      <c r="N1025" s="370" t="str">
        <f t="shared" si="214"/>
        <v/>
      </c>
      <c r="O1025" s="371" t="str">
        <f t="shared" si="215"/>
        <v/>
      </c>
      <c r="P1025" s="371" t="str">
        <f t="shared" si="222"/>
        <v/>
      </c>
      <c r="Q1025" s="372" t="str">
        <f t="shared" si="216"/>
        <v/>
      </c>
      <c r="R1025" s="373" t="str">
        <f t="shared" si="223"/>
        <v/>
      </c>
      <c r="S1025" s="372" t="str">
        <f t="shared" si="224"/>
        <v/>
      </c>
      <c r="T1025" s="372" t="str">
        <f t="shared" si="217"/>
        <v/>
      </c>
      <c r="U1025" s="374" t="str">
        <f t="shared" si="218"/>
        <v/>
      </c>
      <c r="V1025" s="375" t="str">
        <f t="shared" si="225"/>
        <v/>
      </c>
      <c r="Y1025" s="133"/>
    </row>
    <row r="1026" spans="1:25" s="127" customFormat="1" ht="12" customHeight="1">
      <c r="A1026" s="121">
        <v>954</v>
      </c>
      <c r="B1026" s="122"/>
      <c r="C1026" s="403"/>
      <c r="D1026" s="123"/>
      <c r="E1026" s="124"/>
      <c r="F1026" s="124"/>
      <c r="G1026" s="363" t="str">
        <f t="shared" si="211"/>
        <v/>
      </c>
      <c r="H1026" s="376" t="str">
        <f t="shared" si="212"/>
        <v/>
      </c>
      <c r="I1026" s="365" t="str">
        <f t="shared" si="213"/>
        <v/>
      </c>
      <c r="J1026" s="366" t="str">
        <f t="shared" si="219"/>
        <v/>
      </c>
      <c r="K1026" s="367" t="str">
        <f t="shared" si="220"/>
        <v/>
      </c>
      <c r="L1026" s="368" t="str">
        <f t="shared" si="221"/>
        <v/>
      </c>
      <c r="M1026" s="369"/>
      <c r="N1026" s="370" t="str">
        <f t="shared" si="214"/>
        <v/>
      </c>
      <c r="O1026" s="371" t="str">
        <f t="shared" si="215"/>
        <v/>
      </c>
      <c r="P1026" s="371" t="str">
        <f t="shared" si="222"/>
        <v/>
      </c>
      <c r="Q1026" s="372" t="str">
        <f t="shared" si="216"/>
        <v/>
      </c>
      <c r="R1026" s="373" t="str">
        <f t="shared" si="223"/>
        <v/>
      </c>
      <c r="S1026" s="372" t="str">
        <f t="shared" si="224"/>
        <v/>
      </c>
      <c r="T1026" s="372" t="str">
        <f t="shared" si="217"/>
        <v/>
      </c>
      <c r="U1026" s="374" t="str">
        <f t="shared" si="218"/>
        <v/>
      </c>
      <c r="V1026" s="375" t="str">
        <f t="shared" si="225"/>
        <v/>
      </c>
      <c r="Y1026" s="133"/>
    </row>
    <row r="1027" spans="1:25" s="127" customFormat="1" ht="12" customHeight="1">
      <c r="A1027" s="121">
        <v>955</v>
      </c>
      <c r="B1027" s="122"/>
      <c r="C1027" s="403"/>
      <c r="D1027" s="123"/>
      <c r="E1027" s="124"/>
      <c r="F1027" s="124"/>
      <c r="G1027" s="363" t="str">
        <f t="shared" si="211"/>
        <v/>
      </c>
      <c r="H1027" s="376" t="str">
        <f t="shared" si="212"/>
        <v/>
      </c>
      <c r="I1027" s="365" t="str">
        <f t="shared" si="213"/>
        <v/>
      </c>
      <c r="J1027" s="366" t="str">
        <f t="shared" si="219"/>
        <v/>
      </c>
      <c r="K1027" s="367" t="str">
        <f t="shared" si="220"/>
        <v/>
      </c>
      <c r="L1027" s="368" t="str">
        <f t="shared" si="221"/>
        <v/>
      </c>
      <c r="M1027" s="369"/>
      <c r="N1027" s="370" t="str">
        <f t="shared" si="214"/>
        <v/>
      </c>
      <c r="O1027" s="371" t="str">
        <f t="shared" si="215"/>
        <v/>
      </c>
      <c r="P1027" s="371" t="str">
        <f t="shared" si="222"/>
        <v/>
      </c>
      <c r="Q1027" s="372" t="str">
        <f t="shared" si="216"/>
        <v/>
      </c>
      <c r="R1027" s="373" t="str">
        <f t="shared" si="223"/>
        <v/>
      </c>
      <c r="S1027" s="372" t="str">
        <f t="shared" si="224"/>
        <v/>
      </c>
      <c r="T1027" s="372" t="str">
        <f t="shared" si="217"/>
        <v/>
      </c>
      <c r="U1027" s="374" t="str">
        <f t="shared" si="218"/>
        <v/>
      </c>
      <c r="V1027" s="375" t="str">
        <f t="shared" si="225"/>
        <v/>
      </c>
      <c r="Y1027" s="133"/>
    </row>
    <row r="1028" spans="1:25" s="127" customFormat="1" ht="12" customHeight="1">
      <c r="A1028" s="121">
        <v>956</v>
      </c>
      <c r="B1028" s="122"/>
      <c r="C1028" s="403"/>
      <c r="D1028" s="123"/>
      <c r="E1028" s="124"/>
      <c r="F1028" s="124"/>
      <c r="G1028" s="363" t="str">
        <f t="shared" si="211"/>
        <v/>
      </c>
      <c r="H1028" s="376" t="str">
        <f t="shared" si="212"/>
        <v/>
      </c>
      <c r="I1028" s="365" t="str">
        <f t="shared" si="213"/>
        <v/>
      </c>
      <c r="J1028" s="366" t="str">
        <f t="shared" si="219"/>
        <v/>
      </c>
      <c r="K1028" s="367" t="str">
        <f t="shared" si="220"/>
        <v/>
      </c>
      <c r="L1028" s="368" t="str">
        <f t="shared" si="221"/>
        <v/>
      </c>
      <c r="M1028" s="369"/>
      <c r="N1028" s="370" t="str">
        <f t="shared" si="214"/>
        <v/>
      </c>
      <c r="O1028" s="371" t="str">
        <f t="shared" si="215"/>
        <v/>
      </c>
      <c r="P1028" s="371" t="str">
        <f t="shared" si="222"/>
        <v/>
      </c>
      <c r="Q1028" s="372" t="str">
        <f t="shared" si="216"/>
        <v/>
      </c>
      <c r="R1028" s="373" t="str">
        <f t="shared" si="223"/>
        <v/>
      </c>
      <c r="S1028" s="372" t="str">
        <f t="shared" si="224"/>
        <v/>
      </c>
      <c r="T1028" s="372" t="str">
        <f t="shared" si="217"/>
        <v/>
      </c>
      <c r="U1028" s="374" t="str">
        <f t="shared" si="218"/>
        <v/>
      </c>
      <c r="V1028" s="375" t="str">
        <f t="shared" si="225"/>
        <v/>
      </c>
      <c r="Y1028" s="133"/>
    </row>
    <row r="1029" spans="1:25" s="127" customFormat="1" ht="12" customHeight="1">
      <c r="A1029" s="121">
        <v>957</v>
      </c>
      <c r="B1029" s="122"/>
      <c r="C1029" s="403"/>
      <c r="D1029" s="123"/>
      <c r="E1029" s="124"/>
      <c r="F1029" s="124"/>
      <c r="G1029" s="363" t="str">
        <f t="shared" si="211"/>
        <v/>
      </c>
      <c r="H1029" s="376" t="str">
        <f t="shared" si="212"/>
        <v/>
      </c>
      <c r="I1029" s="365" t="str">
        <f t="shared" si="213"/>
        <v/>
      </c>
      <c r="J1029" s="366" t="str">
        <f t="shared" si="219"/>
        <v/>
      </c>
      <c r="K1029" s="367" t="str">
        <f t="shared" si="220"/>
        <v/>
      </c>
      <c r="L1029" s="368" t="str">
        <f t="shared" si="221"/>
        <v/>
      </c>
      <c r="M1029" s="369"/>
      <c r="N1029" s="370" t="str">
        <f t="shared" si="214"/>
        <v/>
      </c>
      <c r="O1029" s="371" t="str">
        <f t="shared" si="215"/>
        <v/>
      </c>
      <c r="P1029" s="371" t="str">
        <f t="shared" si="222"/>
        <v/>
      </c>
      <c r="Q1029" s="372" t="str">
        <f t="shared" si="216"/>
        <v/>
      </c>
      <c r="R1029" s="373" t="str">
        <f t="shared" si="223"/>
        <v/>
      </c>
      <c r="S1029" s="372" t="str">
        <f t="shared" si="224"/>
        <v/>
      </c>
      <c r="T1029" s="372" t="str">
        <f t="shared" si="217"/>
        <v/>
      </c>
      <c r="U1029" s="374" t="str">
        <f t="shared" si="218"/>
        <v/>
      </c>
      <c r="V1029" s="375" t="str">
        <f t="shared" si="225"/>
        <v/>
      </c>
      <c r="Y1029" s="133"/>
    </row>
    <row r="1030" spans="1:25" s="127" customFormat="1" ht="12" customHeight="1">
      <c r="A1030" s="121">
        <v>958</v>
      </c>
      <c r="B1030" s="122"/>
      <c r="C1030" s="403"/>
      <c r="D1030" s="123"/>
      <c r="E1030" s="124"/>
      <c r="F1030" s="124"/>
      <c r="G1030" s="363" t="str">
        <f t="shared" si="211"/>
        <v/>
      </c>
      <c r="H1030" s="376" t="str">
        <f t="shared" si="212"/>
        <v/>
      </c>
      <c r="I1030" s="365" t="str">
        <f t="shared" si="213"/>
        <v/>
      </c>
      <c r="J1030" s="366" t="str">
        <f t="shared" si="219"/>
        <v/>
      </c>
      <c r="K1030" s="367" t="str">
        <f t="shared" si="220"/>
        <v/>
      </c>
      <c r="L1030" s="368" t="str">
        <f t="shared" si="221"/>
        <v/>
      </c>
      <c r="M1030" s="369"/>
      <c r="N1030" s="370" t="str">
        <f t="shared" si="214"/>
        <v/>
      </c>
      <c r="O1030" s="371" t="str">
        <f t="shared" si="215"/>
        <v/>
      </c>
      <c r="P1030" s="371" t="str">
        <f t="shared" si="222"/>
        <v/>
      </c>
      <c r="Q1030" s="372" t="str">
        <f t="shared" si="216"/>
        <v/>
      </c>
      <c r="R1030" s="373" t="str">
        <f t="shared" si="223"/>
        <v/>
      </c>
      <c r="S1030" s="372" t="str">
        <f t="shared" si="224"/>
        <v/>
      </c>
      <c r="T1030" s="372" t="str">
        <f t="shared" si="217"/>
        <v/>
      </c>
      <c r="U1030" s="374" t="str">
        <f t="shared" si="218"/>
        <v/>
      </c>
      <c r="V1030" s="375" t="str">
        <f t="shared" si="225"/>
        <v/>
      </c>
      <c r="Y1030" s="133"/>
    </row>
    <row r="1031" spans="1:25" s="127" customFormat="1" ht="12" customHeight="1">
      <c r="A1031" s="121">
        <v>959</v>
      </c>
      <c r="B1031" s="122"/>
      <c r="C1031" s="403"/>
      <c r="D1031" s="123"/>
      <c r="E1031" s="124"/>
      <c r="F1031" s="124"/>
      <c r="G1031" s="363" t="str">
        <f t="shared" si="211"/>
        <v/>
      </c>
      <c r="H1031" s="376" t="str">
        <f t="shared" si="212"/>
        <v/>
      </c>
      <c r="I1031" s="365" t="str">
        <f t="shared" si="213"/>
        <v/>
      </c>
      <c r="J1031" s="366" t="str">
        <f t="shared" si="219"/>
        <v/>
      </c>
      <c r="K1031" s="367" t="str">
        <f t="shared" si="220"/>
        <v/>
      </c>
      <c r="L1031" s="368" t="str">
        <f t="shared" si="221"/>
        <v/>
      </c>
      <c r="M1031" s="369"/>
      <c r="N1031" s="370" t="str">
        <f t="shared" si="214"/>
        <v/>
      </c>
      <c r="O1031" s="371" t="str">
        <f t="shared" si="215"/>
        <v/>
      </c>
      <c r="P1031" s="371" t="str">
        <f t="shared" si="222"/>
        <v/>
      </c>
      <c r="Q1031" s="372" t="str">
        <f t="shared" si="216"/>
        <v/>
      </c>
      <c r="R1031" s="373" t="str">
        <f t="shared" si="223"/>
        <v/>
      </c>
      <c r="S1031" s="372" t="str">
        <f t="shared" si="224"/>
        <v/>
      </c>
      <c r="T1031" s="372" t="str">
        <f t="shared" si="217"/>
        <v/>
      </c>
      <c r="U1031" s="374" t="str">
        <f t="shared" si="218"/>
        <v/>
      </c>
      <c r="V1031" s="375" t="str">
        <f t="shared" si="225"/>
        <v/>
      </c>
      <c r="Y1031" s="133"/>
    </row>
    <row r="1032" spans="1:25" s="127" customFormat="1" ht="12" customHeight="1">
      <c r="A1032" s="121">
        <v>960</v>
      </c>
      <c r="B1032" s="122"/>
      <c r="C1032" s="403"/>
      <c r="D1032" s="123"/>
      <c r="E1032" s="124"/>
      <c r="F1032" s="124"/>
      <c r="G1032" s="363" t="str">
        <f t="shared" si="211"/>
        <v/>
      </c>
      <c r="H1032" s="376" t="str">
        <f t="shared" si="212"/>
        <v/>
      </c>
      <c r="I1032" s="365" t="str">
        <f t="shared" si="213"/>
        <v/>
      </c>
      <c r="J1032" s="366" t="str">
        <f t="shared" si="219"/>
        <v/>
      </c>
      <c r="K1032" s="367" t="str">
        <f t="shared" si="220"/>
        <v/>
      </c>
      <c r="L1032" s="368" t="str">
        <f t="shared" si="221"/>
        <v/>
      </c>
      <c r="M1032" s="369"/>
      <c r="N1032" s="370" t="str">
        <f t="shared" si="214"/>
        <v/>
      </c>
      <c r="O1032" s="371" t="str">
        <f t="shared" si="215"/>
        <v/>
      </c>
      <c r="P1032" s="371" t="str">
        <f t="shared" si="222"/>
        <v/>
      </c>
      <c r="Q1032" s="372" t="str">
        <f t="shared" si="216"/>
        <v/>
      </c>
      <c r="R1032" s="373" t="str">
        <f t="shared" si="223"/>
        <v/>
      </c>
      <c r="S1032" s="372" t="str">
        <f t="shared" si="224"/>
        <v/>
      </c>
      <c r="T1032" s="372" t="str">
        <f t="shared" si="217"/>
        <v/>
      </c>
      <c r="U1032" s="374" t="str">
        <f t="shared" si="218"/>
        <v/>
      </c>
      <c r="V1032" s="375" t="str">
        <f t="shared" si="225"/>
        <v/>
      </c>
      <c r="Y1032" s="133"/>
    </row>
    <row r="1033" spans="1:25" s="127" customFormat="1" ht="12" customHeight="1">
      <c r="A1033" s="121">
        <v>961</v>
      </c>
      <c r="B1033" s="122"/>
      <c r="C1033" s="403"/>
      <c r="D1033" s="123"/>
      <c r="E1033" s="124"/>
      <c r="F1033" s="124"/>
      <c r="G1033" s="363" t="str">
        <f t="shared" ref="G1033:G1072" si="226">IF(OR(ISBLANK($C1033),ISBLANK($C$68)),"",IF($C1033&gt;$C$68,"",DATEDIF($C1033,$C$68,"Y")))</f>
        <v/>
      </c>
      <c r="H1033" s="376" t="str">
        <f t="shared" ref="H1033:H1072" si="227">IF(D1033=1,"男",IF(D1033=2,"女",""))</f>
        <v/>
      </c>
      <c r="I1033" s="365" t="str">
        <f t="shared" ref="I1033:I1072" si="228">G1033&amp;H1033</f>
        <v/>
      </c>
      <c r="J1033" s="366" t="str">
        <f t="shared" si="219"/>
        <v/>
      </c>
      <c r="K1033" s="367" t="str">
        <f t="shared" si="220"/>
        <v/>
      </c>
      <c r="L1033" s="368" t="str">
        <f t="shared" si="221"/>
        <v/>
      </c>
      <c r="M1033" s="369"/>
      <c r="N1033" s="370" t="str">
        <f t="shared" ref="N1033:N1072" si="229">IF(F1033="","",(F1033-O1033)/O1033*100)</f>
        <v/>
      </c>
      <c r="O1033" s="371" t="str">
        <f t="shared" ref="O1033:O1072" si="230">IF(E1033="","",(J1033*E1033-K1033))</f>
        <v/>
      </c>
      <c r="P1033" s="371" t="str">
        <f t="shared" si="222"/>
        <v/>
      </c>
      <c r="Q1033" s="372" t="str">
        <f t="shared" ref="Q1033:Q1072" si="231">IF($E1033="","",P1033*O1033)</f>
        <v/>
      </c>
      <c r="R1033" s="373" t="str">
        <f t="shared" si="223"/>
        <v/>
      </c>
      <c r="S1033" s="372" t="str">
        <f t="shared" si="224"/>
        <v/>
      </c>
      <c r="T1033" s="372" t="str">
        <f t="shared" ref="T1033:T1072" si="232">IF(E1033="","",(Q1033*R1033+S1033))</f>
        <v/>
      </c>
      <c r="U1033" s="374" t="str">
        <f t="shared" ref="U1033:U1072" si="233">IF(E1033="","",(T1033*33%))</f>
        <v/>
      </c>
      <c r="V1033" s="375" t="str">
        <f t="shared" si="225"/>
        <v/>
      </c>
      <c r="Y1033" s="133"/>
    </row>
    <row r="1034" spans="1:25" s="127" customFormat="1" ht="12" customHeight="1">
      <c r="A1034" s="121">
        <v>962</v>
      </c>
      <c r="B1034" s="122"/>
      <c r="C1034" s="403"/>
      <c r="D1034" s="123"/>
      <c r="E1034" s="124"/>
      <c r="F1034" s="124"/>
      <c r="G1034" s="363" t="str">
        <f t="shared" si="226"/>
        <v/>
      </c>
      <c r="H1034" s="376" t="str">
        <f t="shared" si="227"/>
        <v/>
      </c>
      <c r="I1034" s="365" t="str">
        <f t="shared" si="228"/>
        <v/>
      </c>
      <c r="J1034" s="366" t="str">
        <f t="shared" ref="J1034:J1072" si="234">IF(E1034="","",VLOOKUP(I1034,$W$28:$Y$53,2,FALSE))</f>
        <v/>
      </c>
      <c r="K1034" s="367" t="str">
        <f t="shared" ref="K1034:K1072" si="235">IF(E1034="","",VLOOKUP(I1034,$W$28:$Y$53,3,FALSE))</f>
        <v/>
      </c>
      <c r="L1034" s="368" t="str">
        <f t="shared" ref="L1034:L1072" si="236">IF(ISNUMBER(N1034),VLOOKUP(N1034,$M$57:$R$62,4,TRUE),"")</f>
        <v/>
      </c>
      <c r="M1034" s="369"/>
      <c r="N1034" s="370" t="str">
        <f t="shared" si="229"/>
        <v/>
      </c>
      <c r="O1034" s="371" t="str">
        <f t="shared" si="230"/>
        <v/>
      </c>
      <c r="P1034" s="371" t="str">
        <f t="shared" ref="P1034:P1072" si="237">IF($E1034="","",VLOOKUP($I1034,$N$27:$Q$53,2,FALSE))</f>
        <v/>
      </c>
      <c r="Q1034" s="372" t="str">
        <f t="shared" si="231"/>
        <v/>
      </c>
      <c r="R1034" s="373" t="str">
        <f t="shared" ref="R1034:R1072" si="238">IF(E1034="","",VLOOKUP(I1034,$N$27:$V$53,9,FALSE))</f>
        <v/>
      </c>
      <c r="S1034" s="372" t="str">
        <f t="shared" ref="S1034:S1072" si="239">IF($E1034="","",VLOOKUP($I1034,$N$27:$R$53,5,FALSE))</f>
        <v/>
      </c>
      <c r="T1034" s="372" t="str">
        <f t="shared" si="232"/>
        <v/>
      </c>
      <c r="U1034" s="374" t="str">
        <f t="shared" si="233"/>
        <v/>
      </c>
      <c r="V1034" s="375" t="str">
        <f t="shared" ref="V1034:V1072" si="240">IF(E1034="","",(IF(AND(U1034&lt;=$R$7,U1034&gt;=$T$7),U1034,IF(U1034="","　","個別対応"))))</f>
        <v/>
      </c>
      <c r="Y1034" s="133"/>
    </row>
    <row r="1035" spans="1:25" s="127" customFormat="1" ht="12" customHeight="1">
      <c r="A1035" s="121">
        <v>963</v>
      </c>
      <c r="B1035" s="122"/>
      <c r="C1035" s="403"/>
      <c r="D1035" s="123"/>
      <c r="E1035" s="124"/>
      <c r="F1035" s="124"/>
      <c r="G1035" s="363" t="str">
        <f t="shared" si="226"/>
        <v/>
      </c>
      <c r="H1035" s="376" t="str">
        <f t="shared" si="227"/>
        <v/>
      </c>
      <c r="I1035" s="365" t="str">
        <f t="shared" si="228"/>
        <v/>
      </c>
      <c r="J1035" s="366" t="str">
        <f t="shared" si="234"/>
        <v/>
      </c>
      <c r="K1035" s="367" t="str">
        <f t="shared" si="235"/>
        <v/>
      </c>
      <c r="L1035" s="368" t="str">
        <f t="shared" si="236"/>
        <v/>
      </c>
      <c r="M1035" s="369"/>
      <c r="N1035" s="370" t="str">
        <f t="shared" si="229"/>
        <v/>
      </c>
      <c r="O1035" s="371" t="str">
        <f t="shared" si="230"/>
        <v/>
      </c>
      <c r="P1035" s="371" t="str">
        <f t="shared" si="237"/>
        <v/>
      </c>
      <c r="Q1035" s="372" t="str">
        <f t="shared" si="231"/>
        <v/>
      </c>
      <c r="R1035" s="373" t="str">
        <f t="shared" si="238"/>
        <v/>
      </c>
      <c r="S1035" s="372" t="str">
        <f t="shared" si="239"/>
        <v/>
      </c>
      <c r="T1035" s="372" t="str">
        <f t="shared" si="232"/>
        <v/>
      </c>
      <c r="U1035" s="374" t="str">
        <f t="shared" si="233"/>
        <v/>
      </c>
      <c r="V1035" s="375" t="str">
        <f t="shared" si="240"/>
        <v/>
      </c>
      <c r="Y1035" s="133"/>
    </row>
    <row r="1036" spans="1:25" s="127" customFormat="1" ht="12" customHeight="1">
      <c r="A1036" s="121">
        <v>964</v>
      </c>
      <c r="B1036" s="122"/>
      <c r="C1036" s="403"/>
      <c r="D1036" s="123"/>
      <c r="E1036" s="124"/>
      <c r="F1036" s="124"/>
      <c r="G1036" s="363" t="str">
        <f t="shared" si="226"/>
        <v/>
      </c>
      <c r="H1036" s="376" t="str">
        <f t="shared" si="227"/>
        <v/>
      </c>
      <c r="I1036" s="365" t="str">
        <f t="shared" si="228"/>
        <v/>
      </c>
      <c r="J1036" s="366" t="str">
        <f t="shared" si="234"/>
        <v/>
      </c>
      <c r="K1036" s="367" t="str">
        <f t="shared" si="235"/>
        <v/>
      </c>
      <c r="L1036" s="368" t="str">
        <f t="shared" si="236"/>
        <v/>
      </c>
      <c r="M1036" s="369"/>
      <c r="N1036" s="370" t="str">
        <f t="shared" si="229"/>
        <v/>
      </c>
      <c r="O1036" s="371" t="str">
        <f t="shared" si="230"/>
        <v/>
      </c>
      <c r="P1036" s="371" t="str">
        <f t="shared" si="237"/>
        <v/>
      </c>
      <c r="Q1036" s="372" t="str">
        <f t="shared" si="231"/>
        <v/>
      </c>
      <c r="R1036" s="373" t="str">
        <f t="shared" si="238"/>
        <v/>
      </c>
      <c r="S1036" s="372" t="str">
        <f t="shared" si="239"/>
        <v/>
      </c>
      <c r="T1036" s="372" t="str">
        <f t="shared" si="232"/>
        <v/>
      </c>
      <c r="U1036" s="374" t="str">
        <f t="shared" si="233"/>
        <v/>
      </c>
      <c r="V1036" s="375" t="str">
        <f t="shared" si="240"/>
        <v/>
      </c>
      <c r="Y1036" s="133"/>
    </row>
    <row r="1037" spans="1:25" s="127" customFormat="1" ht="12" customHeight="1">
      <c r="A1037" s="121">
        <v>965</v>
      </c>
      <c r="B1037" s="122"/>
      <c r="C1037" s="403"/>
      <c r="D1037" s="123"/>
      <c r="E1037" s="124"/>
      <c r="F1037" s="124"/>
      <c r="G1037" s="363" t="str">
        <f t="shared" si="226"/>
        <v/>
      </c>
      <c r="H1037" s="376" t="str">
        <f t="shared" si="227"/>
        <v/>
      </c>
      <c r="I1037" s="365" t="str">
        <f t="shared" si="228"/>
        <v/>
      </c>
      <c r="J1037" s="366" t="str">
        <f t="shared" si="234"/>
        <v/>
      </c>
      <c r="K1037" s="367" t="str">
        <f t="shared" si="235"/>
        <v/>
      </c>
      <c r="L1037" s="368" t="str">
        <f t="shared" si="236"/>
        <v/>
      </c>
      <c r="M1037" s="369"/>
      <c r="N1037" s="370" t="str">
        <f t="shared" si="229"/>
        <v/>
      </c>
      <c r="O1037" s="371" t="str">
        <f t="shared" si="230"/>
        <v/>
      </c>
      <c r="P1037" s="371" t="str">
        <f t="shared" si="237"/>
        <v/>
      </c>
      <c r="Q1037" s="372" t="str">
        <f t="shared" si="231"/>
        <v/>
      </c>
      <c r="R1037" s="373" t="str">
        <f t="shared" si="238"/>
        <v/>
      </c>
      <c r="S1037" s="372" t="str">
        <f t="shared" si="239"/>
        <v/>
      </c>
      <c r="T1037" s="372" t="str">
        <f t="shared" si="232"/>
        <v/>
      </c>
      <c r="U1037" s="374" t="str">
        <f t="shared" si="233"/>
        <v/>
      </c>
      <c r="V1037" s="375" t="str">
        <f t="shared" si="240"/>
        <v/>
      </c>
      <c r="Y1037" s="133"/>
    </row>
    <row r="1038" spans="1:25" s="127" customFormat="1" ht="12" customHeight="1">
      <c r="A1038" s="121">
        <v>966</v>
      </c>
      <c r="B1038" s="122"/>
      <c r="C1038" s="403"/>
      <c r="D1038" s="123"/>
      <c r="E1038" s="124"/>
      <c r="F1038" s="124"/>
      <c r="G1038" s="363" t="str">
        <f t="shared" si="226"/>
        <v/>
      </c>
      <c r="H1038" s="376" t="str">
        <f t="shared" si="227"/>
        <v/>
      </c>
      <c r="I1038" s="365" t="str">
        <f t="shared" si="228"/>
        <v/>
      </c>
      <c r="J1038" s="366" t="str">
        <f t="shared" si="234"/>
        <v/>
      </c>
      <c r="K1038" s="367" t="str">
        <f t="shared" si="235"/>
        <v/>
      </c>
      <c r="L1038" s="368" t="str">
        <f t="shared" si="236"/>
        <v/>
      </c>
      <c r="M1038" s="369"/>
      <c r="N1038" s="370" t="str">
        <f t="shared" si="229"/>
        <v/>
      </c>
      <c r="O1038" s="371" t="str">
        <f t="shared" si="230"/>
        <v/>
      </c>
      <c r="P1038" s="371" t="str">
        <f t="shared" si="237"/>
        <v/>
      </c>
      <c r="Q1038" s="372" t="str">
        <f t="shared" si="231"/>
        <v/>
      </c>
      <c r="R1038" s="373" t="str">
        <f t="shared" si="238"/>
        <v/>
      </c>
      <c r="S1038" s="372" t="str">
        <f t="shared" si="239"/>
        <v/>
      </c>
      <c r="T1038" s="372" t="str">
        <f t="shared" si="232"/>
        <v/>
      </c>
      <c r="U1038" s="374" t="str">
        <f t="shared" si="233"/>
        <v/>
      </c>
      <c r="V1038" s="375" t="str">
        <f t="shared" si="240"/>
        <v/>
      </c>
      <c r="Y1038" s="133"/>
    </row>
    <row r="1039" spans="1:25" s="127" customFormat="1" ht="12" customHeight="1">
      <c r="A1039" s="121">
        <v>967</v>
      </c>
      <c r="B1039" s="122"/>
      <c r="C1039" s="403"/>
      <c r="D1039" s="123"/>
      <c r="E1039" s="124"/>
      <c r="F1039" s="124"/>
      <c r="G1039" s="363" t="str">
        <f t="shared" si="226"/>
        <v/>
      </c>
      <c r="H1039" s="376" t="str">
        <f t="shared" si="227"/>
        <v/>
      </c>
      <c r="I1039" s="365" t="str">
        <f t="shared" si="228"/>
        <v/>
      </c>
      <c r="J1039" s="366" t="str">
        <f t="shared" si="234"/>
        <v/>
      </c>
      <c r="K1039" s="367" t="str">
        <f t="shared" si="235"/>
        <v/>
      </c>
      <c r="L1039" s="368" t="str">
        <f t="shared" si="236"/>
        <v/>
      </c>
      <c r="M1039" s="369"/>
      <c r="N1039" s="370" t="str">
        <f t="shared" si="229"/>
        <v/>
      </c>
      <c r="O1039" s="371" t="str">
        <f t="shared" si="230"/>
        <v/>
      </c>
      <c r="P1039" s="371" t="str">
        <f t="shared" si="237"/>
        <v/>
      </c>
      <c r="Q1039" s="372" t="str">
        <f t="shared" si="231"/>
        <v/>
      </c>
      <c r="R1039" s="373" t="str">
        <f t="shared" si="238"/>
        <v/>
      </c>
      <c r="S1039" s="372" t="str">
        <f t="shared" si="239"/>
        <v/>
      </c>
      <c r="T1039" s="372" t="str">
        <f t="shared" si="232"/>
        <v/>
      </c>
      <c r="U1039" s="374" t="str">
        <f t="shared" si="233"/>
        <v/>
      </c>
      <c r="V1039" s="375" t="str">
        <f t="shared" si="240"/>
        <v/>
      </c>
      <c r="Y1039" s="133"/>
    </row>
    <row r="1040" spans="1:25" s="127" customFormat="1" ht="12" customHeight="1">
      <c r="A1040" s="121">
        <v>968</v>
      </c>
      <c r="B1040" s="122"/>
      <c r="C1040" s="403"/>
      <c r="D1040" s="123"/>
      <c r="E1040" s="124"/>
      <c r="F1040" s="124"/>
      <c r="G1040" s="363" t="str">
        <f t="shared" si="226"/>
        <v/>
      </c>
      <c r="H1040" s="376" t="str">
        <f t="shared" si="227"/>
        <v/>
      </c>
      <c r="I1040" s="365" t="str">
        <f t="shared" si="228"/>
        <v/>
      </c>
      <c r="J1040" s="366" t="str">
        <f t="shared" si="234"/>
        <v/>
      </c>
      <c r="K1040" s="367" t="str">
        <f t="shared" si="235"/>
        <v/>
      </c>
      <c r="L1040" s="368" t="str">
        <f t="shared" si="236"/>
        <v/>
      </c>
      <c r="M1040" s="369"/>
      <c r="N1040" s="370" t="str">
        <f t="shared" si="229"/>
        <v/>
      </c>
      <c r="O1040" s="371" t="str">
        <f t="shared" si="230"/>
        <v/>
      </c>
      <c r="P1040" s="371" t="str">
        <f t="shared" si="237"/>
        <v/>
      </c>
      <c r="Q1040" s="372" t="str">
        <f t="shared" si="231"/>
        <v/>
      </c>
      <c r="R1040" s="373" t="str">
        <f t="shared" si="238"/>
        <v/>
      </c>
      <c r="S1040" s="372" t="str">
        <f t="shared" si="239"/>
        <v/>
      </c>
      <c r="T1040" s="372" t="str">
        <f t="shared" si="232"/>
        <v/>
      </c>
      <c r="U1040" s="374" t="str">
        <f t="shared" si="233"/>
        <v/>
      </c>
      <c r="V1040" s="375" t="str">
        <f t="shared" si="240"/>
        <v/>
      </c>
      <c r="Y1040" s="133"/>
    </row>
    <row r="1041" spans="1:25" s="127" customFormat="1" ht="12" customHeight="1">
      <c r="A1041" s="121">
        <v>969</v>
      </c>
      <c r="B1041" s="122"/>
      <c r="C1041" s="403"/>
      <c r="D1041" s="123"/>
      <c r="E1041" s="124"/>
      <c r="F1041" s="124"/>
      <c r="G1041" s="363" t="str">
        <f t="shared" si="226"/>
        <v/>
      </c>
      <c r="H1041" s="376" t="str">
        <f t="shared" si="227"/>
        <v/>
      </c>
      <c r="I1041" s="365" t="str">
        <f t="shared" si="228"/>
        <v/>
      </c>
      <c r="J1041" s="366" t="str">
        <f t="shared" si="234"/>
        <v/>
      </c>
      <c r="K1041" s="367" t="str">
        <f t="shared" si="235"/>
        <v/>
      </c>
      <c r="L1041" s="368" t="str">
        <f t="shared" si="236"/>
        <v/>
      </c>
      <c r="M1041" s="369"/>
      <c r="N1041" s="370" t="str">
        <f t="shared" si="229"/>
        <v/>
      </c>
      <c r="O1041" s="371" t="str">
        <f t="shared" si="230"/>
        <v/>
      </c>
      <c r="P1041" s="371" t="str">
        <f t="shared" si="237"/>
        <v/>
      </c>
      <c r="Q1041" s="372" t="str">
        <f t="shared" si="231"/>
        <v/>
      </c>
      <c r="R1041" s="373" t="str">
        <f t="shared" si="238"/>
        <v/>
      </c>
      <c r="S1041" s="372" t="str">
        <f t="shared" si="239"/>
        <v/>
      </c>
      <c r="T1041" s="372" t="str">
        <f t="shared" si="232"/>
        <v/>
      </c>
      <c r="U1041" s="374" t="str">
        <f t="shared" si="233"/>
        <v/>
      </c>
      <c r="V1041" s="375" t="str">
        <f t="shared" si="240"/>
        <v/>
      </c>
      <c r="Y1041" s="133"/>
    </row>
    <row r="1042" spans="1:25" s="127" customFormat="1" ht="12" customHeight="1">
      <c r="A1042" s="121">
        <v>970</v>
      </c>
      <c r="B1042" s="122"/>
      <c r="C1042" s="403"/>
      <c r="D1042" s="123"/>
      <c r="E1042" s="124"/>
      <c r="F1042" s="124"/>
      <c r="G1042" s="363" t="str">
        <f t="shared" si="226"/>
        <v/>
      </c>
      <c r="H1042" s="376" t="str">
        <f t="shared" si="227"/>
        <v/>
      </c>
      <c r="I1042" s="365" t="str">
        <f t="shared" si="228"/>
        <v/>
      </c>
      <c r="J1042" s="366" t="str">
        <f t="shared" si="234"/>
        <v/>
      </c>
      <c r="K1042" s="367" t="str">
        <f t="shared" si="235"/>
        <v/>
      </c>
      <c r="L1042" s="368" t="str">
        <f t="shared" si="236"/>
        <v/>
      </c>
      <c r="M1042" s="369"/>
      <c r="N1042" s="370" t="str">
        <f t="shared" si="229"/>
        <v/>
      </c>
      <c r="O1042" s="371" t="str">
        <f t="shared" si="230"/>
        <v/>
      </c>
      <c r="P1042" s="371" t="str">
        <f t="shared" si="237"/>
        <v/>
      </c>
      <c r="Q1042" s="372" t="str">
        <f t="shared" si="231"/>
        <v/>
      </c>
      <c r="R1042" s="373" t="str">
        <f t="shared" si="238"/>
        <v/>
      </c>
      <c r="S1042" s="372" t="str">
        <f t="shared" si="239"/>
        <v/>
      </c>
      <c r="T1042" s="372" t="str">
        <f t="shared" si="232"/>
        <v/>
      </c>
      <c r="U1042" s="374" t="str">
        <f t="shared" si="233"/>
        <v/>
      </c>
      <c r="V1042" s="375" t="str">
        <f t="shared" si="240"/>
        <v/>
      </c>
      <c r="Y1042" s="133"/>
    </row>
    <row r="1043" spans="1:25" s="127" customFormat="1" ht="12" customHeight="1">
      <c r="A1043" s="121">
        <v>971</v>
      </c>
      <c r="B1043" s="122"/>
      <c r="C1043" s="403"/>
      <c r="D1043" s="123"/>
      <c r="E1043" s="124"/>
      <c r="F1043" s="124"/>
      <c r="G1043" s="363" t="str">
        <f t="shared" si="226"/>
        <v/>
      </c>
      <c r="H1043" s="376" t="str">
        <f t="shared" si="227"/>
        <v/>
      </c>
      <c r="I1043" s="365" t="str">
        <f t="shared" si="228"/>
        <v/>
      </c>
      <c r="J1043" s="366" t="str">
        <f t="shared" si="234"/>
        <v/>
      </c>
      <c r="K1043" s="367" t="str">
        <f t="shared" si="235"/>
        <v/>
      </c>
      <c r="L1043" s="368" t="str">
        <f t="shared" si="236"/>
        <v/>
      </c>
      <c r="M1043" s="369"/>
      <c r="N1043" s="370" t="str">
        <f t="shared" si="229"/>
        <v/>
      </c>
      <c r="O1043" s="371" t="str">
        <f t="shared" si="230"/>
        <v/>
      </c>
      <c r="P1043" s="371" t="str">
        <f t="shared" si="237"/>
        <v/>
      </c>
      <c r="Q1043" s="372" t="str">
        <f t="shared" si="231"/>
        <v/>
      </c>
      <c r="R1043" s="373" t="str">
        <f t="shared" si="238"/>
        <v/>
      </c>
      <c r="S1043" s="372" t="str">
        <f t="shared" si="239"/>
        <v/>
      </c>
      <c r="T1043" s="372" t="str">
        <f t="shared" si="232"/>
        <v/>
      </c>
      <c r="U1043" s="374" t="str">
        <f t="shared" si="233"/>
        <v/>
      </c>
      <c r="V1043" s="375" t="str">
        <f t="shared" si="240"/>
        <v/>
      </c>
      <c r="Y1043" s="133"/>
    </row>
    <row r="1044" spans="1:25" s="127" customFormat="1" ht="12" customHeight="1">
      <c r="A1044" s="121">
        <v>972</v>
      </c>
      <c r="B1044" s="122"/>
      <c r="C1044" s="403"/>
      <c r="D1044" s="123"/>
      <c r="E1044" s="124"/>
      <c r="F1044" s="124"/>
      <c r="G1044" s="363" t="str">
        <f t="shared" si="226"/>
        <v/>
      </c>
      <c r="H1044" s="376" t="str">
        <f t="shared" si="227"/>
        <v/>
      </c>
      <c r="I1044" s="365" t="str">
        <f t="shared" si="228"/>
        <v/>
      </c>
      <c r="J1044" s="366" t="str">
        <f t="shared" si="234"/>
        <v/>
      </c>
      <c r="K1044" s="367" t="str">
        <f t="shared" si="235"/>
        <v/>
      </c>
      <c r="L1044" s="368" t="str">
        <f t="shared" si="236"/>
        <v/>
      </c>
      <c r="M1044" s="369"/>
      <c r="N1044" s="370" t="str">
        <f t="shared" si="229"/>
        <v/>
      </c>
      <c r="O1044" s="371" t="str">
        <f t="shared" si="230"/>
        <v/>
      </c>
      <c r="P1044" s="371" t="str">
        <f t="shared" si="237"/>
        <v/>
      </c>
      <c r="Q1044" s="372" t="str">
        <f t="shared" si="231"/>
        <v/>
      </c>
      <c r="R1044" s="373" t="str">
        <f t="shared" si="238"/>
        <v/>
      </c>
      <c r="S1044" s="372" t="str">
        <f t="shared" si="239"/>
        <v/>
      </c>
      <c r="T1044" s="372" t="str">
        <f t="shared" si="232"/>
        <v/>
      </c>
      <c r="U1044" s="374" t="str">
        <f t="shared" si="233"/>
        <v/>
      </c>
      <c r="V1044" s="375" t="str">
        <f t="shared" si="240"/>
        <v/>
      </c>
      <c r="Y1044" s="133"/>
    </row>
    <row r="1045" spans="1:25" s="127" customFormat="1" ht="12" customHeight="1">
      <c r="A1045" s="121">
        <v>973</v>
      </c>
      <c r="B1045" s="122"/>
      <c r="C1045" s="403"/>
      <c r="D1045" s="123"/>
      <c r="E1045" s="124"/>
      <c r="F1045" s="124"/>
      <c r="G1045" s="363" t="str">
        <f t="shared" si="226"/>
        <v/>
      </c>
      <c r="H1045" s="376" t="str">
        <f t="shared" si="227"/>
        <v/>
      </c>
      <c r="I1045" s="365" t="str">
        <f t="shared" si="228"/>
        <v/>
      </c>
      <c r="J1045" s="366" t="str">
        <f t="shared" si="234"/>
        <v/>
      </c>
      <c r="K1045" s="367" t="str">
        <f t="shared" si="235"/>
        <v/>
      </c>
      <c r="L1045" s="368" t="str">
        <f t="shared" si="236"/>
        <v/>
      </c>
      <c r="M1045" s="369"/>
      <c r="N1045" s="370" t="str">
        <f t="shared" si="229"/>
        <v/>
      </c>
      <c r="O1045" s="371" t="str">
        <f t="shared" si="230"/>
        <v/>
      </c>
      <c r="P1045" s="371" t="str">
        <f t="shared" si="237"/>
        <v/>
      </c>
      <c r="Q1045" s="372" t="str">
        <f t="shared" si="231"/>
        <v/>
      </c>
      <c r="R1045" s="373" t="str">
        <f t="shared" si="238"/>
        <v/>
      </c>
      <c r="S1045" s="372" t="str">
        <f t="shared" si="239"/>
        <v/>
      </c>
      <c r="T1045" s="372" t="str">
        <f t="shared" si="232"/>
        <v/>
      </c>
      <c r="U1045" s="374" t="str">
        <f t="shared" si="233"/>
        <v/>
      </c>
      <c r="V1045" s="375" t="str">
        <f t="shared" si="240"/>
        <v/>
      </c>
      <c r="Y1045" s="133"/>
    </row>
    <row r="1046" spans="1:25" s="127" customFormat="1" ht="12" customHeight="1">
      <c r="A1046" s="121">
        <v>974</v>
      </c>
      <c r="B1046" s="122"/>
      <c r="C1046" s="403"/>
      <c r="D1046" s="123"/>
      <c r="E1046" s="124"/>
      <c r="F1046" s="124"/>
      <c r="G1046" s="363" t="str">
        <f t="shared" si="226"/>
        <v/>
      </c>
      <c r="H1046" s="376" t="str">
        <f t="shared" si="227"/>
        <v/>
      </c>
      <c r="I1046" s="365" t="str">
        <f t="shared" si="228"/>
        <v/>
      </c>
      <c r="J1046" s="366" t="str">
        <f t="shared" si="234"/>
        <v/>
      </c>
      <c r="K1046" s="367" t="str">
        <f t="shared" si="235"/>
        <v/>
      </c>
      <c r="L1046" s="368" t="str">
        <f t="shared" si="236"/>
        <v/>
      </c>
      <c r="M1046" s="369"/>
      <c r="N1046" s="370" t="str">
        <f t="shared" si="229"/>
        <v/>
      </c>
      <c r="O1046" s="371" t="str">
        <f t="shared" si="230"/>
        <v/>
      </c>
      <c r="P1046" s="371" t="str">
        <f t="shared" si="237"/>
        <v/>
      </c>
      <c r="Q1046" s="372" t="str">
        <f t="shared" si="231"/>
        <v/>
      </c>
      <c r="R1046" s="373" t="str">
        <f t="shared" si="238"/>
        <v/>
      </c>
      <c r="S1046" s="372" t="str">
        <f t="shared" si="239"/>
        <v/>
      </c>
      <c r="T1046" s="372" t="str">
        <f t="shared" si="232"/>
        <v/>
      </c>
      <c r="U1046" s="374" t="str">
        <f t="shared" si="233"/>
        <v/>
      </c>
      <c r="V1046" s="375" t="str">
        <f t="shared" si="240"/>
        <v/>
      </c>
      <c r="Y1046" s="133"/>
    </row>
    <row r="1047" spans="1:25" s="127" customFormat="1" ht="12" customHeight="1">
      <c r="A1047" s="121">
        <v>975</v>
      </c>
      <c r="B1047" s="122"/>
      <c r="C1047" s="403"/>
      <c r="D1047" s="123"/>
      <c r="E1047" s="124"/>
      <c r="F1047" s="124"/>
      <c r="G1047" s="363" t="str">
        <f t="shared" si="226"/>
        <v/>
      </c>
      <c r="H1047" s="376" t="str">
        <f t="shared" si="227"/>
        <v/>
      </c>
      <c r="I1047" s="365" t="str">
        <f t="shared" si="228"/>
        <v/>
      </c>
      <c r="J1047" s="366" t="str">
        <f t="shared" si="234"/>
        <v/>
      </c>
      <c r="K1047" s="367" t="str">
        <f t="shared" si="235"/>
        <v/>
      </c>
      <c r="L1047" s="368" t="str">
        <f t="shared" si="236"/>
        <v/>
      </c>
      <c r="M1047" s="369"/>
      <c r="N1047" s="370" t="str">
        <f t="shared" si="229"/>
        <v/>
      </c>
      <c r="O1047" s="371" t="str">
        <f t="shared" si="230"/>
        <v/>
      </c>
      <c r="P1047" s="371" t="str">
        <f t="shared" si="237"/>
        <v/>
      </c>
      <c r="Q1047" s="372" t="str">
        <f t="shared" si="231"/>
        <v/>
      </c>
      <c r="R1047" s="373" t="str">
        <f t="shared" si="238"/>
        <v/>
      </c>
      <c r="S1047" s="372" t="str">
        <f t="shared" si="239"/>
        <v/>
      </c>
      <c r="T1047" s="372" t="str">
        <f t="shared" si="232"/>
        <v/>
      </c>
      <c r="U1047" s="374" t="str">
        <f t="shared" si="233"/>
        <v/>
      </c>
      <c r="V1047" s="375" t="str">
        <f t="shared" si="240"/>
        <v/>
      </c>
      <c r="Y1047" s="133"/>
    </row>
    <row r="1048" spans="1:25" s="127" customFormat="1" ht="12" customHeight="1">
      <c r="A1048" s="121">
        <v>976</v>
      </c>
      <c r="B1048" s="122"/>
      <c r="C1048" s="403"/>
      <c r="D1048" s="123"/>
      <c r="E1048" s="124"/>
      <c r="F1048" s="124"/>
      <c r="G1048" s="363" t="str">
        <f t="shared" si="226"/>
        <v/>
      </c>
      <c r="H1048" s="376" t="str">
        <f t="shared" si="227"/>
        <v/>
      </c>
      <c r="I1048" s="365" t="str">
        <f t="shared" si="228"/>
        <v/>
      </c>
      <c r="J1048" s="366" t="str">
        <f t="shared" si="234"/>
        <v/>
      </c>
      <c r="K1048" s="367" t="str">
        <f t="shared" si="235"/>
        <v/>
      </c>
      <c r="L1048" s="368" t="str">
        <f t="shared" si="236"/>
        <v/>
      </c>
      <c r="M1048" s="369"/>
      <c r="N1048" s="370" t="str">
        <f t="shared" si="229"/>
        <v/>
      </c>
      <c r="O1048" s="371" t="str">
        <f t="shared" si="230"/>
        <v/>
      </c>
      <c r="P1048" s="371" t="str">
        <f t="shared" si="237"/>
        <v/>
      </c>
      <c r="Q1048" s="372" t="str">
        <f t="shared" si="231"/>
        <v/>
      </c>
      <c r="R1048" s="373" t="str">
        <f t="shared" si="238"/>
        <v/>
      </c>
      <c r="S1048" s="372" t="str">
        <f t="shared" si="239"/>
        <v/>
      </c>
      <c r="T1048" s="372" t="str">
        <f t="shared" si="232"/>
        <v/>
      </c>
      <c r="U1048" s="374" t="str">
        <f t="shared" si="233"/>
        <v/>
      </c>
      <c r="V1048" s="375" t="str">
        <f t="shared" si="240"/>
        <v/>
      </c>
      <c r="Y1048" s="133"/>
    </row>
    <row r="1049" spans="1:25" s="127" customFormat="1" ht="12" customHeight="1">
      <c r="A1049" s="121">
        <v>977</v>
      </c>
      <c r="B1049" s="122"/>
      <c r="C1049" s="403"/>
      <c r="D1049" s="123"/>
      <c r="E1049" s="124"/>
      <c r="F1049" s="124"/>
      <c r="G1049" s="363" t="str">
        <f t="shared" si="226"/>
        <v/>
      </c>
      <c r="H1049" s="376" t="str">
        <f t="shared" si="227"/>
        <v/>
      </c>
      <c r="I1049" s="365" t="str">
        <f t="shared" si="228"/>
        <v/>
      </c>
      <c r="J1049" s="366" t="str">
        <f t="shared" si="234"/>
        <v/>
      </c>
      <c r="K1049" s="367" t="str">
        <f t="shared" si="235"/>
        <v/>
      </c>
      <c r="L1049" s="368" t="str">
        <f t="shared" si="236"/>
        <v/>
      </c>
      <c r="M1049" s="369"/>
      <c r="N1049" s="370" t="str">
        <f t="shared" si="229"/>
        <v/>
      </c>
      <c r="O1049" s="371" t="str">
        <f t="shared" si="230"/>
        <v/>
      </c>
      <c r="P1049" s="371" t="str">
        <f t="shared" si="237"/>
        <v/>
      </c>
      <c r="Q1049" s="372" t="str">
        <f t="shared" si="231"/>
        <v/>
      </c>
      <c r="R1049" s="373" t="str">
        <f t="shared" si="238"/>
        <v/>
      </c>
      <c r="S1049" s="372" t="str">
        <f t="shared" si="239"/>
        <v/>
      </c>
      <c r="T1049" s="372" t="str">
        <f t="shared" si="232"/>
        <v/>
      </c>
      <c r="U1049" s="374" t="str">
        <f t="shared" si="233"/>
        <v/>
      </c>
      <c r="V1049" s="375" t="str">
        <f t="shared" si="240"/>
        <v/>
      </c>
      <c r="Y1049" s="133"/>
    </row>
    <row r="1050" spans="1:25" s="127" customFormat="1" ht="12" customHeight="1">
      <c r="A1050" s="121">
        <v>978</v>
      </c>
      <c r="B1050" s="122"/>
      <c r="C1050" s="403"/>
      <c r="D1050" s="123"/>
      <c r="E1050" s="124"/>
      <c r="F1050" s="124"/>
      <c r="G1050" s="363" t="str">
        <f t="shared" si="226"/>
        <v/>
      </c>
      <c r="H1050" s="376" t="str">
        <f t="shared" si="227"/>
        <v/>
      </c>
      <c r="I1050" s="365" t="str">
        <f t="shared" si="228"/>
        <v/>
      </c>
      <c r="J1050" s="366" t="str">
        <f t="shared" si="234"/>
        <v/>
      </c>
      <c r="K1050" s="367" t="str">
        <f t="shared" si="235"/>
        <v/>
      </c>
      <c r="L1050" s="368" t="str">
        <f t="shared" si="236"/>
        <v/>
      </c>
      <c r="M1050" s="369"/>
      <c r="N1050" s="370" t="str">
        <f t="shared" si="229"/>
        <v/>
      </c>
      <c r="O1050" s="371" t="str">
        <f t="shared" si="230"/>
        <v/>
      </c>
      <c r="P1050" s="371" t="str">
        <f t="shared" si="237"/>
        <v/>
      </c>
      <c r="Q1050" s="372" t="str">
        <f t="shared" si="231"/>
        <v/>
      </c>
      <c r="R1050" s="373" t="str">
        <f t="shared" si="238"/>
        <v/>
      </c>
      <c r="S1050" s="372" t="str">
        <f t="shared" si="239"/>
        <v/>
      </c>
      <c r="T1050" s="372" t="str">
        <f t="shared" si="232"/>
        <v/>
      </c>
      <c r="U1050" s="374" t="str">
        <f t="shared" si="233"/>
        <v/>
      </c>
      <c r="V1050" s="375" t="str">
        <f t="shared" si="240"/>
        <v/>
      </c>
      <c r="Y1050" s="133"/>
    </row>
    <row r="1051" spans="1:25" s="127" customFormat="1" ht="12" customHeight="1">
      <c r="A1051" s="121">
        <v>979</v>
      </c>
      <c r="B1051" s="122"/>
      <c r="C1051" s="403"/>
      <c r="D1051" s="123"/>
      <c r="E1051" s="124"/>
      <c r="F1051" s="124"/>
      <c r="G1051" s="363" t="str">
        <f t="shared" si="226"/>
        <v/>
      </c>
      <c r="H1051" s="376" t="str">
        <f t="shared" si="227"/>
        <v/>
      </c>
      <c r="I1051" s="365" t="str">
        <f t="shared" si="228"/>
        <v/>
      </c>
      <c r="J1051" s="366" t="str">
        <f t="shared" si="234"/>
        <v/>
      </c>
      <c r="K1051" s="367" t="str">
        <f t="shared" si="235"/>
        <v/>
      </c>
      <c r="L1051" s="368" t="str">
        <f t="shared" si="236"/>
        <v/>
      </c>
      <c r="M1051" s="369"/>
      <c r="N1051" s="370" t="str">
        <f t="shared" si="229"/>
        <v/>
      </c>
      <c r="O1051" s="371" t="str">
        <f t="shared" si="230"/>
        <v/>
      </c>
      <c r="P1051" s="371" t="str">
        <f t="shared" si="237"/>
        <v/>
      </c>
      <c r="Q1051" s="372" t="str">
        <f t="shared" si="231"/>
        <v/>
      </c>
      <c r="R1051" s="373" t="str">
        <f t="shared" si="238"/>
        <v/>
      </c>
      <c r="S1051" s="372" t="str">
        <f t="shared" si="239"/>
        <v/>
      </c>
      <c r="T1051" s="372" t="str">
        <f t="shared" si="232"/>
        <v/>
      </c>
      <c r="U1051" s="374" t="str">
        <f t="shared" si="233"/>
        <v/>
      </c>
      <c r="V1051" s="375" t="str">
        <f t="shared" si="240"/>
        <v/>
      </c>
      <c r="Y1051" s="133"/>
    </row>
    <row r="1052" spans="1:25" s="127" customFormat="1" ht="12" customHeight="1">
      <c r="A1052" s="121">
        <v>980</v>
      </c>
      <c r="B1052" s="122"/>
      <c r="C1052" s="403"/>
      <c r="D1052" s="123"/>
      <c r="E1052" s="124"/>
      <c r="F1052" s="124"/>
      <c r="G1052" s="363" t="str">
        <f t="shared" si="226"/>
        <v/>
      </c>
      <c r="H1052" s="376" t="str">
        <f t="shared" si="227"/>
        <v/>
      </c>
      <c r="I1052" s="365" t="str">
        <f t="shared" si="228"/>
        <v/>
      </c>
      <c r="J1052" s="366" t="str">
        <f t="shared" si="234"/>
        <v/>
      </c>
      <c r="K1052" s="367" t="str">
        <f t="shared" si="235"/>
        <v/>
      </c>
      <c r="L1052" s="368" t="str">
        <f t="shared" si="236"/>
        <v/>
      </c>
      <c r="M1052" s="369"/>
      <c r="N1052" s="370" t="str">
        <f t="shared" si="229"/>
        <v/>
      </c>
      <c r="O1052" s="371" t="str">
        <f t="shared" si="230"/>
        <v/>
      </c>
      <c r="P1052" s="371" t="str">
        <f t="shared" si="237"/>
        <v/>
      </c>
      <c r="Q1052" s="372" t="str">
        <f t="shared" si="231"/>
        <v/>
      </c>
      <c r="R1052" s="373" t="str">
        <f t="shared" si="238"/>
        <v/>
      </c>
      <c r="S1052" s="372" t="str">
        <f t="shared" si="239"/>
        <v/>
      </c>
      <c r="T1052" s="372" t="str">
        <f t="shared" si="232"/>
        <v/>
      </c>
      <c r="U1052" s="374" t="str">
        <f t="shared" si="233"/>
        <v/>
      </c>
      <c r="V1052" s="375" t="str">
        <f t="shared" si="240"/>
        <v/>
      </c>
      <c r="Y1052" s="133"/>
    </row>
    <row r="1053" spans="1:25" s="127" customFormat="1" ht="12" customHeight="1">
      <c r="A1053" s="121">
        <v>981</v>
      </c>
      <c r="B1053" s="122"/>
      <c r="C1053" s="403"/>
      <c r="D1053" s="123"/>
      <c r="E1053" s="124"/>
      <c r="F1053" s="124"/>
      <c r="G1053" s="363" t="str">
        <f t="shared" si="226"/>
        <v/>
      </c>
      <c r="H1053" s="376" t="str">
        <f t="shared" si="227"/>
        <v/>
      </c>
      <c r="I1053" s="365" t="str">
        <f t="shared" si="228"/>
        <v/>
      </c>
      <c r="J1053" s="366" t="str">
        <f t="shared" si="234"/>
        <v/>
      </c>
      <c r="K1053" s="367" t="str">
        <f t="shared" si="235"/>
        <v/>
      </c>
      <c r="L1053" s="368" t="str">
        <f t="shared" si="236"/>
        <v/>
      </c>
      <c r="M1053" s="369"/>
      <c r="N1053" s="370" t="str">
        <f t="shared" si="229"/>
        <v/>
      </c>
      <c r="O1053" s="371" t="str">
        <f t="shared" si="230"/>
        <v/>
      </c>
      <c r="P1053" s="371" t="str">
        <f t="shared" si="237"/>
        <v/>
      </c>
      <c r="Q1053" s="372" t="str">
        <f t="shared" si="231"/>
        <v/>
      </c>
      <c r="R1053" s="373" t="str">
        <f t="shared" si="238"/>
        <v/>
      </c>
      <c r="S1053" s="372" t="str">
        <f t="shared" si="239"/>
        <v/>
      </c>
      <c r="T1053" s="372" t="str">
        <f t="shared" si="232"/>
        <v/>
      </c>
      <c r="U1053" s="374" t="str">
        <f t="shared" si="233"/>
        <v/>
      </c>
      <c r="V1053" s="375" t="str">
        <f t="shared" si="240"/>
        <v/>
      </c>
      <c r="Y1053" s="133"/>
    </row>
    <row r="1054" spans="1:25" s="127" customFormat="1" ht="12" customHeight="1">
      <c r="A1054" s="121">
        <v>982</v>
      </c>
      <c r="B1054" s="122"/>
      <c r="C1054" s="403"/>
      <c r="D1054" s="123"/>
      <c r="E1054" s="124"/>
      <c r="F1054" s="124"/>
      <c r="G1054" s="363" t="str">
        <f t="shared" si="226"/>
        <v/>
      </c>
      <c r="H1054" s="376" t="str">
        <f t="shared" si="227"/>
        <v/>
      </c>
      <c r="I1054" s="365" t="str">
        <f t="shared" si="228"/>
        <v/>
      </c>
      <c r="J1054" s="366" t="str">
        <f t="shared" si="234"/>
        <v/>
      </c>
      <c r="K1054" s="367" t="str">
        <f t="shared" si="235"/>
        <v/>
      </c>
      <c r="L1054" s="368" t="str">
        <f t="shared" si="236"/>
        <v/>
      </c>
      <c r="M1054" s="369"/>
      <c r="N1054" s="370" t="str">
        <f t="shared" si="229"/>
        <v/>
      </c>
      <c r="O1054" s="371" t="str">
        <f t="shared" si="230"/>
        <v/>
      </c>
      <c r="P1054" s="371" t="str">
        <f t="shared" si="237"/>
        <v/>
      </c>
      <c r="Q1054" s="372" t="str">
        <f t="shared" si="231"/>
        <v/>
      </c>
      <c r="R1054" s="373" t="str">
        <f t="shared" si="238"/>
        <v/>
      </c>
      <c r="S1054" s="372" t="str">
        <f t="shared" si="239"/>
        <v/>
      </c>
      <c r="T1054" s="372" t="str">
        <f t="shared" si="232"/>
        <v/>
      </c>
      <c r="U1054" s="374" t="str">
        <f t="shared" si="233"/>
        <v/>
      </c>
      <c r="V1054" s="375" t="str">
        <f t="shared" si="240"/>
        <v/>
      </c>
      <c r="Y1054" s="133"/>
    </row>
    <row r="1055" spans="1:25" s="127" customFormat="1" ht="12" customHeight="1">
      <c r="A1055" s="121">
        <v>983</v>
      </c>
      <c r="B1055" s="122"/>
      <c r="C1055" s="403"/>
      <c r="D1055" s="123"/>
      <c r="E1055" s="124"/>
      <c r="F1055" s="124"/>
      <c r="G1055" s="363" t="str">
        <f t="shared" si="226"/>
        <v/>
      </c>
      <c r="H1055" s="376" t="str">
        <f t="shared" si="227"/>
        <v/>
      </c>
      <c r="I1055" s="365" t="str">
        <f t="shared" si="228"/>
        <v/>
      </c>
      <c r="J1055" s="366" t="str">
        <f t="shared" si="234"/>
        <v/>
      </c>
      <c r="K1055" s="367" t="str">
        <f t="shared" si="235"/>
        <v/>
      </c>
      <c r="L1055" s="368" t="str">
        <f t="shared" si="236"/>
        <v/>
      </c>
      <c r="M1055" s="369"/>
      <c r="N1055" s="370" t="str">
        <f t="shared" si="229"/>
        <v/>
      </c>
      <c r="O1055" s="371" t="str">
        <f t="shared" si="230"/>
        <v/>
      </c>
      <c r="P1055" s="371" t="str">
        <f t="shared" si="237"/>
        <v/>
      </c>
      <c r="Q1055" s="372" t="str">
        <f t="shared" si="231"/>
        <v/>
      </c>
      <c r="R1055" s="373" t="str">
        <f t="shared" si="238"/>
        <v/>
      </c>
      <c r="S1055" s="372" t="str">
        <f t="shared" si="239"/>
        <v/>
      </c>
      <c r="T1055" s="372" t="str">
        <f t="shared" si="232"/>
        <v/>
      </c>
      <c r="U1055" s="374" t="str">
        <f t="shared" si="233"/>
        <v/>
      </c>
      <c r="V1055" s="375" t="str">
        <f t="shared" si="240"/>
        <v/>
      </c>
      <c r="Y1055" s="133"/>
    </row>
    <row r="1056" spans="1:25" s="127" customFormat="1" ht="12" customHeight="1">
      <c r="A1056" s="121">
        <v>984</v>
      </c>
      <c r="B1056" s="122"/>
      <c r="C1056" s="403"/>
      <c r="D1056" s="123"/>
      <c r="E1056" s="124"/>
      <c r="F1056" s="124"/>
      <c r="G1056" s="363" t="str">
        <f t="shared" si="226"/>
        <v/>
      </c>
      <c r="H1056" s="376" t="str">
        <f t="shared" si="227"/>
        <v/>
      </c>
      <c r="I1056" s="365" t="str">
        <f t="shared" si="228"/>
        <v/>
      </c>
      <c r="J1056" s="366" t="str">
        <f t="shared" si="234"/>
        <v/>
      </c>
      <c r="K1056" s="367" t="str">
        <f t="shared" si="235"/>
        <v/>
      </c>
      <c r="L1056" s="368" t="str">
        <f t="shared" si="236"/>
        <v/>
      </c>
      <c r="M1056" s="369"/>
      <c r="N1056" s="370" t="str">
        <f t="shared" si="229"/>
        <v/>
      </c>
      <c r="O1056" s="371" t="str">
        <f t="shared" si="230"/>
        <v/>
      </c>
      <c r="P1056" s="371" t="str">
        <f t="shared" si="237"/>
        <v/>
      </c>
      <c r="Q1056" s="372" t="str">
        <f t="shared" si="231"/>
        <v/>
      </c>
      <c r="R1056" s="373" t="str">
        <f t="shared" si="238"/>
        <v/>
      </c>
      <c r="S1056" s="372" t="str">
        <f t="shared" si="239"/>
        <v/>
      </c>
      <c r="T1056" s="372" t="str">
        <f t="shared" si="232"/>
        <v/>
      </c>
      <c r="U1056" s="374" t="str">
        <f t="shared" si="233"/>
        <v/>
      </c>
      <c r="V1056" s="375" t="str">
        <f t="shared" si="240"/>
        <v/>
      </c>
      <c r="Y1056" s="133"/>
    </row>
    <row r="1057" spans="1:25" s="127" customFormat="1" ht="12" customHeight="1">
      <c r="A1057" s="121">
        <v>985</v>
      </c>
      <c r="B1057" s="122"/>
      <c r="C1057" s="403"/>
      <c r="D1057" s="123"/>
      <c r="E1057" s="124"/>
      <c r="F1057" s="124"/>
      <c r="G1057" s="363" t="str">
        <f t="shared" si="226"/>
        <v/>
      </c>
      <c r="H1057" s="376" t="str">
        <f t="shared" si="227"/>
        <v/>
      </c>
      <c r="I1057" s="365" t="str">
        <f t="shared" si="228"/>
        <v/>
      </c>
      <c r="J1057" s="366" t="str">
        <f t="shared" si="234"/>
        <v/>
      </c>
      <c r="K1057" s="367" t="str">
        <f t="shared" si="235"/>
        <v/>
      </c>
      <c r="L1057" s="368" t="str">
        <f t="shared" si="236"/>
        <v/>
      </c>
      <c r="M1057" s="369"/>
      <c r="N1057" s="370" t="str">
        <f t="shared" si="229"/>
        <v/>
      </c>
      <c r="O1057" s="371" t="str">
        <f t="shared" si="230"/>
        <v/>
      </c>
      <c r="P1057" s="371" t="str">
        <f t="shared" si="237"/>
        <v/>
      </c>
      <c r="Q1057" s="372" t="str">
        <f t="shared" si="231"/>
        <v/>
      </c>
      <c r="R1057" s="373" t="str">
        <f t="shared" si="238"/>
        <v/>
      </c>
      <c r="S1057" s="372" t="str">
        <f t="shared" si="239"/>
        <v/>
      </c>
      <c r="T1057" s="372" t="str">
        <f t="shared" si="232"/>
        <v/>
      </c>
      <c r="U1057" s="374" t="str">
        <f t="shared" si="233"/>
        <v/>
      </c>
      <c r="V1057" s="375" t="str">
        <f t="shared" si="240"/>
        <v/>
      </c>
      <c r="Y1057" s="133"/>
    </row>
    <row r="1058" spans="1:25" s="127" customFormat="1" ht="12" customHeight="1">
      <c r="A1058" s="121">
        <v>986</v>
      </c>
      <c r="B1058" s="122"/>
      <c r="C1058" s="403"/>
      <c r="D1058" s="123"/>
      <c r="E1058" s="124"/>
      <c r="F1058" s="124"/>
      <c r="G1058" s="363" t="str">
        <f t="shared" si="226"/>
        <v/>
      </c>
      <c r="H1058" s="376" t="str">
        <f t="shared" si="227"/>
        <v/>
      </c>
      <c r="I1058" s="365" t="str">
        <f t="shared" si="228"/>
        <v/>
      </c>
      <c r="J1058" s="366" t="str">
        <f t="shared" si="234"/>
        <v/>
      </c>
      <c r="K1058" s="367" t="str">
        <f t="shared" si="235"/>
        <v/>
      </c>
      <c r="L1058" s="368" t="str">
        <f t="shared" si="236"/>
        <v/>
      </c>
      <c r="M1058" s="369"/>
      <c r="N1058" s="370" t="str">
        <f t="shared" si="229"/>
        <v/>
      </c>
      <c r="O1058" s="371" t="str">
        <f t="shared" si="230"/>
        <v/>
      </c>
      <c r="P1058" s="371" t="str">
        <f t="shared" si="237"/>
        <v/>
      </c>
      <c r="Q1058" s="372" t="str">
        <f t="shared" si="231"/>
        <v/>
      </c>
      <c r="R1058" s="373" t="str">
        <f t="shared" si="238"/>
        <v/>
      </c>
      <c r="S1058" s="372" t="str">
        <f t="shared" si="239"/>
        <v/>
      </c>
      <c r="T1058" s="372" t="str">
        <f t="shared" si="232"/>
        <v/>
      </c>
      <c r="U1058" s="374" t="str">
        <f t="shared" si="233"/>
        <v/>
      </c>
      <c r="V1058" s="375" t="str">
        <f t="shared" si="240"/>
        <v/>
      </c>
      <c r="Y1058" s="133"/>
    </row>
    <row r="1059" spans="1:25" s="127" customFormat="1" ht="12" customHeight="1">
      <c r="A1059" s="121">
        <v>987</v>
      </c>
      <c r="B1059" s="122"/>
      <c r="C1059" s="403"/>
      <c r="D1059" s="123"/>
      <c r="E1059" s="124"/>
      <c r="F1059" s="124"/>
      <c r="G1059" s="363" t="str">
        <f t="shared" si="226"/>
        <v/>
      </c>
      <c r="H1059" s="376" t="str">
        <f t="shared" si="227"/>
        <v/>
      </c>
      <c r="I1059" s="365" t="str">
        <f t="shared" si="228"/>
        <v/>
      </c>
      <c r="J1059" s="366" t="str">
        <f t="shared" si="234"/>
        <v/>
      </c>
      <c r="K1059" s="367" t="str">
        <f t="shared" si="235"/>
        <v/>
      </c>
      <c r="L1059" s="368" t="str">
        <f t="shared" si="236"/>
        <v/>
      </c>
      <c r="M1059" s="369"/>
      <c r="N1059" s="370" t="str">
        <f t="shared" si="229"/>
        <v/>
      </c>
      <c r="O1059" s="371" t="str">
        <f t="shared" si="230"/>
        <v/>
      </c>
      <c r="P1059" s="371" t="str">
        <f t="shared" si="237"/>
        <v/>
      </c>
      <c r="Q1059" s="372" t="str">
        <f t="shared" si="231"/>
        <v/>
      </c>
      <c r="R1059" s="373" t="str">
        <f t="shared" si="238"/>
        <v/>
      </c>
      <c r="S1059" s="372" t="str">
        <f t="shared" si="239"/>
        <v/>
      </c>
      <c r="T1059" s="372" t="str">
        <f t="shared" si="232"/>
        <v/>
      </c>
      <c r="U1059" s="374" t="str">
        <f t="shared" si="233"/>
        <v/>
      </c>
      <c r="V1059" s="375" t="str">
        <f t="shared" si="240"/>
        <v/>
      </c>
      <c r="Y1059" s="133"/>
    </row>
    <row r="1060" spans="1:25" s="127" customFormat="1" ht="12" customHeight="1">
      <c r="A1060" s="121">
        <v>988</v>
      </c>
      <c r="B1060" s="122"/>
      <c r="C1060" s="403"/>
      <c r="D1060" s="123"/>
      <c r="E1060" s="124"/>
      <c r="F1060" s="124"/>
      <c r="G1060" s="363" t="str">
        <f t="shared" si="226"/>
        <v/>
      </c>
      <c r="H1060" s="376" t="str">
        <f t="shared" si="227"/>
        <v/>
      </c>
      <c r="I1060" s="365" t="str">
        <f t="shared" si="228"/>
        <v/>
      </c>
      <c r="J1060" s="366" t="str">
        <f t="shared" si="234"/>
        <v/>
      </c>
      <c r="K1060" s="367" t="str">
        <f t="shared" si="235"/>
        <v/>
      </c>
      <c r="L1060" s="368" t="str">
        <f t="shared" si="236"/>
        <v/>
      </c>
      <c r="M1060" s="369"/>
      <c r="N1060" s="370" t="str">
        <f t="shared" si="229"/>
        <v/>
      </c>
      <c r="O1060" s="371" t="str">
        <f t="shared" si="230"/>
        <v/>
      </c>
      <c r="P1060" s="371" t="str">
        <f t="shared" si="237"/>
        <v/>
      </c>
      <c r="Q1060" s="372" t="str">
        <f t="shared" si="231"/>
        <v/>
      </c>
      <c r="R1060" s="373" t="str">
        <f t="shared" si="238"/>
        <v/>
      </c>
      <c r="S1060" s="372" t="str">
        <f t="shared" si="239"/>
        <v/>
      </c>
      <c r="T1060" s="372" t="str">
        <f t="shared" si="232"/>
        <v/>
      </c>
      <c r="U1060" s="374" t="str">
        <f t="shared" si="233"/>
        <v/>
      </c>
      <c r="V1060" s="375" t="str">
        <f t="shared" si="240"/>
        <v/>
      </c>
      <c r="Y1060" s="133"/>
    </row>
    <row r="1061" spans="1:25" s="127" customFormat="1" ht="12" customHeight="1">
      <c r="A1061" s="121">
        <v>989</v>
      </c>
      <c r="B1061" s="122"/>
      <c r="C1061" s="403"/>
      <c r="D1061" s="123"/>
      <c r="E1061" s="124"/>
      <c r="F1061" s="124"/>
      <c r="G1061" s="363" t="str">
        <f t="shared" si="226"/>
        <v/>
      </c>
      <c r="H1061" s="376" t="str">
        <f t="shared" si="227"/>
        <v/>
      </c>
      <c r="I1061" s="365" t="str">
        <f t="shared" si="228"/>
        <v/>
      </c>
      <c r="J1061" s="366" t="str">
        <f t="shared" si="234"/>
        <v/>
      </c>
      <c r="K1061" s="367" t="str">
        <f t="shared" si="235"/>
        <v/>
      </c>
      <c r="L1061" s="368" t="str">
        <f t="shared" si="236"/>
        <v/>
      </c>
      <c r="M1061" s="369"/>
      <c r="N1061" s="370" t="str">
        <f t="shared" si="229"/>
        <v/>
      </c>
      <c r="O1061" s="371" t="str">
        <f t="shared" si="230"/>
        <v/>
      </c>
      <c r="P1061" s="371" t="str">
        <f t="shared" si="237"/>
        <v/>
      </c>
      <c r="Q1061" s="372" t="str">
        <f t="shared" si="231"/>
        <v/>
      </c>
      <c r="R1061" s="373" t="str">
        <f t="shared" si="238"/>
        <v/>
      </c>
      <c r="S1061" s="372" t="str">
        <f t="shared" si="239"/>
        <v/>
      </c>
      <c r="T1061" s="372" t="str">
        <f t="shared" si="232"/>
        <v/>
      </c>
      <c r="U1061" s="374" t="str">
        <f t="shared" si="233"/>
        <v/>
      </c>
      <c r="V1061" s="375" t="str">
        <f t="shared" si="240"/>
        <v/>
      </c>
      <c r="Y1061" s="133"/>
    </row>
    <row r="1062" spans="1:25" s="127" customFormat="1" ht="12" customHeight="1">
      <c r="A1062" s="121">
        <v>990</v>
      </c>
      <c r="B1062" s="122"/>
      <c r="C1062" s="403"/>
      <c r="D1062" s="123"/>
      <c r="E1062" s="124"/>
      <c r="F1062" s="124"/>
      <c r="G1062" s="363" t="str">
        <f t="shared" si="226"/>
        <v/>
      </c>
      <c r="H1062" s="376" t="str">
        <f t="shared" si="227"/>
        <v/>
      </c>
      <c r="I1062" s="365" t="str">
        <f t="shared" si="228"/>
        <v/>
      </c>
      <c r="J1062" s="366" t="str">
        <f t="shared" si="234"/>
        <v/>
      </c>
      <c r="K1062" s="367" t="str">
        <f t="shared" si="235"/>
        <v/>
      </c>
      <c r="L1062" s="368" t="str">
        <f t="shared" si="236"/>
        <v/>
      </c>
      <c r="M1062" s="369"/>
      <c r="N1062" s="370" t="str">
        <f t="shared" si="229"/>
        <v/>
      </c>
      <c r="O1062" s="371" t="str">
        <f t="shared" si="230"/>
        <v/>
      </c>
      <c r="P1062" s="371" t="str">
        <f t="shared" si="237"/>
        <v/>
      </c>
      <c r="Q1062" s="372" t="str">
        <f t="shared" si="231"/>
        <v/>
      </c>
      <c r="R1062" s="373" t="str">
        <f t="shared" si="238"/>
        <v/>
      </c>
      <c r="S1062" s="372" t="str">
        <f t="shared" si="239"/>
        <v/>
      </c>
      <c r="T1062" s="372" t="str">
        <f t="shared" si="232"/>
        <v/>
      </c>
      <c r="U1062" s="374" t="str">
        <f t="shared" si="233"/>
        <v/>
      </c>
      <c r="V1062" s="375" t="str">
        <f t="shared" si="240"/>
        <v/>
      </c>
      <c r="Y1062" s="133"/>
    </row>
    <row r="1063" spans="1:25" s="127" customFormat="1" ht="12" customHeight="1">
      <c r="A1063" s="121">
        <v>991</v>
      </c>
      <c r="B1063" s="122"/>
      <c r="C1063" s="403"/>
      <c r="D1063" s="123"/>
      <c r="E1063" s="124"/>
      <c r="F1063" s="124"/>
      <c r="G1063" s="363" t="str">
        <f t="shared" si="226"/>
        <v/>
      </c>
      <c r="H1063" s="376" t="str">
        <f t="shared" si="227"/>
        <v/>
      </c>
      <c r="I1063" s="365" t="str">
        <f t="shared" si="228"/>
        <v/>
      </c>
      <c r="J1063" s="366" t="str">
        <f t="shared" si="234"/>
        <v/>
      </c>
      <c r="K1063" s="367" t="str">
        <f t="shared" si="235"/>
        <v/>
      </c>
      <c r="L1063" s="368" t="str">
        <f t="shared" si="236"/>
        <v/>
      </c>
      <c r="M1063" s="369"/>
      <c r="N1063" s="370" t="str">
        <f t="shared" si="229"/>
        <v/>
      </c>
      <c r="O1063" s="371" t="str">
        <f t="shared" si="230"/>
        <v/>
      </c>
      <c r="P1063" s="371" t="str">
        <f t="shared" si="237"/>
        <v/>
      </c>
      <c r="Q1063" s="372" t="str">
        <f t="shared" si="231"/>
        <v/>
      </c>
      <c r="R1063" s="373" t="str">
        <f t="shared" si="238"/>
        <v/>
      </c>
      <c r="S1063" s="372" t="str">
        <f t="shared" si="239"/>
        <v/>
      </c>
      <c r="T1063" s="372" t="str">
        <f t="shared" si="232"/>
        <v/>
      </c>
      <c r="U1063" s="374" t="str">
        <f t="shared" si="233"/>
        <v/>
      </c>
      <c r="V1063" s="375" t="str">
        <f t="shared" si="240"/>
        <v/>
      </c>
      <c r="Y1063" s="133"/>
    </row>
    <row r="1064" spans="1:25" s="127" customFormat="1" ht="12" customHeight="1">
      <c r="A1064" s="121">
        <v>992</v>
      </c>
      <c r="B1064" s="122"/>
      <c r="C1064" s="403"/>
      <c r="D1064" s="123"/>
      <c r="E1064" s="124"/>
      <c r="F1064" s="124"/>
      <c r="G1064" s="363" t="str">
        <f t="shared" si="226"/>
        <v/>
      </c>
      <c r="H1064" s="376" t="str">
        <f t="shared" si="227"/>
        <v/>
      </c>
      <c r="I1064" s="365" t="str">
        <f t="shared" si="228"/>
        <v/>
      </c>
      <c r="J1064" s="366" t="str">
        <f t="shared" si="234"/>
        <v/>
      </c>
      <c r="K1064" s="367" t="str">
        <f t="shared" si="235"/>
        <v/>
      </c>
      <c r="L1064" s="368" t="str">
        <f t="shared" si="236"/>
        <v/>
      </c>
      <c r="M1064" s="369"/>
      <c r="N1064" s="370" t="str">
        <f t="shared" si="229"/>
        <v/>
      </c>
      <c r="O1064" s="371" t="str">
        <f t="shared" si="230"/>
        <v/>
      </c>
      <c r="P1064" s="371" t="str">
        <f t="shared" si="237"/>
        <v/>
      </c>
      <c r="Q1064" s="372" t="str">
        <f t="shared" si="231"/>
        <v/>
      </c>
      <c r="R1064" s="373" t="str">
        <f t="shared" si="238"/>
        <v/>
      </c>
      <c r="S1064" s="372" t="str">
        <f t="shared" si="239"/>
        <v/>
      </c>
      <c r="T1064" s="372" t="str">
        <f t="shared" si="232"/>
        <v/>
      </c>
      <c r="U1064" s="374" t="str">
        <f t="shared" si="233"/>
        <v/>
      </c>
      <c r="V1064" s="375" t="str">
        <f t="shared" si="240"/>
        <v/>
      </c>
      <c r="Y1064" s="133"/>
    </row>
    <row r="1065" spans="1:25" s="127" customFormat="1" ht="12" customHeight="1">
      <c r="A1065" s="121">
        <v>993</v>
      </c>
      <c r="B1065" s="122"/>
      <c r="C1065" s="403"/>
      <c r="D1065" s="123"/>
      <c r="E1065" s="124"/>
      <c r="F1065" s="124"/>
      <c r="G1065" s="363" t="str">
        <f t="shared" si="226"/>
        <v/>
      </c>
      <c r="H1065" s="376" t="str">
        <f t="shared" si="227"/>
        <v/>
      </c>
      <c r="I1065" s="365" t="str">
        <f t="shared" si="228"/>
        <v/>
      </c>
      <c r="J1065" s="366" t="str">
        <f t="shared" si="234"/>
        <v/>
      </c>
      <c r="K1065" s="367" t="str">
        <f t="shared" si="235"/>
        <v/>
      </c>
      <c r="L1065" s="368" t="str">
        <f t="shared" si="236"/>
        <v/>
      </c>
      <c r="M1065" s="369"/>
      <c r="N1065" s="370" t="str">
        <f t="shared" si="229"/>
        <v/>
      </c>
      <c r="O1065" s="371" t="str">
        <f t="shared" si="230"/>
        <v/>
      </c>
      <c r="P1065" s="371" t="str">
        <f t="shared" si="237"/>
        <v/>
      </c>
      <c r="Q1065" s="372" t="str">
        <f t="shared" si="231"/>
        <v/>
      </c>
      <c r="R1065" s="373" t="str">
        <f t="shared" si="238"/>
        <v/>
      </c>
      <c r="S1065" s="372" t="str">
        <f t="shared" si="239"/>
        <v/>
      </c>
      <c r="T1065" s="372" t="str">
        <f t="shared" si="232"/>
        <v/>
      </c>
      <c r="U1065" s="374" t="str">
        <f t="shared" si="233"/>
        <v/>
      </c>
      <c r="V1065" s="375" t="str">
        <f t="shared" si="240"/>
        <v/>
      </c>
      <c r="Y1065" s="133"/>
    </row>
    <row r="1066" spans="1:25" s="127" customFormat="1" ht="12" customHeight="1">
      <c r="A1066" s="121">
        <v>994</v>
      </c>
      <c r="B1066" s="122"/>
      <c r="C1066" s="403"/>
      <c r="D1066" s="123"/>
      <c r="E1066" s="124"/>
      <c r="F1066" s="124"/>
      <c r="G1066" s="363" t="str">
        <f t="shared" si="226"/>
        <v/>
      </c>
      <c r="H1066" s="376" t="str">
        <f t="shared" si="227"/>
        <v/>
      </c>
      <c r="I1066" s="365" t="str">
        <f t="shared" si="228"/>
        <v/>
      </c>
      <c r="J1066" s="366" t="str">
        <f t="shared" si="234"/>
        <v/>
      </c>
      <c r="K1066" s="367" t="str">
        <f t="shared" si="235"/>
        <v/>
      </c>
      <c r="L1066" s="368" t="str">
        <f t="shared" si="236"/>
        <v/>
      </c>
      <c r="M1066" s="369"/>
      <c r="N1066" s="370" t="str">
        <f t="shared" si="229"/>
        <v/>
      </c>
      <c r="O1066" s="371" t="str">
        <f t="shared" si="230"/>
        <v/>
      </c>
      <c r="P1066" s="371" t="str">
        <f t="shared" si="237"/>
        <v/>
      </c>
      <c r="Q1066" s="372" t="str">
        <f t="shared" si="231"/>
        <v/>
      </c>
      <c r="R1066" s="373" t="str">
        <f t="shared" si="238"/>
        <v/>
      </c>
      <c r="S1066" s="372" t="str">
        <f t="shared" si="239"/>
        <v/>
      </c>
      <c r="T1066" s="372" t="str">
        <f t="shared" si="232"/>
        <v/>
      </c>
      <c r="U1066" s="374" t="str">
        <f t="shared" si="233"/>
        <v/>
      </c>
      <c r="V1066" s="375" t="str">
        <f t="shared" si="240"/>
        <v/>
      </c>
      <c r="Y1066" s="133"/>
    </row>
    <row r="1067" spans="1:25" s="127" customFormat="1" ht="12" customHeight="1">
      <c r="A1067" s="121">
        <v>995</v>
      </c>
      <c r="B1067" s="122"/>
      <c r="C1067" s="403"/>
      <c r="D1067" s="123"/>
      <c r="E1067" s="124"/>
      <c r="F1067" s="124"/>
      <c r="G1067" s="363" t="str">
        <f t="shared" si="226"/>
        <v/>
      </c>
      <c r="H1067" s="376" t="str">
        <f t="shared" si="227"/>
        <v/>
      </c>
      <c r="I1067" s="365" t="str">
        <f t="shared" si="228"/>
        <v/>
      </c>
      <c r="J1067" s="366" t="str">
        <f t="shared" si="234"/>
        <v/>
      </c>
      <c r="K1067" s="367" t="str">
        <f t="shared" si="235"/>
        <v/>
      </c>
      <c r="L1067" s="368" t="str">
        <f t="shared" si="236"/>
        <v/>
      </c>
      <c r="M1067" s="369"/>
      <c r="N1067" s="370" t="str">
        <f t="shared" si="229"/>
        <v/>
      </c>
      <c r="O1067" s="371" t="str">
        <f t="shared" si="230"/>
        <v/>
      </c>
      <c r="P1067" s="371" t="str">
        <f t="shared" si="237"/>
        <v/>
      </c>
      <c r="Q1067" s="372" t="str">
        <f t="shared" si="231"/>
        <v/>
      </c>
      <c r="R1067" s="373" t="str">
        <f t="shared" si="238"/>
        <v/>
      </c>
      <c r="S1067" s="372" t="str">
        <f t="shared" si="239"/>
        <v/>
      </c>
      <c r="T1067" s="372" t="str">
        <f t="shared" si="232"/>
        <v/>
      </c>
      <c r="U1067" s="374" t="str">
        <f t="shared" si="233"/>
        <v/>
      </c>
      <c r="V1067" s="375" t="str">
        <f t="shared" si="240"/>
        <v/>
      </c>
      <c r="Y1067" s="133"/>
    </row>
    <row r="1068" spans="1:25" s="127" customFormat="1" ht="12" customHeight="1">
      <c r="A1068" s="121">
        <v>996</v>
      </c>
      <c r="B1068" s="122"/>
      <c r="C1068" s="403"/>
      <c r="D1068" s="123"/>
      <c r="E1068" s="124"/>
      <c r="F1068" s="124"/>
      <c r="G1068" s="363" t="str">
        <f t="shared" si="226"/>
        <v/>
      </c>
      <c r="H1068" s="376" t="str">
        <f t="shared" si="227"/>
        <v/>
      </c>
      <c r="I1068" s="365" t="str">
        <f t="shared" si="228"/>
        <v/>
      </c>
      <c r="J1068" s="366" t="str">
        <f t="shared" si="234"/>
        <v/>
      </c>
      <c r="K1068" s="367" t="str">
        <f t="shared" si="235"/>
        <v/>
      </c>
      <c r="L1068" s="368" t="str">
        <f t="shared" si="236"/>
        <v/>
      </c>
      <c r="M1068" s="369"/>
      <c r="N1068" s="370" t="str">
        <f t="shared" si="229"/>
        <v/>
      </c>
      <c r="O1068" s="371" t="str">
        <f t="shared" si="230"/>
        <v/>
      </c>
      <c r="P1068" s="371" t="str">
        <f t="shared" si="237"/>
        <v/>
      </c>
      <c r="Q1068" s="372" t="str">
        <f t="shared" si="231"/>
        <v/>
      </c>
      <c r="R1068" s="373" t="str">
        <f t="shared" si="238"/>
        <v/>
      </c>
      <c r="S1068" s="372" t="str">
        <f t="shared" si="239"/>
        <v/>
      </c>
      <c r="T1068" s="372" t="str">
        <f t="shared" si="232"/>
        <v/>
      </c>
      <c r="U1068" s="374" t="str">
        <f t="shared" si="233"/>
        <v/>
      </c>
      <c r="V1068" s="375" t="str">
        <f t="shared" si="240"/>
        <v/>
      </c>
      <c r="Y1068" s="133"/>
    </row>
    <row r="1069" spans="1:25" s="127" customFormat="1" ht="12" customHeight="1">
      <c r="A1069" s="121">
        <v>997</v>
      </c>
      <c r="B1069" s="122"/>
      <c r="C1069" s="403"/>
      <c r="D1069" s="123"/>
      <c r="E1069" s="124"/>
      <c r="F1069" s="124"/>
      <c r="G1069" s="363" t="str">
        <f t="shared" si="226"/>
        <v/>
      </c>
      <c r="H1069" s="376" t="str">
        <f t="shared" si="227"/>
        <v/>
      </c>
      <c r="I1069" s="365" t="str">
        <f t="shared" si="228"/>
        <v/>
      </c>
      <c r="J1069" s="366" t="str">
        <f t="shared" si="234"/>
        <v/>
      </c>
      <c r="K1069" s="367" t="str">
        <f t="shared" si="235"/>
        <v/>
      </c>
      <c r="L1069" s="368" t="str">
        <f t="shared" si="236"/>
        <v/>
      </c>
      <c r="M1069" s="369"/>
      <c r="N1069" s="370" t="str">
        <f t="shared" si="229"/>
        <v/>
      </c>
      <c r="O1069" s="371" t="str">
        <f t="shared" si="230"/>
        <v/>
      </c>
      <c r="P1069" s="371" t="str">
        <f t="shared" si="237"/>
        <v/>
      </c>
      <c r="Q1069" s="372" t="str">
        <f t="shared" si="231"/>
        <v/>
      </c>
      <c r="R1069" s="373" t="str">
        <f t="shared" si="238"/>
        <v/>
      </c>
      <c r="S1069" s="372" t="str">
        <f t="shared" si="239"/>
        <v/>
      </c>
      <c r="T1069" s="372" t="str">
        <f t="shared" si="232"/>
        <v/>
      </c>
      <c r="U1069" s="374" t="str">
        <f t="shared" si="233"/>
        <v/>
      </c>
      <c r="V1069" s="375" t="str">
        <f t="shared" si="240"/>
        <v/>
      </c>
      <c r="Y1069" s="133"/>
    </row>
    <row r="1070" spans="1:25" s="127" customFormat="1" ht="12" customHeight="1">
      <c r="A1070" s="121">
        <v>998</v>
      </c>
      <c r="B1070" s="122"/>
      <c r="C1070" s="403"/>
      <c r="D1070" s="123"/>
      <c r="E1070" s="124"/>
      <c r="F1070" s="124"/>
      <c r="G1070" s="363" t="str">
        <f t="shared" si="226"/>
        <v/>
      </c>
      <c r="H1070" s="376" t="str">
        <f t="shared" si="227"/>
        <v/>
      </c>
      <c r="I1070" s="365" t="str">
        <f t="shared" si="228"/>
        <v/>
      </c>
      <c r="J1070" s="366" t="str">
        <f t="shared" si="234"/>
        <v/>
      </c>
      <c r="K1070" s="367" t="str">
        <f t="shared" si="235"/>
        <v/>
      </c>
      <c r="L1070" s="368" t="str">
        <f t="shared" si="236"/>
        <v/>
      </c>
      <c r="M1070" s="369"/>
      <c r="N1070" s="370" t="str">
        <f t="shared" si="229"/>
        <v/>
      </c>
      <c r="O1070" s="371" t="str">
        <f t="shared" si="230"/>
        <v/>
      </c>
      <c r="P1070" s="371" t="str">
        <f t="shared" si="237"/>
        <v/>
      </c>
      <c r="Q1070" s="372" t="str">
        <f t="shared" si="231"/>
        <v/>
      </c>
      <c r="R1070" s="373" t="str">
        <f t="shared" si="238"/>
        <v/>
      </c>
      <c r="S1070" s="372" t="str">
        <f t="shared" si="239"/>
        <v/>
      </c>
      <c r="T1070" s="372" t="str">
        <f t="shared" si="232"/>
        <v/>
      </c>
      <c r="U1070" s="374" t="str">
        <f t="shared" si="233"/>
        <v/>
      </c>
      <c r="V1070" s="375" t="str">
        <f t="shared" si="240"/>
        <v/>
      </c>
      <c r="Y1070" s="133"/>
    </row>
    <row r="1071" spans="1:25" s="127" customFormat="1" ht="12" customHeight="1">
      <c r="A1071" s="121">
        <v>999</v>
      </c>
      <c r="B1071" s="122"/>
      <c r="C1071" s="403"/>
      <c r="D1071" s="123"/>
      <c r="E1071" s="124"/>
      <c r="F1071" s="124"/>
      <c r="G1071" s="363" t="str">
        <f t="shared" si="226"/>
        <v/>
      </c>
      <c r="H1071" s="376" t="str">
        <f t="shared" si="227"/>
        <v/>
      </c>
      <c r="I1071" s="365" t="str">
        <f t="shared" si="228"/>
        <v/>
      </c>
      <c r="J1071" s="366" t="str">
        <f t="shared" si="234"/>
        <v/>
      </c>
      <c r="K1071" s="367" t="str">
        <f t="shared" si="235"/>
        <v/>
      </c>
      <c r="L1071" s="368" t="str">
        <f t="shared" si="236"/>
        <v/>
      </c>
      <c r="M1071" s="369"/>
      <c r="N1071" s="370" t="str">
        <f t="shared" si="229"/>
        <v/>
      </c>
      <c r="O1071" s="371" t="str">
        <f t="shared" si="230"/>
        <v/>
      </c>
      <c r="P1071" s="371" t="str">
        <f t="shared" si="237"/>
        <v/>
      </c>
      <c r="Q1071" s="372" t="str">
        <f t="shared" si="231"/>
        <v/>
      </c>
      <c r="R1071" s="373" t="str">
        <f t="shared" si="238"/>
        <v/>
      </c>
      <c r="S1071" s="372" t="str">
        <f t="shared" si="239"/>
        <v/>
      </c>
      <c r="T1071" s="372" t="str">
        <f t="shared" si="232"/>
        <v/>
      </c>
      <c r="U1071" s="374" t="str">
        <f t="shared" si="233"/>
        <v/>
      </c>
      <c r="V1071" s="375" t="str">
        <f t="shared" si="240"/>
        <v/>
      </c>
      <c r="Y1071" s="133"/>
    </row>
    <row r="1072" spans="1:25" s="127" customFormat="1" ht="12" customHeight="1">
      <c r="A1072" s="121">
        <v>1000</v>
      </c>
      <c r="B1072" s="122"/>
      <c r="C1072" s="403"/>
      <c r="D1072" s="123"/>
      <c r="E1072" s="124"/>
      <c r="F1072" s="124"/>
      <c r="G1072" s="363" t="str">
        <f t="shared" si="226"/>
        <v/>
      </c>
      <c r="H1072" s="376" t="str">
        <f t="shared" si="227"/>
        <v/>
      </c>
      <c r="I1072" s="365" t="str">
        <f t="shared" si="228"/>
        <v/>
      </c>
      <c r="J1072" s="366" t="str">
        <f t="shared" si="234"/>
        <v/>
      </c>
      <c r="K1072" s="367" t="str">
        <f t="shared" si="235"/>
        <v/>
      </c>
      <c r="L1072" s="368" t="str">
        <f t="shared" si="236"/>
        <v/>
      </c>
      <c r="M1072" s="369"/>
      <c r="N1072" s="370" t="str">
        <f t="shared" si="229"/>
        <v/>
      </c>
      <c r="O1072" s="371" t="str">
        <f t="shared" si="230"/>
        <v/>
      </c>
      <c r="P1072" s="371" t="str">
        <f t="shared" si="237"/>
        <v/>
      </c>
      <c r="Q1072" s="372" t="str">
        <f t="shared" si="231"/>
        <v/>
      </c>
      <c r="R1072" s="373" t="str">
        <f t="shared" si="238"/>
        <v/>
      </c>
      <c r="S1072" s="372" t="str">
        <f t="shared" si="239"/>
        <v/>
      </c>
      <c r="T1072" s="372" t="str">
        <f t="shared" si="232"/>
        <v/>
      </c>
      <c r="U1072" s="374" t="str">
        <f t="shared" si="233"/>
        <v/>
      </c>
      <c r="V1072" s="375" t="str">
        <f t="shared" si="240"/>
        <v/>
      </c>
      <c r="Y1072" s="133"/>
    </row>
    <row r="1073" spans="23:25">
      <c r="W1073" s="127"/>
      <c r="X1073" s="127"/>
      <c r="Y1073" s="133"/>
    </row>
  </sheetData>
  <sheetProtection selectLockedCells="1" selectUnlockedCells="1"/>
  <phoneticPr fontId="45" type="Hiragana"/>
  <printOptions horizontalCentered="1"/>
  <pageMargins left="0.43307086614173229" right="0.23622047244094491" top="0.55118110236220474" bottom="0.55118110236220474" header="0.31496062992125984" footer="0.31496062992125984"/>
  <pageSetup paperSize="9" scale="62" firstPageNumber="0" orientation="portrait" blackAndWhite="1" verticalDpi="300" r:id="rId1"/>
  <headerFooter>
    <oddHeader>&amp;R&amp;D</oddHeader>
    <oddFooter>&amp;C&amp;P</oddFooter>
  </headerFooter>
  <rowBreaks count="3" manualBreakCount="3">
    <brk id="63" max="21" man="1"/>
    <brk id="162" max="21" man="1"/>
    <brk id="252" max="2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39997558519241921"/>
  </sheetPr>
  <dimension ref="A1:W549"/>
  <sheetViews>
    <sheetView view="pageBreakPreview" topLeftCell="A40" zoomScaleNormal="100" zoomScaleSheetLayoutView="100" workbookViewId="0">
      <selection activeCell="X32" sqref="X32"/>
    </sheetView>
  </sheetViews>
  <sheetFormatPr defaultColWidth="8.875" defaultRowHeight="13.5"/>
  <cols>
    <col min="1" max="1" width="4.125" style="6" customWidth="1"/>
    <col min="2" max="2" width="7" style="7" customWidth="1"/>
    <col min="3" max="3" width="10.375" style="8" customWidth="1"/>
    <col min="4" max="4" width="4.5" style="7" customWidth="1"/>
    <col min="5" max="5" width="6.875" style="8" customWidth="1"/>
    <col min="6" max="6" width="5.75" style="8" customWidth="1"/>
    <col min="7" max="7" width="4.75" style="8" customWidth="1"/>
    <col min="8" max="8" width="4.625" style="9" hidden="1" customWidth="1"/>
    <col min="9" max="9" width="9.5" style="9" customWidth="1"/>
    <col min="10" max="10" width="10.5" style="8" customWidth="1"/>
    <col min="11" max="11" width="2.5" style="8" hidden="1" customWidth="1"/>
    <col min="12" max="12" width="2.75" style="8" hidden="1" customWidth="1"/>
    <col min="13" max="13" width="6.5" style="8" customWidth="1"/>
    <col min="14" max="14" width="5.625" style="8" customWidth="1"/>
    <col min="15" max="15" width="6" style="8" customWidth="1"/>
    <col min="16" max="16" width="7.125" style="8" customWidth="1"/>
    <col min="17" max="17" width="7.5" style="10" customWidth="1"/>
    <col min="18" max="18" width="6.125" style="8" customWidth="1"/>
    <col min="19" max="19" width="6.375" style="8" customWidth="1"/>
    <col min="20" max="20" width="6.125" style="8" customWidth="1"/>
    <col min="21" max="22" width="5.875" style="8" customWidth="1"/>
    <col min="23" max="23" width="8" style="8" customWidth="1"/>
    <col min="24" max="16384" width="8.875" style="8"/>
  </cols>
  <sheetData>
    <row r="1" spans="1:23" ht="16.899999999999999" customHeight="1" thickBot="1">
      <c r="W1" s="11"/>
    </row>
    <row r="2" spans="1:23" ht="39" customHeight="1" thickBot="1">
      <c r="A2" s="236" t="s">
        <v>142</v>
      </c>
      <c r="M2" s="7"/>
      <c r="N2" s="15" t="s">
        <v>143</v>
      </c>
      <c r="O2" s="16"/>
      <c r="P2" s="17"/>
      <c r="Q2" s="18"/>
      <c r="R2" s="18"/>
      <c r="S2" s="19"/>
      <c r="T2" s="19"/>
      <c r="U2" s="19"/>
      <c r="V2" s="20"/>
      <c r="W2" s="405" t="s">
        <v>250</v>
      </c>
    </row>
    <row r="3" spans="1:23" ht="34.9" customHeight="1">
      <c r="A3" s="21"/>
      <c r="B3" s="14"/>
      <c r="W3" s="11"/>
    </row>
    <row r="4" spans="1:23" s="13" customFormat="1" ht="40.9" customHeight="1">
      <c r="A4" s="22" t="s">
        <v>174</v>
      </c>
      <c r="C4" s="23"/>
      <c r="D4" s="23"/>
      <c r="E4" s="23"/>
      <c r="F4" s="23"/>
      <c r="G4" s="7"/>
      <c r="I4" s="7"/>
      <c r="K4" s="24"/>
      <c r="Q4" s="25"/>
      <c r="W4" s="26"/>
    </row>
    <row r="5" spans="1:23" s="13" customFormat="1" ht="24" customHeight="1">
      <c r="A5" s="27"/>
      <c r="C5" s="66" t="s">
        <v>21</v>
      </c>
      <c r="D5" s="72">
        <f>COUNTIF($W$50:$W$549,"&gt;=0")</f>
        <v>1</v>
      </c>
      <c r="E5" s="67"/>
      <c r="F5" s="66" t="s">
        <v>22</v>
      </c>
      <c r="G5" s="67">
        <f>AVERAGE($W$50:$W$549)</f>
        <v>560</v>
      </c>
      <c r="H5" s="67"/>
      <c r="I5" s="75" t="s">
        <v>177</v>
      </c>
      <c r="J5" s="66" t="s">
        <v>24</v>
      </c>
      <c r="K5" s="66" t="s">
        <v>24</v>
      </c>
      <c r="L5" s="66"/>
      <c r="M5" s="67">
        <f>MEDIAN($W$50:$W$549)</f>
        <v>560</v>
      </c>
      <c r="N5" s="75" t="s">
        <v>177</v>
      </c>
      <c r="O5" s="68" t="s">
        <v>26</v>
      </c>
      <c r="P5" s="67">
        <f>STDEVP($W$50:$W$549)</f>
        <v>0</v>
      </c>
      <c r="Q5" s="67"/>
      <c r="R5" s="66" t="s">
        <v>28</v>
      </c>
      <c r="S5" s="67">
        <f>MAX($W$50:$W$549)</f>
        <v>560</v>
      </c>
      <c r="T5" s="67"/>
      <c r="U5" s="67"/>
      <c r="V5" s="67" t="s">
        <v>4</v>
      </c>
      <c r="W5" s="67">
        <f>MIN($W$50:$W$549)</f>
        <v>560</v>
      </c>
    </row>
    <row r="6" spans="1:23" s="13" customFormat="1" ht="39" customHeight="1">
      <c r="A6" s="27"/>
      <c r="C6" s="99"/>
      <c r="D6" s="100"/>
      <c r="E6" s="102"/>
      <c r="F6" s="99"/>
      <c r="G6" s="102"/>
      <c r="H6" s="102"/>
      <c r="I6" s="137"/>
      <c r="J6" s="102"/>
      <c r="K6" s="102"/>
      <c r="L6" s="99"/>
      <c r="M6" s="102"/>
      <c r="N6" s="137"/>
      <c r="O6" s="212"/>
      <c r="P6" s="213" t="s">
        <v>71</v>
      </c>
      <c r="Q6" s="213"/>
      <c r="R6" s="213"/>
      <c r="S6" s="213"/>
      <c r="T6" s="214"/>
      <c r="U6" s="214"/>
      <c r="V6" s="214"/>
      <c r="W6" s="215"/>
    </row>
    <row r="7" spans="1:23" ht="51.6" customHeight="1">
      <c r="B7" s="8"/>
      <c r="C7" s="28" t="s">
        <v>30</v>
      </c>
      <c r="D7" s="29"/>
      <c r="E7" s="29"/>
      <c r="F7" s="28"/>
      <c r="G7" s="228" t="s">
        <v>257</v>
      </c>
      <c r="H7" s="226"/>
      <c r="I7" s="406"/>
      <c r="J7" s="227" t="s">
        <v>175</v>
      </c>
      <c r="K7" s="227"/>
      <c r="L7" s="227"/>
      <c r="M7" s="227" t="s">
        <v>176</v>
      </c>
      <c r="N7" s="34"/>
      <c r="O7" s="216" t="s">
        <v>60</v>
      </c>
      <c r="P7" s="216" t="s">
        <v>214</v>
      </c>
      <c r="Q7" s="216" t="s">
        <v>74</v>
      </c>
      <c r="R7" s="217" t="s">
        <v>20</v>
      </c>
      <c r="S7" s="218" t="s">
        <v>195</v>
      </c>
      <c r="T7" s="217" t="s">
        <v>27</v>
      </c>
      <c r="U7" s="217" t="s">
        <v>77</v>
      </c>
      <c r="V7" s="219" t="s">
        <v>78</v>
      </c>
      <c r="W7" s="229" t="s">
        <v>80</v>
      </c>
    </row>
    <row r="8" spans="1:23" ht="22.15" customHeight="1">
      <c r="B8" s="8"/>
      <c r="C8" s="28"/>
      <c r="D8" s="29"/>
      <c r="E8" s="29"/>
      <c r="F8" s="28"/>
      <c r="G8" s="61" t="s">
        <v>181</v>
      </c>
      <c r="H8" s="407"/>
      <c r="I8" s="408"/>
      <c r="J8" s="60">
        <f>COUNTIFS($W$50:$W$549,"&gt;=1",$W$50:$W$549,"&lt;225")</f>
        <v>0</v>
      </c>
      <c r="K8" s="69"/>
      <c r="L8" s="60"/>
      <c r="M8" s="69">
        <f>J8/$J$29</f>
        <v>0</v>
      </c>
      <c r="N8" s="110"/>
      <c r="O8" s="220" t="s">
        <v>149</v>
      </c>
      <c r="P8" s="221">
        <v>61</v>
      </c>
      <c r="Q8" s="221">
        <v>11.5</v>
      </c>
      <c r="R8" s="222">
        <v>700</v>
      </c>
      <c r="S8" s="223">
        <v>20</v>
      </c>
      <c r="T8" s="224" t="s">
        <v>85</v>
      </c>
      <c r="U8" s="224">
        <v>1.35</v>
      </c>
      <c r="V8" s="224" t="s">
        <v>85</v>
      </c>
      <c r="W8" s="225">
        <v>1.35</v>
      </c>
    </row>
    <row r="9" spans="1:23" ht="22.15" customHeight="1">
      <c r="B9" s="8"/>
      <c r="C9" s="28"/>
      <c r="D9" s="29"/>
      <c r="E9" s="29"/>
      <c r="F9" s="28"/>
      <c r="G9" s="61" t="s">
        <v>153</v>
      </c>
      <c r="H9" s="407"/>
      <c r="I9" s="408"/>
      <c r="J9" s="60">
        <f>COUNTIFS($W$50:$W$549,"&gt;=225",$W$50:$W$549,"&lt;250")</f>
        <v>0</v>
      </c>
      <c r="K9" s="69"/>
      <c r="L9" s="60"/>
      <c r="M9" s="69">
        <f t="shared" ref="M9:M28" si="0">J9/$J$29</f>
        <v>0</v>
      </c>
      <c r="N9" s="110"/>
      <c r="O9" s="220" t="s">
        <v>87</v>
      </c>
      <c r="P9" s="221">
        <v>61</v>
      </c>
      <c r="Q9" s="221">
        <v>11.5</v>
      </c>
      <c r="R9" s="222">
        <v>700</v>
      </c>
      <c r="S9" s="223">
        <v>20</v>
      </c>
      <c r="T9" s="224" t="s">
        <v>85</v>
      </c>
      <c r="U9" s="224">
        <v>1.35</v>
      </c>
      <c r="V9" s="224" t="s">
        <v>85</v>
      </c>
      <c r="W9" s="225">
        <v>1.35</v>
      </c>
    </row>
    <row r="10" spans="1:23" ht="22.15" customHeight="1">
      <c r="B10" s="8"/>
      <c r="C10" s="28"/>
      <c r="D10" s="29"/>
      <c r="E10" s="29"/>
      <c r="F10" s="28"/>
      <c r="G10" s="61" t="s">
        <v>79</v>
      </c>
      <c r="H10" s="407"/>
      <c r="I10" s="408"/>
      <c r="J10" s="60">
        <f>COUNTIFS($W$50:$W$549,"&gt;=250",$W$50:$W$549,"&lt;275")</f>
        <v>0</v>
      </c>
      <c r="K10" s="69"/>
      <c r="L10" s="60"/>
      <c r="M10" s="69">
        <f t="shared" si="0"/>
        <v>0</v>
      </c>
      <c r="N10" s="110"/>
      <c r="O10" s="220" t="s">
        <v>109</v>
      </c>
      <c r="P10" s="221">
        <v>54.8</v>
      </c>
      <c r="Q10" s="221">
        <v>16.5</v>
      </c>
      <c r="R10" s="222">
        <v>900</v>
      </c>
      <c r="S10" s="223">
        <v>10</v>
      </c>
      <c r="T10" s="224" t="s">
        <v>85</v>
      </c>
      <c r="U10" s="224">
        <v>1.45</v>
      </c>
      <c r="V10" s="224" t="s">
        <v>85</v>
      </c>
      <c r="W10" s="225">
        <v>1.45</v>
      </c>
    </row>
    <row r="11" spans="1:23" ht="22.15" customHeight="1">
      <c r="B11" s="8"/>
      <c r="C11" s="29"/>
      <c r="D11" s="29"/>
      <c r="E11" s="29"/>
      <c r="F11" s="29"/>
      <c r="G11" s="61" t="s">
        <v>154</v>
      </c>
      <c r="H11" s="407"/>
      <c r="I11" s="408"/>
      <c r="J11" s="60">
        <f>COUNTIFS($W$50:$W$549,"&gt;=275",$W$50:$W$549,"&lt;300")</f>
        <v>0</v>
      </c>
      <c r="K11" s="69"/>
      <c r="L11" s="60"/>
      <c r="M11" s="69">
        <f t="shared" si="0"/>
        <v>0</v>
      </c>
      <c r="N11" s="110"/>
      <c r="O11" s="220" t="s">
        <v>150</v>
      </c>
      <c r="P11" s="221">
        <v>54.8</v>
      </c>
      <c r="Q11" s="221">
        <v>16.5</v>
      </c>
      <c r="R11" s="222">
        <v>900</v>
      </c>
      <c r="S11" s="223">
        <v>10</v>
      </c>
      <c r="T11" s="224" t="s">
        <v>85</v>
      </c>
      <c r="U11" s="224">
        <v>1.45</v>
      </c>
      <c r="V11" s="224" t="s">
        <v>85</v>
      </c>
      <c r="W11" s="225">
        <v>1.45</v>
      </c>
    </row>
    <row r="12" spans="1:23" s="13" customFormat="1" ht="22.15" customHeight="1">
      <c r="A12" s="6"/>
      <c r="B12" s="29"/>
      <c r="C12" s="29"/>
      <c r="D12" s="29"/>
      <c r="E12" s="29"/>
      <c r="F12" s="29"/>
      <c r="G12" s="61" t="s">
        <v>155</v>
      </c>
      <c r="H12" s="407"/>
      <c r="I12" s="408"/>
      <c r="J12" s="60">
        <f>COUNTIFS($W$50:$W$549,"&gt;=300",$W$50:$W$549,"&lt;325")</f>
        <v>0</v>
      </c>
      <c r="K12" s="69"/>
      <c r="L12" s="60"/>
      <c r="M12" s="69">
        <f t="shared" si="0"/>
        <v>0</v>
      </c>
      <c r="N12" s="110"/>
      <c r="O12" s="220" t="s">
        <v>83</v>
      </c>
      <c r="P12" s="221">
        <v>54.8</v>
      </c>
      <c r="Q12" s="221">
        <v>16.5</v>
      </c>
      <c r="R12" s="222">
        <v>900</v>
      </c>
      <c r="S12" s="223">
        <v>10</v>
      </c>
      <c r="T12" s="224" t="s">
        <v>85</v>
      </c>
      <c r="U12" s="224">
        <v>1.45</v>
      </c>
      <c r="V12" s="224" t="s">
        <v>85</v>
      </c>
      <c r="W12" s="225">
        <v>1.45</v>
      </c>
    </row>
    <row r="13" spans="1:23" ht="22.15" customHeight="1">
      <c r="B13" s="29"/>
      <c r="C13" s="29"/>
      <c r="D13" s="29"/>
      <c r="E13" s="29"/>
      <c r="F13" s="29"/>
      <c r="G13" s="61" t="s">
        <v>156</v>
      </c>
      <c r="H13" s="407"/>
      <c r="I13" s="408"/>
      <c r="J13" s="60">
        <f>COUNTIFS($W$50:$W$549,"&gt;=325",$W$50:$W$549,"&lt;350")</f>
        <v>0</v>
      </c>
      <c r="K13" s="69"/>
      <c r="L13" s="60"/>
      <c r="M13" s="69">
        <f t="shared" si="0"/>
        <v>0</v>
      </c>
      <c r="N13" s="110"/>
      <c r="O13" s="220" t="s">
        <v>114</v>
      </c>
      <c r="P13" s="221">
        <v>59.7</v>
      </c>
      <c r="Q13" s="221">
        <v>11</v>
      </c>
      <c r="R13" s="222">
        <v>660</v>
      </c>
      <c r="S13" s="223">
        <v>15</v>
      </c>
      <c r="T13" s="224" t="s">
        <v>85</v>
      </c>
      <c r="U13" s="224">
        <v>1.35</v>
      </c>
      <c r="V13" s="224" t="s">
        <v>85</v>
      </c>
      <c r="W13" s="225">
        <v>1.35</v>
      </c>
    </row>
    <row r="14" spans="1:23" ht="22.15" customHeight="1">
      <c r="B14" s="29"/>
      <c r="C14" s="29"/>
      <c r="D14" s="29"/>
      <c r="E14" s="29"/>
      <c r="F14" s="29"/>
      <c r="G14" s="59" t="s">
        <v>157</v>
      </c>
      <c r="H14" s="407"/>
      <c r="I14" s="408"/>
      <c r="J14" s="60">
        <f>COUNTIFS($W$50:$W$549,"&gt;=350",$W$50:$W$549,"&lt;375")</f>
        <v>0</v>
      </c>
      <c r="K14" s="69"/>
      <c r="L14" s="60"/>
      <c r="M14" s="69">
        <f t="shared" si="0"/>
        <v>0</v>
      </c>
      <c r="N14" s="110"/>
      <c r="O14" s="220" t="s">
        <v>11</v>
      </c>
      <c r="P14" s="221">
        <v>59.7</v>
      </c>
      <c r="Q14" s="221">
        <v>11</v>
      </c>
      <c r="R14" s="222">
        <v>660</v>
      </c>
      <c r="S14" s="223">
        <v>15</v>
      </c>
      <c r="T14" s="224" t="s">
        <v>85</v>
      </c>
      <c r="U14" s="224">
        <v>1.35</v>
      </c>
      <c r="V14" s="224" t="s">
        <v>85</v>
      </c>
      <c r="W14" s="225">
        <v>1.35</v>
      </c>
    </row>
    <row r="15" spans="1:23" ht="22.15" customHeight="1">
      <c r="B15" s="29"/>
      <c r="C15" s="29"/>
      <c r="D15" s="29"/>
      <c r="E15" s="29"/>
      <c r="F15" s="29"/>
      <c r="G15" s="59" t="s">
        <v>158</v>
      </c>
      <c r="H15" s="407"/>
      <c r="I15" s="408"/>
      <c r="J15" s="60">
        <f>COUNTIFS($W$50:$W$549,"&gt;=375",$W$50:$W$549,"&lt;400")</f>
        <v>0</v>
      </c>
      <c r="K15" s="69"/>
      <c r="L15" s="60"/>
      <c r="M15" s="69">
        <f t="shared" si="0"/>
        <v>0</v>
      </c>
      <c r="N15" s="110"/>
      <c r="O15" s="220" t="s">
        <v>151</v>
      </c>
      <c r="P15" s="221">
        <v>52.2</v>
      </c>
      <c r="Q15" s="221">
        <v>16.100000000000001</v>
      </c>
      <c r="R15" s="222">
        <v>840</v>
      </c>
      <c r="S15" s="223">
        <v>10</v>
      </c>
      <c r="T15" s="224" t="s">
        <v>85</v>
      </c>
      <c r="U15" s="224">
        <v>1.45</v>
      </c>
      <c r="V15" s="224" t="s">
        <v>85</v>
      </c>
      <c r="W15" s="225">
        <v>1.45</v>
      </c>
    </row>
    <row r="16" spans="1:23" ht="22.15" customHeight="1">
      <c r="B16" s="29"/>
      <c r="C16" s="29"/>
      <c r="D16" s="29"/>
      <c r="E16" s="29"/>
      <c r="F16" s="29"/>
      <c r="G16" s="59" t="s">
        <v>159</v>
      </c>
      <c r="H16" s="407"/>
      <c r="I16" s="408"/>
      <c r="J16" s="60">
        <f>COUNTIFS($W$50:$W$549,"&gt;=400",$W$50:$W$549,"&lt;425")</f>
        <v>0</v>
      </c>
      <c r="K16" s="69">
        <f>'④(1～5歳用）'!J6</f>
        <v>0</v>
      </c>
      <c r="L16" s="60"/>
      <c r="M16" s="69">
        <f t="shared" si="0"/>
        <v>0</v>
      </c>
      <c r="N16" s="110"/>
      <c r="O16" s="220" t="s">
        <v>152</v>
      </c>
      <c r="P16" s="221">
        <v>52.2</v>
      </c>
      <c r="Q16" s="221">
        <v>16.100000000000001</v>
      </c>
      <c r="R16" s="222">
        <v>840</v>
      </c>
      <c r="S16" s="223">
        <v>10</v>
      </c>
      <c r="T16" s="224" t="s">
        <v>85</v>
      </c>
      <c r="U16" s="224">
        <v>1.45</v>
      </c>
      <c r="V16" s="224" t="s">
        <v>85</v>
      </c>
      <c r="W16" s="225">
        <v>1.45</v>
      </c>
    </row>
    <row r="17" spans="1:23" ht="22.15" customHeight="1">
      <c r="B17" s="29"/>
      <c r="C17" s="29"/>
      <c r="D17" s="29"/>
      <c r="E17" s="29"/>
      <c r="F17" s="29"/>
      <c r="G17" s="59" t="s">
        <v>160</v>
      </c>
      <c r="H17" s="407"/>
      <c r="I17" s="408"/>
      <c r="J17" s="60">
        <f>COUNTIFS($W$50:$W$549,"&gt;=425",$W$50:$W$549,"&lt;450")</f>
        <v>0</v>
      </c>
      <c r="K17" s="69"/>
      <c r="L17" s="60"/>
      <c r="M17" s="69">
        <f t="shared" si="0"/>
        <v>0</v>
      </c>
      <c r="N17" s="110"/>
      <c r="O17" s="220" t="s">
        <v>98</v>
      </c>
      <c r="P17" s="221">
        <v>52.2</v>
      </c>
      <c r="Q17" s="221">
        <v>16.100000000000001</v>
      </c>
      <c r="R17" s="222">
        <v>840</v>
      </c>
      <c r="S17" s="223">
        <v>10</v>
      </c>
      <c r="T17" s="224" t="s">
        <v>85</v>
      </c>
      <c r="U17" s="224">
        <v>1.45</v>
      </c>
      <c r="V17" s="224" t="s">
        <v>85</v>
      </c>
      <c r="W17" s="225">
        <v>1.45</v>
      </c>
    </row>
    <row r="18" spans="1:23" ht="22.15" customHeight="1">
      <c r="B18" s="29"/>
      <c r="C18" s="29"/>
      <c r="D18" s="29"/>
      <c r="E18" s="29"/>
      <c r="F18" s="29"/>
      <c r="G18" s="59" t="s">
        <v>141</v>
      </c>
      <c r="H18" s="407"/>
      <c r="I18" s="408"/>
      <c r="J18" s="60">
        <f>COUNTIFS($W$50:$W$549,"&gt;=450",$W$50:$W$549,"&lt;475")</f>
        <v>0</v>
      </c>
      <c r="K18" s="69"/>
      <c r="L18" s="60"/>
      <c r="M18" s="69">
        <f t="shared" si="0"/>
        <v>0</v>
      </c>
      <c r="N18" s="110"/>
      <c r="O18" s="54"/>
      <c r="P18" s="54"/>
      <c r="Q18" s="54"/>
      <c r="R18" s="54"/>
      <c r="S18" s="54"/>
      <c r="T18" s="54"/>
      <c r="U18" s="54"/>
      <c r="V18" s="54"/>
      <c r="W18" s="54"/>
    </row>
    <row r="19" spans="1:23" ht="22.15" customHeight="1">
      <c r="B19" s="29"/>
      <c r="C19" s="29"/>
      <c r="D19" s="29"/>
      <c r="E19" s="29"/>
      <c r="F19" s="29"/>
      <c r="G19" s="59" t="s">
        <v>119</v>
      </c>
      <c r="H19" s="407"/>
      <c r="I19" s="408"/>
      <c r="J19" s="60">
        <f>COUNTIFS($W$50:$W$549,"&gt;=475",$W$50:$W$549,"&lt;500")</f>
        <v>0</v>
      </c>
      <c r="K19" s="69"/>
      <c r="L19" s="60"/>
      <c r="M19" s="69">
        <f t="shared" si="0"/>
        <v>0</v>
      </c>
      <c r="N19" s="110"/>
      <c r="O19" s="177" t="s">
        <v>204</v>
      </c>
      <c r="P19" s="6"/>
      <c r="Q19" s="6"/>
      <c r="R19" s="6"/>
      <c r="S19" s="6"/>
      <c r="T19" s="6"/>
      <c r="U19" s="6"/>
      <c r="V19" s="6"/>
      <c r="W19" s="6"/>
    </row>
    <row r="20" spans="1:23" ht="22.15" customHeight="1">
      <c r="B20" s="29"/>
      <c r="C20" s="29"/>
      <c r="D20" s="29"/>
      <c r="E20" s="29"/>
      <c r="F20" s="29"/>
      <c r="G20" s="59" t="s">
        <v>61</v>
      </c>
      <c r="H20" s="407"/>
      <c r="I20" s="408"/>
      <c r="J20" s="60">
        <f>COUNTIFS($W$50:$W$549,"&gt;=500",$W$50:$W$549,"&lt;525")</f>
        <v>0</v>
      </c>
      <c r="K20" s="69"/>
      <c r="L20" s="60"/>
      <c r="M20" s="69">
        <f t="shared" si="0"/>
        <v>0</v>
      </c>
      <c r="N20" s="110"/>
      <c r="O20" s="55" t="s">
        <v>201</v>
      </c>
      <c r="P20" s="6"/>
      <c r="Q20" s="6"/>
      <c r="R20" s="6"/>
      <c r="S20" s="27"/>
      <c r="T20" s="27"/>
      <c r="U20" s="27"/>
      <c r="V20" s="27"/>
      <c r="W20" s="27"/>
    </row>
    <row r="21" spans="1:23" s="13" customFormat="1" ht="22.15" customHeight="1">
      <c r="A21" s="6"/>
      <c r="B21" s="29"/>
      <c r="C21" s="29"/>
      <c r="D21" s="29"/>
      <c r="E21" s="29"/>
      <c r="F21" s="29"/>
      <c r="G21" s="59" t="s">
        <v>120</v>
      </c>
      <c r="H21" s="407"/>
      <c r="I21" s="408"/>
      <c r="J21" s="60">
        <f>COUNTIFS($W$50:$W$549,"&gt;=525",$W$50:$W$549,"&lt;550")</f>
        <v>0</v>
      </c>
      <c r="K21" s="69"/>
      <c r="L21" s="60"/>
      <c r="M21" s="69">
        <f t="shared" si="0"/>
        <v>0</v>
      </c>
      <c r="N21" s="110"/>
      <c r="O21" s="178" t="s">
        <v>202</v>
      </c>
      <c r="P21" s="136"/>
      <c r="Q21" s="27"/>
      <c r="R21" s="27"/>
      <c r="S21" s="27"/>
      <c r="T21" s="27"/>
      <c r="U21" s="27"/>
      <c r="V21" s="27"/>
      <c r="W21" s="27"/>
    </row>
    <row r="22" spans="1:23" s="7" customFormat="1" ht="22.15" customHeight="1">
      <c r="A22" s="6"/>
      <c r="B22" s="29"/>
      <c r="C22" s="29"/>
      <c r="D22" s="29"/>
      <c r="E22" s="29"/>
      <c r="F22" s="29"/>
      <c r="G22" s="59" t="s">
        <v>121</v>
      </c>
      <c r="H22" s="407"/>
      <c r="I22" s="408"/>
      <c r="J22" s="60">
        <f>COUNTIFS($W$50:$W$549,"&gt;=550",$W$50:$W$549,"&lt;575")</f>
        <v>1</v>
      </c>
      <c r="K22" s="69"/>
      <c r="L22" s="60"/>
      <c r="M22" s="69">
        <f t="shared" si="0"/>
        <v>1</v>
      </c>
      <c r="N22" s="110"/>
      <c r="O22" s="178" t="s">
        <v>203</v>
      </c>
      <c r="P22" s="136"/>
      <c r="Q22" s="27"/>
      <c r="R22" s="27"/>
      <c r="S22" s="6"/>
      <c r="T22" s="6"/>
      <c r="U22" s="6"/>
      <c r="V22" s="6"/>
      <c r="W22" s="6"/>
    </row>
    <row r="23" spans="1:23" ht="22.15" customHeight="1">
      <c r="B23" s="29"/>
      <c r="C23" s="29"/>
      <c r="D23" s="29"/>
      <c r="E23" s="29"/>
      <c r="F23" s="29"/>
      <c r="G23" s="59" t="s">
        <v>122</v>
      </c>
      <c r="H23" s="407"/>
      <c r="I23" s="408"/>
      <c r="J23" s="60">
        <f>COUNTIFS($W$50:$W$549,"&gt;=575",$W$50:$W$549,"&lt;600")</f>
        <v>0</v>
      </c>
      <c r="K23" s="69"/>
      <c r="L23" s="60"/>
      <c r="M23" s="69">
        <f t="shared" si="0"/>
        <v>0</v>
      </c>
      <c r="N23" s="110"/>
      <c r="O23" s="42"/>
      <c r="P23" s="136"/>
      <c r="Q23" s="27"/>
      <c r="R23" s="27"/>
      <c r="S23" s="6"/>
      <c r="T23" s="6"/>
      <c r="U23" s="6"/>
      <c r="V23" s="6"/>
      <c r="W23" s="6"/>
    </row>
    <row r="24" spans="1:23" ht="22.15" customHeight="1">
      <c r="B24" s="29"/>
      <c r="C24" s="29"/>
      <c r="D24" s="29"/>
      <c r="E24" s="29"/>
      <c r="F24" s="29"/>
      <c r="G24" s="59" t="s">
        <v>72</v>
      </c>
      <c r="H24" s="407"/>
      <c r="I24" s="408"/>
      <c r="J24" s="60">
        <f>COUNTIFS($W$50:$W$549,"&gt;=600",$W$50:$W$549,"&lt;625")</f>
        <v>0</v>
      </c>
      <c r="K24" s="69"/>
      <c r="L24" s="60"/>
      <c r="M24" s="69">
        <f t="shared" si="0"/>
        <v>0</v>
      </c>
      <c r="N24" s="110"/>
      <c r="O24" s="110"/>
      <c r="P24" s="134"/>
      <c r="Q24" s="108"/>
      <c r="R24" s="5"/>
      <c r="S24" s="5"/>
      <c r="T24" s="5"/>
      <c r="U24" s="5"/>
      <c r="V24" s="5"/>
      <c r="W24" s="5"/>
    </row>
    <row r="25" spans="1:23" ht="22.15" customHeight="1">
      <c r="B25" s="29"/>
      <c r="C25" s="29"/>
      <c r="D25" s="29"/>
      <c r="E25" s="29"/>
      <c r="F25" s="29"/>
      <c r="G25" s="59" t="s">
        <v>124</v>
      </c>
      <c r="H25" s="407"/>
      <c r="I25" s="408"/>
      <c r="J25" s="60">
        <f>COUNTIFS($W$50:$W$549,"&gt;=625",$W$50:$W$549,"&lt;650")</f>
        <v>0</v>
      </c>
      <c r="K25" s="69"/>
      <c r="L25" s="60"/>
      <c r="M25" s="69">
        <f t="shared" si="0"/>
        <v>0</v>
      </c>
      <c r="N25" s="110"/>
      <c r="O25" s="110"/>
      <c r="P25" s="134"/>
      <c r="Q25" s="108"/>
      <c r="R25" s="38"/>
    </row>
    <row r="26" spans="1:23" ht="22.15" customHeight="1">
      <c r="B26" s="29"/>
      <c r="C26" s="29"/>
      <c r="D26" s="29"/>
      <c r="E26" s="29"/>
      <c r="F26" s="29"/>
      <c r="G26" s="59" t="s">
        <v>96</v>
      </c>
      <c r="H26" s="407"/>
      <c r="I26" s="408"/>
      <c r="J26" s="60">
        <f>COUNTIFS($W$50:$W$549,"&gt;=650",$W$50:$W$549,"&lt;675")</f>
        <v>0</v>
      </c>
      <c r="K26" s="69"/>
      <c r="L26" s="60"/>
      <c r="M26" s="69">
        <f t="shared" si="0"/>
        <v>0</v>
      </c>
      <c r="N26" s="110"/>
      <c r="O26" s="110"/>
      <c r="P26" s="134"/>
      <c r="Q26" s="108"/>
      <c r="R26" s="38"/>
    </row>
    <row r="27" spans="1:23" ht="22.15" customHeight="1">
      <c r="B27" s="29"/>
      <c r="C27" s="29"/>
      <c r="D27" s="29"/>
      <c r="E27" s="29"/>
      <c r="F27" s="29"/>
      <c r="G27" s="59" t="s">
        <v>126</v>
      </c>
      <c r="H27" s="407"/>
      <c r="I27" s="408"/>
      <c r="J27" s="60">
        <f>COUNTIFS($W$50:$W$549,"&gt;=675",$W$50:$W$549,"&lt;700")</f>
        <v>0</v>
      </c>
      <c r="K27" s="69"/>
      <c r="L27" s="60"/>
      <c r="M27" s="69">
        <f t="shared" si="0"/>
        <v>0</v>
      </c>
      <c r="N27" s="110"/>
      <c r="O27" s="110"/>
      <c r="P27" s="134"/>
      <c r="Q27" s="108"/>
      <c r="R27" s="38"/>
    </row>
    <row r="28" spans="1:23" ht="22.15" customHeight="1">
      <c r="B28" s="29"/>
      <c r="C28" s="29"/>
      <c r="D28" s="29"/>
      <c r="E28" s="29"/>
      <c r="F28" s="29"/>
      <c r="G28" s="59" t="s">
        <v>161</v>
      </c>
      <c r="H28" s="407"/>
      <c r="I28" s="408"/>
      <c r="J28" s="61">
        <f>COUNTIF($W$50:$W$549,"&gt;=700")</f>
        <v>0</v>
      </c>
      <c r="K28" s="69"/>
      <c r="L28" s="61"/>
      <c r="M28" s="69">
        <f t="shared" si="0"/>
        <v>0</v>
      </c>
      <c r="N28" s="110"/>
      <c r="O28" s="110"/>
      <c r="P28" s="30"/>
      <c r="Q28" s="108"/>
      <c r="R28" s="38"/>
    </row>
    <row r="29" spans="1:23" ht="47.45" customHeight="1">
      <c r="A29" s="71" t="s">
        <v>215</v>
      </c>
      <c r="B29" s="32"/>
      <c r="C29" s="210"/>
      <c r="D29" s="210"/>
      <c r="E29" s="210"/>
      <c r="F29" s="210"/>
      <c r="G29" s="210"/>
      <c r="H29" s="210"/>
      <c r="I29" s="62" t="s">
        <v>48</v>
      </c>
      <c r="J29" s="63">
        <f>SUM(J8:J28)</f>
        <v>1</v>
      </c>
      <c r="K29" s="76"/>
      <c r="L29" s="63"/>
      <c r="M29" s="76">
        <f>SUM(M8:M28)</f>
        <v>1</v>
      </c>
      <c r="N29" s="144"/>
      <c r="O29" s="64"/>
      <c r="P29" s="65"/>
      <c r="Q29" s="135"/>
      <c r="R29" s="29"/>
      <c r="S29" s="29"/>
      <c r="T29" s="29"/>
      <c r="U29" s="29"/>
      <c r="V29" s="29"/>
    </row>
    <row r="30" spans="1:23" s="13" customFormat="1" ht="42" customHeight="1">
      <c r="A30" s="27"/>
      <c r="B30" s="230" t="s">
        <v>213</v>
      </c>
      <c r="C30" s="231"/>
      <c r="D30" s="231"/>
      <c r="E30" s="231"/>
      <c r="F30" s="231"/>
      <c r="I30" s="232"/>
      <c r="P30" s="233"/>
      <c r="Q30" s="233"/>
      <c r="R30" s="233"/>
    </row>
    <row r="31" spans="1:23" ht="22.15" customHeight="1">
      <c r="B31" s="29"/>
      <c r="C31" s="29"/>
      <c r="D31" s="29"/>
      <c r="E31" s="29"/>
      <c r="F31" s="203"/>
      <c r="G31" s="205"/>
      <c r="H31" s="49"/>
      <c r="I31" s="206" t="s">
        <v>81</v>
      </c>
      <c r="J31" s="50" t="s">
        <v>82</v>
      </c>
      <c r="K31" s="53"/>
      <c r="L31" s="52"/>
      <c r="M31" s="50" t="s">
        <v>205</v>
      </c>
      <c r="N31" s="209" t="s">
        <v>206</v>
      </c>
      <c r="O31" s="74"/>
      <c r="P31" s="48"/>
      <c r="Q31" s="198"/>
      <c r="R31" s="198"/>
      <c r="S31" s="198"/>
      <c r="T31" s="58"/>
      <c r="U31" s="58"/>
      <c r="V31" s="110"/>
      <c r="W31" s="74"/>
    </row>
    <row r="32" spans="1:23" ht="22.15" customHeight="1">
      <c r="B32" s="29"/>
      <c r="C32" s="29"/>
      <c r="D32" s="29"/>
      <c r="E32" s="29"/>
      <c r="F32" s="204">
        <v>-100</v>
      </c>
      <c r="G32" s="205"/>
      <c r="H32" s="49">
        <v>-20</v>
      </c>
      <c r="I32" s="208" t="s">
        <v>207</v>
      </c>
      <c r="J32" s="207" t="s">
        <v>166</v>
      </c>
      <c r="K32" s="53"/>
      <c r="L32" s="30"/>
      <c r="M32" s="234">
        <f>COUNTIF($J$50:$J$549,"やせすぎ")</f>
        <v>0</v>
      </c>
      <c r="N32" s="69">
        <f>M32/$M$39</f>
        <v>0</v>
      </c>
      <c r="O32" s="139"/>
      <c r="P32" s="51"/>
      <c r="Q32" s="199"/>
      <c r="R32" s="30"/>
      <c r="S32" s="30"/>
      <c r="T32" s="142"/>
      <c r="U32" s="200"/>
      <c r="V32" s="110"/>
      <c r="W32" s="202"/>
    </row>
    <row r="33" spans="1:23" ht="22.15" customHeight="1">
      <c r="B33" s="29"/>
      <c r="C33" s="29"/>
      <c r="D33" s="29"/>
      <c r="E33" s="29"/>
      <c r="F33" s="204">
        <v>-19.999999999999901</v>
      </c>
      <c r="G33" s="205"/>
      <c r="H33" s="49">
        <v>-15</v>
      </c>
      <c r="I33" s="208" t="s">
        <v>208</v>
      </c>
      <c r="J33" s="207" t="s">
        <v>167</v>
      </c>
      <c r="K33" s="53"/>
      <c r="L33" s="30"/>
      <c r="M33" s="234">
        <f>COUNTIF($J$50:$J$549,"やせ")</f>
        <v>0</v>
      </c>
      <c r="N33" s="69">
        <f t="shared" ref="N33:N38" si="1">M33/$M$39</f>
        <v>0</v>
      </c>
      <c r="O33" s="139"/>
      <c r="P33" s="51"/>
      <c r="Q33" s="199"/>
      <c r="R33" s="30"/>
      <c r="S33" s="30"/>
      <c r="T33" s="142"/>
      <c r="U33" s="201"/>
      <c r="V33" s="110"/>
      <c r="W33" s="202"/>
    </row>
    <row r="34" spans="1:23" ht="22.15" customHeight="1">
      <c r="B34" s="29"/>
      <c r="C34" s="29"/>
      <c r="D34" s="29"/>
      <c r="E34" s="29"/>
      <c r="F34" s="204">
        <v>-14.999999999999901</v>
      </c>
      <c r="G34" s="205"/>
      <c r="H34" s="49">
        <v>15</v>
      </c>
      <c r="I34" s="208" t="s">
        <v>88</v>
      </c>
      <c r="J34" s="207" t="s">
        <v>169</v>
      </c>
      <c r="K34" s="53"/>
      <c r="L34" s="30"/>
      <c r="M34" s="234">
        <f>COUNTIF($J$50:$J$549,"ふつう")</f>
        <v>1</v>
      </c>
      <c r="N34" s="69">
        <f t="shared" si="1"/>
        <v>1</v>
      </c>
      <c r="O34" s="139"/>
      <c r="P34" s="51"/>
      <c r="Q34" s="199"/>
      <c r="R34" s="30"/>
      <c r="S34" s="30"/>
      <c r="T34" s="142"/>
      <c r="U34" s="113"/>
      <c r="V34" s="110"/>
      <c r="W34" s="202"/>
    </row>
    <row r="35" spans="1:23" ht="22.15" customHeight="1">
      <c r="B35" s="29"/>
      <c r="C35" s="29"/>
      <c r="D35" s="29"/>
      <c r="E35" s="29"/>
      <c r="F35" s="204">
        <v>15</v>
      </c>
      <c r="G35" s="205"/>
      <c r="H35" s="49">
        <v>20</v>
      </c>
      <c r="I35" s="208" t="s">
        <v>209</v>
      </c>
      <c r="J35" s="207" t="s">
        <v>170</v>
      </c>
      <c r="K35" s="53"/>
      <c r="L35" s="30"/>
      <c r="M35" s="234">
        <f>COUNTIF($J$50:$J$549,"ふとりぎみ")</f>
        <v>0</v>
      </c>
      <c r="N35" s="69">
        <f t="shared" si="1"/>
        <v>0</v>
      </c>
      <c r="O35" s="139"/>
      <c r="P35" s="51"/>
      <c r="Q35" s="199"/>
      <c r="R35" s="30"/>
      <c r="S35" s="30"/>
      <c r="T35" s="142"/>
      <c r="U35" s="113"/>
      <c r="V35" s="30"/>
      <c r="W35" s="202"/>
    </row>
    <row r="36" spans="1:23" ht="22.15" customHeight="1">
      <c r="B36" s="29"/>
      <c r="C36" s="29"/>
      <c r="D36" s="29"/>
      <c r="E36" s="29"/>
      <c r="F36" s="204">
        <v>20</v>
      </c>
      <c r="G36" s="205"/>
      <c r="H36" s="49">
        <v>30</v>
      </c>
      <c r="I36" s="208" t="s">
        <v>210</v>
      </c>
      <c r="J36" s="207" t="s">
        <v>171</v>
      </c>
      <c r="K36" s="53"/>
      <c r="L36" s="30"/>
      <c r="M36" s="234">
        <f>COUNTIF($J$50:$J$549,"ややふとりぎみ")</f>
        <v>0</v>
      </c>
      <c r="N36" s="69">
        <f t="shared" si="1"/>
        <v>0</v>
      </c>
      <c r="O36" s="139"/>
      <c r="P36" s="51"/>
      <c r="Q36" s="199"/>
      <c r="R36" s="30"/>
      <c r="S36" s="30"/>
      <c r="T36" s="142"/>
      <c r="U36" s="113"/>
      <c r="V36" s="110"/>
      <c r="W36" s="202"/>
    </row>
    <row r="37" spans="1:23" ht="22.15" customHeight="1">
      <c r="B37" s="29"/>
      <c r="C37" s="29"/>
      <c r="D37" s="29"/>
      <c r="E37" s="29"/>
      <c r="F37" s="204">
        <v>30</v>
      </c>
      <c r="G37" s="205"/>
      <c r="H37" s="49"/>
      <c r="I37" s="208" t="s">
        <v>211</v>
      </c>
      <c r="J37" s="207" t="s">
        <v>172</v>
      </c>
      <c r="K37" s="53"/>
      <c r="L37" s="30"/>
      <c r="M37" s="234">
        <f>COUNTIF($J$50:$J$549,"ふとりすぎ")</f>
        <v>0</v>
      </c>
      <c r="N37" s="69">
        <f t="shared" si="1"/>
        <v>0</v>
      </c>
      <c r="O37" s="139"/>
      <c r="P37" s="51"/>
      <c r="Q37" s="199"/>
      <c r="R37" s="30"/>
      <c r="S37" s="30"/>
      <c r="T37" s="142"/>
      <c r="U37" s="113"/>
      <c r="V37" s="110"/>
      <c r="W37" s="202"/>
    </row>
    <row r="38" spans="1:23" ht="22.15" customHeight="1">
      <c r="B38" s="29"/>
      <c r="C38" s="29"/>
      <c r="D38" s="29"/>
      <c r="E38" s="29"/>
      <c r="F38" s="73"/>
      <c r="G38" s="205"/>
      <c r="H38" s="49"/>
      <c r="I38" s="208" t="s">
        <v>212</v>
      </c>
      <c r="J38" s="207" t="s">
        <v>173</v>
      </c>
      <c r="K38" s="13"/>
      <c r="L38" s="13"/>
      <c r="M38" s="234">
        <f>COUNTIF($J$50:$J$549,"測定不可")</f>
        <v>0</v>
      </c>
      <c r="N38" s="69">
        <f t="shared" si="1"/>
        <v>0</v>
      </c>
      <c r="O38" s="139"/>
      <c r="P38" s="110"/>
      <c r="Q38" s="73"/>
      <c r="R38" s="138"/>
      <c r="W38" s="202"/>
    </row>
    <row r="39" spans="1:23" ht="22.15" customHeight="1" thickBot="1">
      <c r="B39" s="29"/>
      <c r="C39" s="29"/>
      <c r="D39" s="29"/>
      <c r="E39" s="29"/>
      <c r="F39" s="65"/>
      <c r="G39" s="65"/>
      <c r="H39" s="8"/>
      <c r="I39" s="8"/>
      <c r="M39" s="63">
        <f>SUM(M32:M38)</f>
        <v>1</v>
      </c>
      <c r="N39" s="63"/>
      <c r="O39" s="65"/>
      <c r="P39" s="64"/>
      <c r="Q39" s="65"/>
      <c r="R39" s="65"/>
      <c r="W39" s="65"/>
    </row>
    <row r="40" spans="1:23" ht="31.9" customHeight="1" thickBot="1">
      <c r="A40" s="78" t="s">
        <v>37</v>
      </c>
      <c r="C40" s="13"/>
      <c r="E40" s="13"/>
      <c r="F40" s="13"/>
      <c r="G40" s="13"/>
      <c r="H40" s="7"/>
      <c r="I40" s="7"/>
      <c r="J40" s="13"/>
      <c r="K40" s="37"/>
      <c r="L40" s="37"/>
      <c r="M40" s="34"/>
      <c r="N40" s="15" t="s">
        <v>143</v>
      </c>
      <c r="O40" s="173"/>
      <c r="P40" s="17"/>
      <c r="Q40" s="18"/>
      <c r="R40" s="18"/>
      <c r="S40" s="19"/>
      <c r="T40" s="19"/>
      <c r="U40" s="19"/>
      <c r="V40" s="19"/>
      <c r="W40" s="235" t="s">
        <v>180</v>
      </c>
    </row>
    <row r="41" spans="1:23" ht="5.45" customHeight="1">
      <c r="A41" s="78"/>
      <c r="C41" s="13"/>
      <c r="E41" s="13"/>
      <c r="F41" s="13"/>
      <c r="G41" s="13"/>
      <c r="H41" s="7"/>
      <c r="I41" s="7"/>
      <c r="J41" s="13"/>
      <c r="K41" s="37"/>
      <c r="L41" s="37"/>
      <c r="M41" s="34"/>
      <c r="N41" s="143"/>
      <c r="O41" s="194"/>
      <c r="P41" s="195"/>
      <c r="Q41" s="37"/>
      <c r="R41" s="37"/>
      <c r="S41" s="13"/>
      <c r="T41" s="13"/>
      <c r="U41" s="13"/>
      <c r="V41" s="13"/>
      <c r="W41" s="176"/>
    </row>
    <row r="42" spans="1:23" ht="16.899999999999999" customHeight="1">
      <c r="A42" s="78"/>
      <c r="B42" s="211" t="s">
        <v>198</v>
      </c>
      <c r="C42" s="150"/>
      <c r="D42" s="145" t="s">
        <v>199</v>
      </c>
      <c r="E42" s="146"/>
      <c r="F42" s="146"/>
      <c r="G42" s="146"/>
      <c r="H42" s="147"/>
      <c r="I42" s="147"/>
      <c r="J42" s="146"/>
      <c r="K42" s="148"/>
      <c r="M42" s="149"/>
      <c r="N42" s="145" t="s">
        <v>200</v>
      </c>
      <c r="O42" s="175"/>
      <c r="P42" s="174"/>
      <c r="Q42" s="148"/>
      <c r="R42" s="148"/>
      <c r="S42" s="146"/>
      <c r="T42" s="13"/>
      <c r="U42" s="13"/>
      <c r="V42" s="13"/>
      <c r="W42" s="176"/>
    </row>
    <row r="43" spans="1:23" ht="13.9" customHeight="1">
      <c r="E43" s="39" t="s">
        <v>197</v>
      </c>
      <c r="F43" s="39"/>
      <c r="G43" s="6"/>
      <c r="H43" s="40"/>
      <c r="I43" s="40"/>
      <c r="J43" s="6"/>
      <c r="K43" s="6"/>
      <c r="L43" s="6"/>
      <c r="M43" s="6"/>
      <c r="N43" s="6"/>
      <c r="O43" s="6"/>
      <c r="P43" s="39"/>
      <c r="Q43" s="70"/>
      <c r="R43" s="6"/>
      <c r="S43" s="6"/>
      <c r="T43" s="6"/>
      <c r="U43" s="6"/>
      <c r="V43" s="6"/>
    </row>
    <row r="44" spans="1:23" ht="16.149999999999999" customHeight="1" thickBot="1">
      <c r="A44" s="42"/>
      <c r="B44" s="151" t="s">
        <v>31</v>
      </c>
      <c r="C44" s="153" t="s">
        <v>49</v>
      </c>
      <c r="E44" s="42" t="s">
        <v>144</v>
      </c>
      <c r="F44" s="42"/>
      <c r="G44" s="6"/>
      <c r="H44" s="40"/>
      <c r="I44" s="40"/>
      <c r="J44" s="6"/>
      <c r="K44" s="43"/>
      <c r="L44" s="6"/>
      <c r="M44" s="6"/>
      <c r="N44" s="6"/>
      <c r="O44" s="6"/>
      <c r="P44" s="6"/>
      <c r="Q44" s="70"/>
      <c r="R44" s="6"/>
      <c r="S44" s="6"/>
      <c r="T44" s="6"/>
      <c r="U44" s="6"/>
      <c r="V44" s="6"/>
    </row>
    <row r="45" spans="1:23" ht="19.149999999999999" customHeight="1" thickBot="1">
      <c r="A45" s="44"/>
      <c r="B45" s="152" t="s">
        <v>51</v>
      </c>
      <c r="C45" s="57">
        <v>45030</v>
      </c>
      <c r="E45" s="196" t="s">
        <v>145</v>
      </c>
      <c r="F45" s="42"/>
      <c r="G45" s="6"/>
      <c r="H45" s="40"/>
      <c r="I45" s="40"/>
      <c r="J45" s="6"/>
      <c r="K45" s="6"/>
      <c r="L45" s="6"/>
      <c r="M45" s="6"/>
      <c r="N45" s="6"/>
      <c r="O45" s="6"/>
      <c r="P45" s="6"/>
      <c r="Q45" s="70"/>
      <c r="R45" s="6"/>
      <c r="S45" s="6"/>
      <c r="T45" s="6"/>
      <c r="U45" s="6"/>
      <c r="V45" s="6"/>
    </row>
    <row r="46" spans="1:23" ht="9" customHeight="1">
      <c r="A46" s="44"/>
      <c r="B46" s="45"/>
      <c r="C46" s="46"/>
      <c r="Q46" s="31"/>
    </row>
    <row r="47" spans="1:23" ht="7.15" customHeight="1">
      <c r="A47" s="44"/>
    </row>
    <row r="48" spans="1:23" ht="66.400000000000006" customHeight="1">
      <c r="B48" s="154" t="s">
        <v>52</v>
      </c>
      <c r="C48" s="155" t="s">
        <v>53</v>
      </c>
      <c r="D48" s="156" t="s">
        <v>23</v>
      </c>
      <c r="E48" s="157" t="s">
        <v>125</v>
      </c>
      <c r="F48" s="157" t="s">
        <v>146</v>
      </c>
      <c r="G48" s="158" t="s">
        <v>50</v>
      </c>
      <c r="H48" s="158"/>
      <c r="I48" s="158" t="s">
        <v>56</v>
      </c>
      <c r="J48" s="158" t="s">
        <v>58</v>
      </c>
      <c r="K48" s="158"/>
      <c r="M48" s="158" t="s">
        <v>193</v>
      </c>
      <c r="N48" s="141" t="s">
        <v>100</v>
      </c>
      <c r="O48" s="159" t="s">
        <v>182</v>
      </c>
      <c r="P48" s="141" t="s">
        <v>183</v>
      </c>
      <c r="Q48" s="160" t="s">
        <v>147</v>
      </c>
      <c r="R48" s="141" t="s">
        <v>184</v>
      </c>
      <c r="S48" s="141" t="s">
        <v>185</v>
      </c>
      <c r="T48" s="141" t="s">
        <v>148</v>
      </c>
      <c r="U48" s="141" t="s">
        <v>196</v>
      </c>
      <c r="V48" s="172" t="s">
        <v>163</v>
      </c>
      <c r="W48" s="170" t="s">
        <v>178</v>
      </c>
    </row>
    <row r="49" spans="1:23" ht="19.5" customHeight="1">
      <c r="B49" s="179"/>
      <c r="C49" s="180" t="s">
        <v>51</v>
      </c>
      <c r="D49" s="181"/>
      <c r="E49" s="182" t="s">
        <v>65</v>
      </c>
      <c r="F49" s="183" t="s">
        <v>66</v>
      </c>
      <c r="G49" s="184" t="s">
        <v>67</v>
      </c>
      <c r="H49" s="184"/>
      <c r="I49" s="185"/>
      <c r="J49" s="184"/>
      <c r="K49" s="184"/>
      <c r="M49" s="186" t="s">
        <v>194</v>
      </c>
      <c r="N49" s="184"/>
      <c r="O49" s="184" t="s">
        <v>66</v>
      </c>
      <c r="P49" s="184"/>
      <c r="Q49" s="184" t="s">
        <v>255</v>
      </c>
      <c r="R49" s="184"/>
      <c r="S49" s="184"/>
      <c r="T49" s="184" t="s">
        <v>70</v>
      </c>
      <c r="U49" s="184" t="s">
        <v>70</v>
      </c>
      <c r="V49" s="183" t="s">
        <v>162</v>
      </c>
      <c r="W49" s="187" t="s">
        <v>70</v>
      </c>
    </row>
    <row r="50" spans="1:23" ht="12" customHeight="1">
      <c r="A50" s="27">
        <v>1</v>
      </c>
      <c r="B50" s="188" t="s">
        <v>259</v>
      </c>
      <c r="C50" s="401">
        <v>42861</v>
      </c>
      <c r="D50" s="189">
        <v>1</v>
      </c>
      <c r="E50" s="190">
        <v>105.7</v>
      </c>
      <c r="F50" s="190">
        <v>18.600000000000001</v>
      </c>
      <c r="G50" s="161">
        <f t="shared" ref="G50:G113" si="2">IF(OR(ISBLANK($C50),ISBLANK($C$45)),"",IF($C50&gt;$C$45,"",DATEDIF($C50,$C$45,"Y")))</f>
        <v>5</v>
      </c>
      <c r="H50" s="191" t="str">
        <f t="shared" ref="H50:H113" si="3">IF(D50=1,"男",IF(D50=2,"女",""))</f>
        <v>男</v>
      </c>
      <c r="I50" s="197" t="str">
        <f t="shared" ref="I50:I113" si="4">G50&amp;H50</f>
        <v>5男</v>
      </c>
      <c r="J50" s="164" t="str">
        <f>IF(OR(E50=""),"",IF(E50&gt;=70,(IF(ISNUMBER(N50),VLOOKUP(N50,$F$32:$K$37,4,TRUE),"")),"測定不可"))</f>
        <v>ふつう</v>
      </c>
      <c r="K50" s="192"/>
      <c r="M50" s="193">
        <f t="shared" ref="M50:M113" si="5">IF(E50="","",(IF(E50&gt;=70,F50/(E50*E50/10^4),"測定不可")))</f>
        <v>16.648034592109727</v>
      </c>
      <c r="N50" s="166">
        <f t="shared" ref="N50:N67" si="6">IF(E50="","",(IF(E50&gt;=70,IF(F50="","",(F50-O50)/O50*100),"測定不可")))</f>
        <v>8.0362716796488129</v>
      </c>
      <c r="O50" s="167">
        <f t="shared" ref="O50:O113" si="7">IF(OR(C50=""),"",IF(D50="1",0.00206*E50*E50-0.1166*E50+6.5273,0.00249*E50*E50-0.1858*E50+9.036))</f>
        <v>17.2164401</v>
      </c>
      <c r="P50" s="167">
        <f t="shared" ref="P50:P113" si="8">IF(OR(E50=""),"",IF(AND(H50="男",G50&lt;=2),61,IF(AND(H50="男",G50&gt;=3),54.8,IF(AND(H50="女",G50&lt;=2),59.7,52.2))))</f>
        <v>54.8</v>
      </c>
      <c r="Q50" s="168">
        <f t="shared" ref="Q50:Q113" si="9">IF($E50="","",P50*O50)</f>
        <v>943.46091747999992</v>
      </c>
      <c r="R50" s="169">
        <f t="shared" ref="R50:R113" si="10">IF(OR(G50=""),"",IF(G50&gt;=3,1.45,1.35))</f>
        <v>1.45</v>
      </c>
      <c r="S50" s="168">
        <f t="shared" ref="S50:S113" si="11">IF(OR(G50=""),"",IF(AND(H50="男",G50&lt;=2),20,IF(AND(H50="女",G50&lt;=2),15,10)))</f>
        <v>10</v>
      </c>
      <c r="T50" s="168">
        <f t="shared" ref="T50:T113" si="12">IF(E50="","",(Q50*R50+S50))</f>
        <v>1378.0183303459999</v>
      </c>
      <c r="U50" s="168">
        <f t="shared" ref="U50:U113" si="13">IF(OR(E50=""),"",CEILING(T50,50))</f>
        <v>1400</v>
      </c>
      <c r="V50" s="140">
        <v>0.4</v>
      </c>
      <c r="W50" s="171">
        <f t="shared" ref="W50:W113" si="14">IF(E50="","",(U50*V50))</f>
        <v>560</v>
      </c>
    </row>
    <row r="51" spans="1:23" ht="12" customHeight="1">
      <c r="A51" s="27">
        <v>2</v>
      </c>
      <c r="B51" s="188"/>
      <c r="C51" s="401"/>
      <c r="D51" s="189"/>
      <c r="E51" s="190"/>
      <c r="F51" s="190"/>
      <c r="G51" s="161" t="str">
        <f t="shared" si="2"/>
        <v/>
      </c>
      <c r="H51" s="162" t="str">
        <f t="shared" si="3"/>
        <v/>
      </c>
      <c r="I51" s="197" t="str">
        <f t="shared" si="4"/>
        <v/>
      </c>
      <c r="J51" s="164" t="str">
        <f>IF(OR(E51=""),"",IF(E51&gt;=70,(IF(ISNUMBER(N51),VLOOKUP(N51,$F$32:$K$37,4,TRUE),"")),"測定不可"))</f>
        <v/>
      </c>
      <c r="K51" s="192"/>
      <c r="M51" s="193" t="str">
        <f t="shared" si="5"/>
        <v/>
      </c>
      <c r="N51" s="166" t="str">
        <f t="shared" si="6"/>
        <v/>
      </c>
      <c r="O51" s="167" t="str">
        <f t="shared" si="7"/>
        <v/>
      </c>
      <c r="P51" s="167" t="str">
        <f t="shared" si="8"/>
        <v/>
      </c>
      <c r="Q51" s="168" t="str">
        <f t="shared" si="9"/>
        <v/>
      </c>
      <c r="R51" s="169" t="str">
        <f t="shared" si="10"/>
        <v/>
      </c>
      <c r="S51" s="168" t="str">
        <f t="shared" si="11"/>
        <v/>
      </c>
      <c r="T51" s="168" t="str">
        <f t="shared" si="12"/>
        <v/>
      </c>
      <c r="U51" s="168" t="str">
        <f t="shared" si="13"/>
        <v/>
      </c>
      <c r="V51" s="140"/>
      <c r="W51" s="171" t="str">
        <f t="shared" si="14"/>
        <v/>
      </c>
    </row>
    <row r="52" spans="1:23" ht="12" customHeight="1">
      <c r="A52" s="27">
        <v>3</v>
      </c>
      <c r="B52" s="188"/>
      <c r="C52" s="401"/>
      <c r="D52" s="189"/>
      <c r="E52" s="190"/>
      <c r="F52" s="190"/>
      <c r="G52" s="161" t="str">
        <f t="shared" si="2"/>
        <v/>
      </c>
      <c r="H52" s="162" t="str">
        <f t="shared" si="3"/>
        <v/>
      </c>
      <c r="I52" s="197" t="str">
        <f t="shared" si="4"/>
        <v/>
      </c>
      <c r="J52" s="164" t="str">
        <f t="shared" ref="J52:J114" si="15">IF(OR(E52=""),"",IF(E52&gt;=70,(IF(ISNUMBER(N52),VLOOKUP(N52,$F$32:$K$37,4,TRUE),"")),"測定不可"))</f>
        <v/>
      </c>
      <c r="K52" s="192"/>
      <c r="M52" s="193" t="str">
        <f t="shared" si="5"/>
        <v/>
      </c>
      <c r="N52" s="166" t="str">
        <f t="shared" si="6"/>
        <v/>
      </c>
      <c r="O52" s="167" t="str">
        <f t="shared" si="7"/>
        <v/>
      </c>
      <c r="P52" s="167" t="str">
        <f t="shared" si="8"/>
        <v/>
      </c>
      <c r="Q52" s="168" t="str">
        <f t="shared" si="9"/>
        <v/>
      </c>
      <c r="R52" s="169" t="str">
        <f t="shared" si="10"/>
        <v/>
      </c>
      <c r="S52" s="168" t="str">
        <f t="shared" si="11"/>
        <v/>
      </c>
      <c r="T52" s="168" t="str">
        <f t="shared" si="12"/>
        <v/>
      </c>
      <c r="U52" s="168" t="str">
        <f t="shared" si="13"/>
        <v/>
      </c>
      <c r="V52" s="140"/>
      <c r="W52" s="171" t="str">
        <f t="shared" si="14"/>
        <v/>
      </c>
    </row>
    <row r="53" spans="1:23" s="13" customFormat="1" ht="12" customHeight="1">
      <c r="A53" s="27">
        <v>4</v>
      </c>
      <c r="B53" s="188"/>
      <c r="C53" s="401"/>
      <c r="D53" s="189"/>
      <c r="E53" s="190"/>
      <c r="F53" s="190"/>
      <c r="G53" s="161" t="str">
        <f t="shared" si="2"/>
        <v/>
      </c>
      <c r="H53" s="162" t="str">
        <f t="shared" si="3"/>
        <v/>
      </c>
      <c r="I53" s="197" t="str">
        <f t="shared" si="4"/>
        <v/>
      </c>
      <c r="J53" s="164" t="str">
        <f t="shared" si="15"/>
        <v/>
      </c>
      <c r="K53" s="192"/>
      <c r="M53" s="193" t="str">
        <f t="shared" si="5"/>
        <v/>
      </c>
      <c r="N53" s="166" t="str">
        <f t="shared" si="6"/>
        <v/>
      </c>
      <c r="O53" s="167" t="str">
        <f t="shared" si="7"/>
        <v/>
      </c>
      <c r="P53" s="167" t="str">
        <f t="shared" si="8"/>
        <v/>
      </c>
      <c r="Q53" s="168" t="str">
        <f t="shared" si="9"/>
        <v/>
      </c>
      <c r="R53" s="169" t="str">
        <f t="shared" si="10"/>
        <v/>
      </c>
      <c r="S53" s="168" t="str">
        <f t="shared" si="11"/>
        <v/>
      </c>
      <c r="T53" s="168" t="str">
        <f t="shared" si="12"/>
        <v/>
      </c>
      <c r="U53" s="168" t="str">
        <f t="shared" si="13"/>
        <v/>
      </c>
      <c r="V53" s="140"/>
      <c r="W53" s="171" t="str">
        <f t="shared" si="14"/>
        <v/>
      </c>
    </row>
    <row r="54" spans="1:23" ht="12" customHeight="1">
      <c r="A54" s="27">
        <v>5</v>
      </c>
      <c r="B54" s="188"/>
      <c r="C54" s="401"/>
      <c r="D54" s="189"/>
      <c r="E54" s="190"/>
      <c r="F54" s="190"/>
      <c r="G54" s="161" t="str">
        <f t="shared" si="2"/>
        <v/>
      </c>
      <c r="H54" s="162" t="str">
        <f t="shared" si="3"/>
        <v/>
      </c>
      <c r="I54" s="197" t="str">
        <f t="shared" si="4"/>
        <v/>
      </c>
      <c r="J54" s="164" t="str">
        <f t="shared" si="15"/>
        <v/>
      </c>
      <c r="K54" s="192"/>
      <c r="M54" s="193" t="str">
        <f t="shared" si="5"/>
        <v/>
      </c>
      <c r="N54" s="166" t="str">
        <f t="shared" si="6"/>
        <v/>
      </c>
      <c r="O54" s="167" t="str">
        <f t="shared" si="7"/>
        <v/>
      </c>
      <c r="P54" s="167" t="str">
        <f t="shared" si="8"/>
        <v/>
      </c>
      <c r="Q54" s="168" t="str">
        <f t="shared" si="9"/>
        <v/>
      </c>
      <c r="R54" s="169" t="str">
        <f t="shared" si="10"/>
        <v/>
      </c>
      <c r="S54" s="168" t="str">
        <f t="shared" si="11"/>
        <v/>
      </c>
      <c r="T54" s="168" t="str">
        <f t="shared" si="12"/>
        <v/>
      </c>
      <c r="U54" s="168" t="str">
        <f t="shared" si="13"/>
        <v/>
      </c>
      <c r="V54" s="140"/>
      <c r="W54" s="171" t="str">
        <f t="shared" si="14"/>
        <v/>
      </c>
    </row>
    <row r="55" spans="1:23" ht="12" customHeight="1">
      <c r="A55" s="27">
        <v>6</v>
      </c>
      <c r="B55" s="188"/>
      <c r="C55" s="401"/>
      <c r="D55" s="189"/>
      <c r="E55" s="190"/>
      <c r="F55" s="190"/>
      <c r="G55" s="161" t="str">
        <f t="shared" si="2"/>
        <v/>
      </c>
      <c r="H55" s="162" t="str">
        <f t="shared" si="3"/>
        <v/>
      </c>
      <c r="I55" s="197" t="str">
        <f t="shared" si="4"/>
        <v/>
      </c>
      <c r="J55" s="164" t="str">
        <f t="shared" si="15"/>
        <v/>
      </c>
      <c r="K55" s="192"/>
      <c r="M55" s="193" t="str">
        <f t="shared" si="5"/>
        <v/>
      </c>
      <c r="N55" s="166" t="str">
        <f t="shared" si="6"/>
        <v/>
      </c>
      <c r="O55" s="167" t="str">
        <f t="shared" si="7"/>
        <v/>
      </c>
      <c r="P55" s="167" t="str">
        <f t="shared" si="8"/>
        <v/>
      </c>
      <c r="Q55" s="168" t="str">
        <f t="shared" si="9"/>
        <v/>
      </c>
      <c r="R55" s="169" t="str">
        <f t="shared" si="10"/>
        <v/>
      </c>
      <c r="S55" s="168" t="str">
        <f t="shared" si="11"/>
        <v/>
      </c>
      <c r="T55" s="168" t="str">
        <f t="shared" si="12"/>
        <v/>
      </c>
      <c r="U55" s="168" t="str">
        <f t="shared" si="13"/>
        <v/>
      </c>
      <c r="V55" s="140"/>
      <c r="W55" s="171" t="str">
        <f t="shared" si="14"/>
        <v/>
      </c>
    </row>
    <row r="56" spans="1:23" ht="12" customHeight="1">
      <c r="A56" s="27">
        <v>7</v>
      </c>
      <c r="B56" s="188"/>
      <c r="C56" s="401"/>
      <c r="D56" s="189"/>
      <c r="E56" s="190"/>
      <c r="F56" s="190"/>
      <c r="G56" s="161" t="str">
        <f t="shared" si="2"/>
        <v/>
      </c>
      <c r="H56" s="162" t="str">
        <f t="shared" si="3"/>
        <v/>
      </c>
      <c r="I56" s="197" t="str">
        <f t="shared" si="4"/>
        <v/>
      </c>
      <c r="J56" s="164" t="str">
        <f t="shared" si="15"/>
        <v/>
      </c>
      <c r="K56" s="192"/>
      <c r="M56" s="193" t="str">
        <f t="shared" si="5"/>
        <v/>
      </c>
      <c r="N56" s="166" t="str">
        <f t="shared" si="6"/>
        <v/>
      </c>
      <c r="O56" s="167" t="str">
        <f t="shared" si="7"/>
        <v/>
      </c>
      <c r="P56" s="167" t="str">
        <f t="shared" si="8"/>
        <v/>
      </c>
      <c r="Q56" s="168" t="str">
        <f t="shared" si="9"/>
        <v/>
      </c>
      <c r="R56" s="169" t="str">
        <f t="shared" si="10"/>
        <v/>
      </c>
      <c r="S56" s="168" t="str">
        <f t="shared" si="11"/>
        <v/>
      </c>
      <c r="T56" s="168" t="str">
        <f t="shared" si="12"/>
        <v/>
      </c>
      <c r="U56" s="168" t="str">
        <f t="shared" si="13"/>
        <v/>
      </c>
      <c r="V56" s="140"/>
      <c r="W56" s="171" t="str">
        <f t="shared" si="14"/>
        <v/>
      </c>
    </row>
    <row r="57" spans="1:23" ht="12" customHeight="1">
      <c r="A57" s="27">
        <v>8</v>
      </c>
      <c r="B57" s="188"/>
      <c r="C57" s="401"/>
      <c r="D57" s="189"/>
      <c r="E57" s="190"/>
      <c r="F57" s="190"/>
      <c r="G57" s="161" t="str">
        <f t="shared" si="2"/>
        <v/>
      </c>
      <c r="H57" s="162" t="str">
        <f t="shared" si="3"/>
        <v/>
      </c>
      <c r="I57" s="197" t="str">
        <f t="shared" si="4"/>
        <v/>
      </c>
      <c r="J57" s="164" t="str">
        <f t="shared" si="15"/>
        <v/>
      </c>
      <c r="K57" s="192"/>
      <c r="M57" s="193" t="str">
        <f t="shared" si="5"/>
        <v/>
      </c>
      <c r="N57" s="166" t="str">
        <f t="shared" si="6"/>
        <v/>
      </c>
      <c r="O57" s="167" t="str">
        <f t="shared" si="7"/>
        <v/>
      </c>
      <c r="P57" s="167" t="str">
        <f t="shared" si="8"/>
        <v/>
      </c>
      <c r="Q57" s="168" t="str">
        <f t="shared" si="9"/>
        <v/>
      </c>
      <c r="R57" s="169" t="str">
        <f t="shared" si="10"/>
        <v/>
      </c>
      <c r="S57" s="168" t="str">
        <f t="shared" si="11"/>
        <v/>
      </c>
      <c r="T57" s="168" t="str">
        <f t="shared" si="12"/>
        <v/>
      </c>
      <c r="U57" s="168" t="str">
        <f t="shared" si="13"/>
        <v/>
      </c>
      <c r="V57" s="140"/>
      <c r="W57" s="171" t="str">
        <f t="shared" si="14"/>
        <v/>
      </c>
    </row>
    <row r="58" spans="1:23" ht="12" customHeight="1">
      <c r="A58" s="27">
        <v>9</v>
      </c>
      <c r="B58" s="188"/>
      <c r="C58" s="401"/>
      <c r="D58" s="189"/>
      <c r="E58" s="190"/>
      <c r="F58" s="190"/>
      <c r="G58" s="161" t="str">
        <f t="shared" si="2"/>
        <v/>
      </c>
      <c r="H58" s="162" t="str">
        <f t="shared" si="3"/>
        <v/>
      </c>
      <c r="I58" s="197" t="str">
        <f t="shared" si="4"/>
        <v/>
      </c>
      <c r="J58" s="164" t="str">
        <f t="shared" si="15"/>
        <v/>
      </c>
      <c r="K58" s="192"/>
      <c r="M58" s="193" t="str">
        <f t="shared" si="5"/>
        <v/>
      </c>
      <c r="N58" s="166" t="str">
        <f t="shared" si="6"/>
        <v/>
      </c>
      <c r="O58" s="167" t="str">
        <f t="shared" si="7"/>
        <v/>
      </c>
      <c r="P58" s="167" t="str">
        <f t="shared" si="8"/>
        <v/>
      </c>
      <c r="Q58" s="168" t="str">
        <f t="shared" si="9"/>
        <v/>
      </c>
      <c r="R58" s="169" t="str">
        <f t="shared" si="10"/>
        <v/>
      </c>
      <c r="S58" s="168" t="str">
        <f t="shared" si="11"/>
        <v/>
      </c>
      <c r="T58" s="168" t="str">
        <f t="shared" si="12"/>
        <v/>
      </c>
      <c r="U58" s="168" t="str">
        <f t="shared" si="13"/>
        <v/>
      </c>
      <c r="V58" s="140"/>
      <c r="W58" s="171" t="str">
        <f t="shared" si="14"/>
        <v/>
      </c>
    </row>
    <row r="59" spans="1:23" ht="12" customHeight="1">
      <c r="A59" s="27">
        <v>10</v>
      </c>
      <c r="B59" s="188"/>
      <c r="C59" s="401"/>
      <c r="D59" s="189"/>
      <c r="E59" s="190"/>
      <c r="F59" s="190"/>
      <c r="G59" s="161" t="str">
        <f t="shared" si="2"/>
        <v/>
      </c>
      <c r="H59" s="162" t="str">
        <f t="shared" si="3"/>
        <v/>
      </c>
      <c r="I59" s="197" t="str">
        <f t="shared" si="4"/>
        <v/>
      </c>
      <c r="J59" s="164" t="str">
        <f t="shared" si="15"/>
        <v/>
      </c>
      <c r="K59" s="192"/>
      <c r="M59" s="193" t="str">
        <f t="shared" si="5"/>
        <v/>
      </c>
      <c r="N59" s="166" t="str">
        <f t="shared" si="6"/>
        <v/>
      </c>
      <c r="O59" s="167" t="str">
        <f t="shared" si="7"/>
        <v/>
      </c>
      <c r="P59" s="167" t="str">
        <f t="shared" si="8"/>
        <v/>
      </c>
      <c r="Q59" s="168" t="str">
        <f t="shared" si="9"/>
        <v/>
      </c>
      <c r="R59" s="169" t="str">
        <f t="shared" si="10"/>
        <v/>
      </c>
      <c r="S59" s="168" t="str">
        <f t="shared" si="11"/>
        <v/>
      </c>
      <c r="T59" s="168" t="str">
        <f t="shared" si="12"/>
        <v/>
      </c>
      <c r="U59" s="168" t="str">
        <f t="shared" si="13"/>
        <v/>
      </c>
      <c r="V59" s="140"/>
      <c r="W59" s="171" t="str">
        <f t="shared" si="14"/>
        <v/>
      </c>
    </row>
    <row r="60" spans="1:23" ht="12" customHeight="1">
      <c r="A60" s="27">
        <v>11</v>
      </c>
      <c r="B60" s="188"/>
      <c r="C60" s="401"/>
      <c r="D60" s="189"/>
      <c r="E60" s="190"/>
      <c r="F60" s="190"/>
      <c r="G60" s="161" t="str">
        <f t="shared" si="2"/>
        <v/>
      </c>
      <c r="H60" s="162" t="str">
        <f t="shared" si="3"/>
        <v/>
      </c>
      <c r="I60" s="197" t="str">
        <f t="shared" si="4"/>
        <v/>
      </c>
      <c r="J60" s="164" t="str">
        <f t="shared" si="15"/>
        <v/>
      </c>
      <c r="K60" s="192"/>
      <c r="M60" s="193" t="str">
        <f t="shared" si="5"/>
        <v/>
      </c>
      <c r="N60" s="166" t="str">
        <f t="shared" si="6"/>
        <v/>
      </c>
      <c r="O60" s="167" t="str">
        <f t="shared" si="7"/>
        <v/>
      </c>
      <c r="P60" s="167" t="str">
        <f t="shared" si="8"/>
        <v/>
      </c>
      <c r="Q60" s="168" t="str">
        <f t="shared" si="9"/>
        <v/>
      </c>
      <c r="R60" s="169" t="str">
        <f t="shared" si="10"/>
        <v/>
      </c>
      <c r="S60" s="168" t="str">
        <f t="shared" si="11"/>
        <v/>
      </c>
      <c r="T60" s="168" t="str">
        <f t="shared" si="12"/>
        <v/>
      </c>
      <c r="U60" s="168" t="str">
        <f t="shared" si="13"/>
        <v/>
      </c>
      <c r="V60" s="140"/>
      <c r="W60" s="171" t="str">
        <f t="shared" si="14"/>
        <v/>
      </c>
    </row>
    <row r="61" spans="1:23" ht="12" customHeight="1">
      <c r="A61" s="27">
        <v>12</v>
      </c>
      <c r="B61" s="188"/>
      <c r="C61" s="401"/>
      <c r="D61" s="189"/>
      <c r="E61" s="190"/>
      <c r="F61" s="190"/>
      <c r="G61" s="161" t="str">
        <f t="shared" si="2"/>
        <v/>
      </c>
      <c r="H61" s="162" t="str">
        <f t="shared" si="3"/>
        <v/>
      </c>
      <c r="I61" s="197" t="str">
        <f t="shared" si="4"/>
        <v/>
      </c>
      <c r="J61" s="164" t="str">
        <f t="shared" si="15"/>
        <v/>
      </c>
      <c r="K61" s="192"/>
      <c r="M61" s="193" t="str">
        <f t="shared" si="5"/>
        <v/>
      </c>
      <c r="N61" s="166" t="str">
        <f t="shared" si="6"/>
        <v/>
      </c>
      <c r="O61" s="167" t="str">
        <f t="shared" si="7"/>
        <v/>
      </c>
      <c r="P61" s="167" t="str">
        <f t="shared" si="8"/>
        <v/>
      </c>
      <c r="Q61" s="168" t="str">
        <f t="shared" si="9"/>
        <v/>
      </c>
      <c r="R61" s="169" t="str">
        <f t="shared" si="10"/>
        <v/>
      </c>
      <c r="S61" s="168" t="str">
        <f t="shared" si="11"/>
        <v/>
      </c>
      <c r="T61" s="168" t="str">
        <f t="shared" si="12"/>
        <v/>
      </c>
      <c r="U61" s="168" t="str">
        <f t="shared" si="13"/>
        <v/>
      </c>
      <c r="V61" s="140"/>
      <c r="W61" s="171" t="str">
        <f t="shared" si="14"/>
        <v/>
      </c>
    </row>
    <row r="62" spans="1:23" ht="12" customHeight="1">
      <c r="A62" s="27">
        <v>13</v>
      </c>
      <c r="B62" s="188"/>
      <c r="C62" s="401"/>
      <c r="D62" s="189"/>
      <c r="E62" s="190"/>
      <c r="F62" s="190"/>
      <c r="G62" s="161" t="str">
        <f t="shared" si="2"/>
        <v/>
      </c>
      <c r="H62" s="162" t="str">
        <f t="shared" si="3"/>
        <v/>
      </c>
      <c r="I62" s="197" t="str">
        <f t="shared" si="4"/>
        <v/>
      </c>
      <c r="J62" s="164" t="str">
        <f t="shared" si="15"/>
        <v/>
      </c>
      <c r="K62" s="192"/>
      <c r="M62" s="193" t="str">
        <f t="shared" si="5"/>
        <v/>
      </c>
      <c r="N62" s="166" t="str">
        <f t="shared" si="6"/>
        <v/>
      </c>
      <c r="O62" s="167" t="str">
        <f t="shared" si="7"/>
        <v/>
      </c>
      <c r="P62" s="167" t="str">
        <f t="shared" si="8"/>
        <v/>
      </c>
      <c r="Q62" s="168" t="str">
        <f t="shared" si="9"/>
        <v/>
      </c>
      <c r="R62" s="169" t="str">
        <f t="shared" si="10"/>
        <v/>
      </c>
      <c r="S62" s="168" t="str">
        <f t="shared" si="11"/>
        <v/>
      </c>
      <c r="T62" s="168" t="str">
        <f t="shared" si="12"/>
        <v/>
      </c>
      <c r="U62" s="168" t="str">
        <f t="shared" si="13"/>
        <v/>
      </c>
      <c r="V62" s="140"/>
      <c r="W62" s="171" t="str">
        <f t="shared" si="14"/>
        <v/>
      </c>
    </row>
    <row r="63" spans="1:23" ht="12" customHeight="1">
      <c r="A63" s="27">
        <v>14</v>
      </c>
      <c r="B63" s="188"/>
      <c r="C63" s="401"/>
      <c r="D63" s="189"/>
      <c r="E63" s="190"/>
      <c r="F63" s="190"/>
      <c r="G63" s="161" t="str">
        <f t="shared" si="2"/>
        <v/>
      </c>
      <c r="H63" s="162" t="str">
        <f t="shared" si="3"/>
        <v/>
      </c>
      <c r="I63" s="197" t="str">
        <f t="shared" si="4"/>
        <v/>
      </c>
      <c r="J63" s="164" t="str">
        <f t="shared" si="15"/>
        <v/>
      </c>
      <c r="K63" s="192"/>
      <c r="M63" s="193" t="str">
        <f t="shared" si="5"/>
        <v/>
      </c>
      <c r="N63" s="166" t="str">
        <f t="shared" si="6"/>
        <v/>
      </c>
      <c r="O63" s="167" t="str">
        <f t="shared" si="7"/>
        <v/>
      </c>
      <c r="P63" s="167" t="str">
        <f t="shared" si="8"/>
        <v/>
      </c>
      <c r="Q63" s="168" t="str">
        <f t="shared" si="9"/>
        <v/>
      </c>
      <c r="R63" s="169" t="str">
        <f t="shared" si="10"/>
        <v/>
      </c>
      <c r="S63" s="168" t="str">
        <f t="shared" si="11"/>
        <v/>
      </c>
      <c r="T63" s="168" t="str">
        <f t="shared" si="12"/>
        <v/>
      </c>
      <c r="U63" s="168" t="str">
        <f t="shared" si="13"/>
        <v/>
      </c>
      <c r="V63" s="140"/>
      <c r="W63" s="171" t="str">
        <f t="shared" si="14"/>
        <v/>
      </c>
    </row>
    <row r="64" spans="1:23" ht="12" customHeight="1">
      <c r="A64" s="27">
        <v>15</v>
      </c>
      <c r="B64" s="188"/>
      <c r="C64" s="401"/>
      <c r="D64" s="189"/>
      <c r="E64" s="190"/>
      <c r="F64" s="190"/>
      <c r="G64" s="161" t="str">
        <f t="shared" si="2"/>
        <v/>
      </c>
      <c r="H64" s="162" t="str">
        <f t="shared" si="3"/>
        <v/>
      </c>
      <c r="I64" s="197" t="str">
        <f t="shared" si="4"/>
        <v/>
      </c>
      <c r="J64" s="164" t="str">
        <f t="shared" si="15"/>
        <v/>
      </c>
      <c r="K64" s="192"/>
      <c r="M64" s="193" t="str">
        <f t="shared" si="5"/>
        <v/>
      </c>
      <c r="N64" s="166" t="str">
        <f t="shared" si="6"/>
        <v/>
      </c>
      <c r="O64" s="167" t="str">
        <f t="shared" si="7"/>
        <v/>
      </c>
      <c r="P64" s="167" t="str">
        <f t="shared" si="8"/>
        <v/>
      </c>
      <c r="Q64" s="168" t="str">
        <f t="shared" si="9"/>
        <v/>
      </c>
      <c r="R64" s="169" t="str">
        <f t="shared" si="10"/>
        <v/>
      </c>
      <c r="S64" s="168" t="str">
        <f t="shared" si="11"/>
        <v/>
      </c>
      <c r="T64" s="168" t="str">
        <f t="shared" si="12"/>
        <v/>
      </c>
      <c r="U64" s="168" t="str">
        <f t="shared" si="13"/>
        <v/>
      </c>
      <c r="V64" s="140"/>
      <c r="W64" s="171" t="str">
        <f t="shared" si="14"/>
        <v/>
      </c>
    </row>
    <row r="65" spans="1:23" ht="12" customHeight="1">
      <c r="A65" s="27">
        <v>16</v>
      </c>
      <c r="B65" s="188"/>
      <c r="C65" s="401"/>
      <c r="D65" s="189"/>
      <c r="E65" s="190"/>
      <c r="F65" s="190"/>
      <c r="G65" s="161" t="str">
        <f t="shared" si="2"/>
        <v/>
      </c>
      <c r="H65" s="162" t="str">
        <f t="shared" si="3"/>
        <v/>
      </c>
      <c r="I65" s="197" t="str">
        <f t="shared" si="4"/>
        <v/>
      </c>
      <c r="J65" s="164" t="str">
        <f t="shared" si="15"/>
        <v/>
      </c>
      <c r="K65" s="192"/>
      <c r="M65" s="193" t="str">
        <f t="shared" si="5"/>
        <v/>
      </c>
      <c r="N65" s="166" t="str">
        <f t="shared" si="6"/>
        <v/>
      </c>
      <c r="O65" s="167" t="str">
        <f t="shared" si="7"/>
        <v/>
      </c>
      <c r="P65" s="167" t="str">
        <f t="shared" si="8"/>
        <v/>
      </c>
      <c r="Q65" s="168" t="str">
        <f t="shared" si="9"/>
        <v/>
      </c>
      <c r="R65" s="169" t="str">
        <f t="shared" si="10"/>
        <v/>
      </c>
      <c r="S65" s="168" t="str">
        <f t="shared" si="11"/>
        <v/>
      </c>
      <c r="T65" s="168" t="str">
        <f t="shared" si="12"/>
        <v/>
      </c>
      <c r="U65" s="168" t="str">
        <f t="shared" si="13"/>
        <v/>
      </c>
      <c r="V65" s="140"/>
      <c r="W65" s="171" t="str">
        <f t="shared" si="14"/>
        <v/>
      </c>
    </row>
    <row r="66" spans="1:23" ht="12" customHeight="1">
      <c r="A66" s="27">
        <v>17</v>
      </c>
      <c r="B66" s="188"/>
      <c r="C66" s="401"/>
      <c r="D66" s="189"/>
      <c r="E66" s="190"/>
      <c r="F66" s="190"/>
      <c r="G66" s="161" t="str">
        <f t="shared" si="2"/>
        <v/>
      </c>
      <c r="H66" s="162" t="str">
        <f t="shared" si="3"/>
        <v/>
      </c>
      <c r="I66" s="197" t="str">
        <f t="shared" si="4"/>
        <v/>
      </c>
      <c r="J66" s="164" t="str">
        <f t="shared" si="15"/>
        <v/>
      </c>
      <c r="K66" s="192"/>
      <c r="M66" s="193" t="str">
        <f t="shared" si="5"/>
        <v/>
      </c>
      <c r="N66" s="166" t="str">
        <f t="shared" si="6"/>
        <v/>
      </c>
      <c r="O66" s="167" t="str">
        <f t="shared" si="7"/>
        <v/>
      </c>
      <c r="P66" s="167" t="str">
        <f t="shared" si="8"/>
        <v/>
      </c>
      <c r="Q66" s="168" t="str">
        <f t="shared" si="9"/>
        <v/>
      </c>
      <c r="R66" s="169" t="str">
        <f t="shared" si="10"/>
        <v/>
      </c>
      <c r="S66" s="168" t="str">
        <f t="shared" si="11"/>
        <v/>
      </c>
      <c r="T66" s="168" t="str">
        <f t="shared" si="12"/>
        <v/>
      </c>
      <c r="U66" s="168" t="str">
        <f t="shared" si="13"/>
        <v/>
      </c>
      <c r="V66" s="140"/>
      <c r="W66" s="171" t="str">
        <f t="shared" si="14"/>
        <v/>
      </c>
    </row>
    <row r="67" spans="1:23" ht="12" customHeight="1">
      <c r="A67" s="27">
        <v>18</v>
      </c>
      <c r="B67" s="188"/>
      <c r="C67" s="401"/>
      <c r="D67" s="189"/>
      <c r="E67" s="190"/>
      <c r="F67" s="190"/>
      <c r="G67" s="161" t="str">
        <f t="shared" si="2"/>
        <v/>
      </c>
      <c r="H67" s="162" t="str">
        <f t="shared" si="3"/>
        <v/>
      </c>
      <c r="I67" s="197" t="str">
        <f t="shared" si="4"/>
        <v/>
      </c>
      <c r="J67" s="164" t="str">
        <f t="shared" si="15"/>
        <v/>
      </c>
      <c r="K67" s="192"/>
      <c r="M67" s="193" t="str">
        <f t="shared" si="5"/>
        <v/>
      </c>
      <c r="N67" s="166" t="str">
        <f t="shared" si="6"/>
        <v/>
      </c>
      <c r="O67" s="167" t="str">
        <f t="shared" si="7"/>
        <v/>
      </c>
      <c r="P67" s="167" t="str">
        <f t="shared" si="8"/>
        <v/>
      </c>
      <c r="Q67" s="168" t="str">
        <f t="shared" si="9"/>
        <v/>
      </c>
      <c r="R67" s="169" t="str">
        <f t="shared" si="10"/>
        <v/>
      </c>
      <c r="S67" s="168" t="str">
        <f t="shared" si="11"/>
        <v/>
      </c>
      <c r="T67" s="168" t="str">
        <f t="shared" si="12"/>
        <v/>
      </c>
      <c r="U67" s="168" t="str">
        <f t="shared" si="13"/>
        <v/>
      </c>
      <c r="V67" s="140"/>
      <c r="W67" s="171" t="str">
        <f t="shared" si="14"/>
        <v/>
      </c>
    </row>
    <row r="68" spans="1:23" ht="12" customHeight="1">
      <c r="A68" s="27">
        <v>19</v>
      </c>
      <c r="B68" s="188"/>
      <c r="C68" s="401"/>
      <c r="D68" s="189"/>
      <c r="E68" s="190"/>
      <c r="F68" s="190"/>
      <c r="G68" s="161" t="str">
        <f t="shared" si="2"/>
        <v/>
      </c>
      <c r="H68" s="162" t="str">
        <f t="shared" si="3"/>
        <v/>
      </c>
      <c r="I68" s="197" t="str">
        <f t="shared" si="4"/>
        <v/>
      </c>
      <c r="J68" s="164" t="str">
        <f t="shared" si="15"/>
        <v/>
      </c>
      <c r="K68" s="192"/>
      <c r="M68" s="193" t="str">
        <f t="shared" si="5"/>
        <v/>
      </c>
      <c r="N68" s="166" t="str">
        <f t="shared" ref="N68:N131" si="16">IF(F68="","",(F68-O68)/O68*100)</f>
        <v/>
      </c>
      <c r="O68" s="167" t="str">
        <f t="shared" si="7"/>
        <v/>
      </c>
      <c r="P68" s="167" t="str">
        <f t="shared" si="8"/>
        <v/>
      </c>
      <c r="Q68" s="168" t="str">
        <f t="shared" si="9"/>
        <v/>
      </c>
      <c r="R68" s="169" t="str">
        <f t="shared" si="10"/>
        <v/>
      </c>
      <c r="S68" s="168" t="str">
        <f t="shared" si="11"/>
        <v/>
      </c>
      <c r="T68" s="168" t="str">
        <f t="shared" si="12"/>
        <v/>
      </c>
      <c r="U68" s="168" t="str">
        <f t="shared" si="13"/>
        <v/>
      </c>
      <c r="V68" s="140"/>
      <c r="W68" s="171" t="str">
        <f t="shared" si="14"/>
        <v/>
      </c>
    </row>
    <row r="69" spans="1:23" ht="12" customHeight="1">
      <c r="A69" s="27">
        <v>20</v>
      </c>
      <c r="B69" s="188"/>
      <c r="C69" s="401"/>
      <c r="D69" s="189"/>
      <c r="E69" s="190"/>
      <c r="F69" s="190"/>
      <c r="G69" s="161" t="str">
        <f t="shared" si="2"/>
        <v/>
      </c>
      <c r="H69" s="162" t="str">
        <f t="shared" si="3"/>
        <v/>
      </c>
      <c r="I69" s="197" t="str">
        <f t="shared" si="4"/>
        <v/>
      </c>
      <c r="J69" s="164" t="str">
        <f t="shared" si="15"/>
        <v/>
      </c>
      <c r="K69" s="192"/>
      <c r="M69" s="193" t="str">
        <f t="shared" si="5"/>
        <v/>
      </c>
      <c r="N69" s="166" t="str">
        <f t="shared" si="16"/>
        <v/>
      </c>
      <c r="O69" s="167" t="str">
        <f t="shared" si="7"/>
        <v/>
      </c>
      <c r="P69" s="167" t="str">
        <f t="shared" si="8"/>
        <v/>
      </c>
      <c r="Q69" s="168" t="str">
        <f t="shared" si="9"/>
        <v/>
      </c>
      <c r="R69" s="169" t="str">
        <f t="shared" si="10"/>
        <v/>
      </c>
      <c r="S69" s="168" t="str">
        <f t="shared" si="11"/>
        <v/>
      </c>
      <c r="T69" s="168" t="str">
        <f t="shared" si="12"/>
        <v/>
      </c>
      <c r="U69" s="168" t="str">
        <f t="shared" si="13"/>
        <v/>
      </c>
      <c r="V69" s="140"/>
      <c r="W69" s="171" t="str">
        <f t="shared" si="14"/>
        <v/>
      </c>
    </row>
    <row r="70" spans="1:23" ht="12" customHeight="1">
      <c r="A70" s="27">
        <v>21</v>
      </c>
      <c r="B70" s="188"/>
      <c r="C70" s="401"/>
      <c r="D70" s="189"/>
      <c r="E70" s="190"/>
      <c r="F70" s="190"/>
      <c r="G70" s="161" t="str">
        <f t="shared" si="2"/>
        <v/>
      </c>
      <c r="H70" s="162" t="str">
        <f t="shared" si="3"/>
        <v/>
      </c>
      <c r="I70" s="197" t="str">
        <f t="shared" si="4"/>
        <v/>
      </c>
      <c r="J70" s="164" t="str">
        <f t="shared" si="15"/>
        <v/>
      </c>
      <c r="K70" s="192"/>
      <c r="M70" s="193" t="str">
        <f t="shared" si="5"/>
        <v/>
      </c>
      <c r="N70" s="166" t="str">
        <f t="shared" si="16"/>
        <v/>
      </c>
      <c r="O70" s="167" t="str">
        <f t="shared" si="7"/>
        <v/>
      </c>
      <c r="P70" s="167" t="str">
        <f t="shared" si="8"/>
        <v/>
      </c>
      <c r="Q70" s="168" t="str">
        <f t="shared" si="9"/>
        <v/>
      </c>
      <c r="R70" s="169" t="str">
        <f t="shared" si="10"/>
        <v/>
      </c>
      <c r="S70" s="168" t="str">
        <f t="shared" si="11"/>
        <v/>
      </c>
      <c r="T70" s="168" t="str">
        <f t="shared" si="12"/>
        <v/>
      </c>
      <c r="U70" s="168" t="str">
        <f t="shared" si="13"/>
        <v/>
      </c>
      <c r="V70" s="140"/>
      <c r="W70" s="171" t="str">
        <f t="shared" si="14"/>
        <v/>
      </c>
    </row>
    <row r="71" spans="1:23" ht="12" customHeight="1">
      <c r="A71" s="27">
        <v>22</v>
      </c>
      <c r="B71" s="188"/>
      <c r="C71" s="401"/>
      <c r="D71" s="189"/>
      <c r="E71" s="190"/>
      <c r="F71" s="190"/>
      <c r="G71" s="161" t="str">
        <f t="shared" si="2"/>
        <v/>
      </c>
      <c r="H71" s="162" t="str">
        <f t="shared" si="3"/>
        <v/>
      </c>
      <c r="I71" s="197" t="str">
        <f t="shared" si="4"/>
        <v/>
      </c>
      <c r="J71" s="164" t="str">
        <f t="shared" si="15"/>
        <v/>
      </c>
      <c r="K71" s="192"/>
      <c r="M71" s="193" t="str">
        <f t="shared" si="5"/>
        <v/>
      </c>
      <c r="N71" s="166" t="str">
        <f t="shared" si="16"/>
        <v/>
      </c>
      <c r="O71" s="167" t="str">
        <f t="shared" si="7"/>
        <v/>
      </c>
      <c r="P71" s="167" t="str">
        <f t="shared" si="8"/>
        <v/>
      </c>
      <c r="Q71" s="168" t="str">
        <f t="shared" si="9"/>
        <v/>
      </c>
      <c r="R71" s="169" t="str">
        <f t="shared" si="10"/>
        <v/>
      </c>
      <c r="S71" s="168" t="str">
        <f t="shared" si="11"/>
        <v/>
      </c>
      <c r="T71" s="168" t="str">
        <f t="shared" si="12"/>
        <v/>
      </c>
      <c r="U71" s="168" t="str">
        <f t="shared" si="13"/>
        <v/>
      </c>
      <c r="V71" s="140"/>
      <c r="W71" s="171" t="str">
        <f t="shared" si="14"/>
        <v/>
      </c>
    </row>
    <row r="72" spans="1:23" ht="12" customHeight="1">
      <c r="A72" s="27">
        <v>23</v>
      </c>
      <c r="B72" s="188"/>
      <c r="C72" s="401"/>
      <c r="D72" s="189"/>
      <c r="E72" s="190"/>
      <c r="F72" s="190"/>
      <c r="G72" s="161" t="str">
        <f t="shared" si="2"/>
        <v/>
      </c>
      <c r="H72" s="162" t="str">
        <f t="shared" si="3"/>
        <v/>
      </c>
      <c r="I72" s="197" t="str">
        <f t="shared" si="4"/>
        <v/>
      </c>
      <c r="J72" s="164" t="str">
        <f t="shared" si="15"/>
        <v/>
      </c>
      <c r="K72" s="192"/>
      <c r="M72" s="193" t="str">
        <f t="shared" si="5"/>
        <v/>
      </c>
      <c r="N72" s="166" t="str">
        <f t="shared" si="16"/>
        <v/>
      </c>
      <c r="O72" s="167" t="str">
        <f t="shared" si="7"/>
        <v/>
      </c>
      <c r="P72" s="167" t="str">
        <f t="shared" si="8"/>
        <v/>
      </c>
      <c r="Q72" s="168" t="str">
        <f t="shared" si="9"/>
        <v/>
      </c>
      <c r="R72" s="169" t="str">
        <f t="shared" si="10"/>
        <v/>
      </c>
      <c r="S72" s="168" t="str">
        <f t="shared" si="11"/>
        <v/>
      </c>
      <c r="T72" s="168" t="str">
        <f t="shared" si="12"/>
        <v/>
      </c>
      <c r="U72" s="168" t="str">
        <f t="shared" si="13"/>
        <v/>
      </c>
      <c r="V72" s="140"/>
      <c r="W72" s="171" t="str">
        <f t="shared" si="14"/>
        <v/>
      </c>
    </row>
    <row r="73" spans="1:23" s="13" customFormat="1" ht="12" customHeight="1">
      <c r="A73" s="27">
        <v>24</v>
      </c>
      <c r="B73" s="188"/>
      <c r="C73" s="401"/>
      <c r="D73" s="189"/>
      <c r="E73" s="190"/>
      <c r="F73" s="190"/>
      <c r="G73" s="161" t="str">
        <f t="shared" si="2"/>
        <v/>
      </c>
      <c r="H73" s="162" t="str">
        <f t="shared" si="3"/>
        <v/>
      </c>
      <c r="I73" s="197" t="str">
        <f t="shared" si="4"/>
        <v/>
      </c>
      <c r="J73" s="164" t="str">
        <f t="shared" si="15"/>
        <v/>
      </c>
      <c r="K73" s="163"/>
      <c r="M73" s="165" t="str">
        <f t="shared" si="5"/>
        <v/>
      </c>
      <c r="N73" s="166" t="str">
        <f t="shared" si="16"/>
        <v/>
      </c>
      <c r="O73" s="167" t="str">
        <f t="shared" si="7"/>
        <v/>
      </c>
      <c r="P73" s="167" t="str">
        <f t="shared" si="8"/>
        <v/>
      </c>
      <c r="Q73" s="168" t="str">
        <f t="shared" si="9"/>
        <v/>
      </c>
      <c r="R73" s="169" t="str">
        <f t="shared" si="10"/>
        <v/>
      </c>
      <c r="S73" s="168" t="str">
        <f t="shared" si="11"/>
        <v/>
      </c>
      <c r="T73" s="168" t="str">
        <f t="shared" si="12"/>
        <v/>
      </c>
      <c r="U73" s="168" t="str">
        <f t="shared" si="13"/>
        <v/>
      </c>
      <c r="V73" s="140"/>
      <c r="W73" s="171" t="str">
        <f t="shared" si="14"/>
        <v/>
      </c>
    </row>
    <row r="74" spans="1:23" ht="12" customHeight="1">
      <c r="A74" s="27">
        <v>25</v>
      </c>
      <c r="B74" s="188"/>
      <c r="C74" s="401"/>
      <c r="D74" s="189"/>
      <c r="E74" s="190"/>
      <c r="F74" s="190"/>
      <c r="G74" s="161" t="str">
        <f t="shared" si="2"/>
        <v/>
      </c>
      <c r="H74" s="162" t="str">
        <f t="shared" si="3"/>
        <v/>
      </c>
      <c r="I74" s="197" t="str">
        <f t="shared" si="4"/>
        <v/>
      </c>
      <c r="J74" s="164" t="str">
        <f t="shared" si="15"/>
        <v/>
      </c>
      <c r="K74" s="163"/>
      <c r="M74" s="165" t="str">
        <f t="shared" si="5"/>
        <v/>
      </c>
      <c r="N74" s="166" t="str">
        <f t="shared" si="16"/>
        <v/>
      </c>
      <c r="O74" s="167" t="str">
        <f t="shared" si="7"/>
        <v/>
      </c>
      <c r="P74" s="167" t="str">
        <f t="shared" si="8"/>
        <v/>
      </c>
      <c r="Q74" s="168" t="str">
        <f t="shared" si="9"/>
        <v/>
      </c>
      <c r="R74" s="169" t="str">
        <f t="shared" si="10"/>
        <v/>
      </c>
      <c r="S74" s="168" t="str">
        <f t="shared" si="11"/>
        <v/>
      </c>
      <c r="T74" s="168" t="str">
        <f t="shared" si="12"/>
        <v/>
      </c>
      <c r="U74" s="168" t="str">
        <f t="shared" si="13"/>
        <v/>
      </c>
      <c r="V74" s="140"/>
      <c r="W74" s="171" t="str">
        <f t="shared" si="14"/>
        <v/>
      </c>
    </row>
    <row r="75" spans="1:23" ht="12" customHeight="1">
      <c r="A75" s="27">
        <v>26</v>
      </c>
      <c r="B75" s="188"/>
      <c r="C75" s="401"/>
      <c r="D75" s="189"/>
      <c r="E75" s="190"/>
      <c r="F75" s="190"/>
      <c r="G75" s="161" t="str">
        <f t="shared" si="2"/>
        <v/>
      </c>
      <c r="H75" s="162" t="str">
        <f t="shared" si="3"/>
        <v/>
      </c>
      <c r="I75" s="197" t="str">
        <f t="shared" si="4"/>
        <v/>
      </c>
      <c r="J75" s="164" t="str">
        <f t="shared" si="15"/>
        <v/>
      </c>
      <c r="K75" s="163"/>
      <c r="M75" s="165" t="str">
        <f t="shared" si="5"/>
        <v/>
      </c>
      <c r="N75" s="166" t="str">
        <f t="shared" si="16"/>
        <v/>
      </c>
      <c r="O75" s="167" t="str">
        <f t="shared" si="7"/>
        <v/>
      </c>
      <c r="P75" s="167" t="str">
        <f t="shared" si="8"/>
        <v/>
      </c>
      <c r="Q75" s="168" t="str">
        <f t="shared" si="9"/>
        <v/>
      </c>
      <c r="R75" s="169" t="str">
        <f t="shared" si="10"/>
        <v/>
      </c>
      <c r="S75" s="168" t="str">
        <f t="shared" si="11"/>
        <v/>
      </c>
      <c r="T75" s="168" t="str">
        <f t="shared" si="12"/>
        <v/>
      </c>
      <c r="U75" s="168" t="str">
        <f t="shared" si="13"/>
        <v/>
      </c>
      <c r="V75" s="140"/>
      <c r="W75" s="171" t="str">
        <f t="shared" si="14"/>
        <v/>
      </c>
    </row>
    <row r="76" spans="1:23" ht="12" customHeight="1">
      <c r="A76" s="27">
        <v>27</v>
      </c>
      <c r="B76" s="188"/>
      <c r="C76" s="401"/>
      <c r="D76" s="189"/>
      <c r="E76" s="190"/>
      <c r="F76" s="190"/>
      <c r="G76" s="161" t="str">
        <f t="shared" si="2"/>
        <v/>
      </c>
      <c r="H76" s="162" t="str">
        <f t="shared" si="3"/>
        <v/>
      </c>
      <c r="I76" s="197" t="str">
        <f t="shared" si="4"/>
        <v/>
      </c>
      <c r="J76" s="164" t="str">
        <f t="shared" si="15"/>
        <v/>
      </c>
      <c r="K76" s="163"/>
      <c r="M76" s="165" t="str">
        <f t="shared" si="5"/>
        <v/>
      </c>
      <c r="N76" s="166" t="str">
        <f t="shared" si="16"/>
        <v/>
      </c>
      <c r="O76" s="167" t="str">
        <f t="shared" si="7"/>
        <v/>
      </c>
      <c r="P76" s="167" t="str">
        <f t="shared" si="8"/>
        <v/>
      </c>
      <c r="Q76" s="168" t="str">
        <f t="shared" si="9"/>
        <v/>
      </c>
      <c r="R76" s="169" t="str">
        <f t="shared" si="10"/>
        <v/>
      </c>
      <c r="S76" s="168" t="str">
        <f t="shared" si="11"/>
        <v/>
      </c>
      <c r="T76" s="168" t="str">
        <f t="shared" si="12"/>
        <v/>
      </c>
      <c r="U76" s="168" t="str">
        <f t="shared" si="13"/>
        <v/>
      </c>
      <c r="V76" s="140"/>
      <c r="W76" s="171" t="str">
        <f t="shared" si="14"/>
        <v/>
      </c>
    </row>
    <row r="77" spans="1:23" ht="12" customHeight="1">
      <c r="A77" s="27">
        <v>28</v>
      </c>
      <c r="B77" s="188"/>
      <c r="C77" s="401"/>
      <c r="D77" s="189"/>
      <c r="E77" s="190"/>
      <c r="F77" s="190"/>
      <c r="G77" s="161" t="str">
        <f t="shared" si="2"/>
        <v/>
      </c>
      <c r="H77" s="162" t="str">
        <f t="shared" si="3"/>
        <v/>
      </c>
      <c r="I77" s="197" t="str">
        <f t="shared" si="4"/>
        <v/>
      </c>
      <c r="J77" s="164" t="str">
        <f t="shared" si="15"/>
        <v/>
      </c>
      <c r="K77" s="163"/>
      <c r="M77" s="165" t="str">
        <f t="shared" si="5"/>
        <v/>
      </c>
      <c r="N77" s="166" t="str">
        <f t="shared" si="16"/>
        <v/>
      </c>
      <c r="O77" s="167" t="str">
        <f t="shared" si="7"/>
        <v/>
      </c>
      <c r="P77" s="167" t="str">
        <f t="shared" si="8"/>
        <v/>
      </c>
      <c r="Q77" s="168" t="str">
        <f t="shared" si="9"/>
        <v/>
      </c>
      <c r="R77" s="169" t="str">
        <f t="shared" si="10"/>
        <v/>
      </c>
      <c r="S77" s="168" t="str">
        <f t="shared" si="11"/>
        <v/>
      </c>
      <c r="T77" s="168" t="str">
        <f t="shared" si="12"/>
        <v/>
      </c>
      <c r="U77" s="168" t="str">
        <f t="shared" si="13"/>
        <v/>
      </c>
      <c r="V77" s="140"/>
      <c r="W77" s="171" t="str">
        <f t="shared" si="14"/>
        <v/>
      </c>
    </row>
    <row r="78" spans="1:23" ht="12" customHeight="1">
      <c r="A78" s="27">
        <v>29</v>
      </c>
      <c r="B78" s="188"/>
      <c r="C78" s="401"/>
      <c r="D78" s="189"/>
      <c r="E78" s="190"/>
      <c r="F78" s="190"/>
      <c r="G78" s="161" t="str">
        <f t="shared" si="2"/>
        <v/>
      </c>
      <c r="H78" s="162" t="str">
        <f t="shared" si="3"/>
        <v/>
      </c>
      <c r="I78" s="197" t="str">
        <f t="shared" si="4"/>
        <v/>
      </c>
      <c r="J78" s="164" t="str">
        <f t="shared" si="15"/>
        <v/>
      </c>
      <c r="K78" s="163"/>
      <c r="M78" s="165" t="str">
        <f t="shared" si="5"/>
        <v/>
      </c>
      <c r="N78" s="166" t="str">
        <f t="shared" si="16"/>
        <v/>
      </c>
      <c r="O78" s="167" t="str">
        <f t="shared" si="7"/>
        <v/>
      </c>
      <c r="P78" s="167" t="str">
        <f t="shared" si="8"/>
        <v/>
      </c>
      <c r="Q78" s="168" t="str">
        <f t="shared" si="9"/>
        <v/>
      </c>
      <c r="R78" s="169" t="str">
        <f t="shared" si="10"/>
        <v/>
      </c>
      <c r="S78" s="168" t="str">
        <f t="shared" si="11"/>
        <v/>
      </c>
      <c r="T78" s="168" t="str">
        <f t="shared" si="12"/>
        <v/>
      </c>
      <c r="U78" s="168" t="str">
        <f t="shared" si="13"/>
        <v/>
      </c>
      <c r="V78" s="140"/>
      <c r="W78" s="171" t="str">
        <f t="shared" si="14"/>
        <v/>
      </c>
    </row>
    <row r="79" spans="1:23" ht="12" customHeight="1">
      <c r="A79" s="27">
        <v>30</v>
      </c>
      <c r="B79" s="188"/>
      <c r="C79" s="401"/>
      <c r="D79" s="189"/>
      <c r="E79" s="190"/>
      <c r="F79" s="190"/>
      <c r="G79" s="161" t="str">
        <f t="shared" si="2"/>
        <v/>
      </c>
      <c r="H79" s="162" t="str">
        <f t="shared" si="3"/>
        <v/>
      </c>
      <c r="I79" s="197" t="str">
        <f t="shared" si="4"/>
        <v/>
      </c>
      <c r="J79" s="164" t="str">
        <f t="shared" si="15"/>
        <v/>
      </c>
      <c r="K79" s="163"/>
      <c r="M79" s="165" t="str">
        <f t="shared" si="5"/>
        <v/>
      </c>
      <c r="N79" s="166" t="str">
        <f t="shared" si="16"/>
        <v/>
      </c>
      <c r="O79" s="167" t="str">
        <f t="shared" si="7"/>
        <v/>
      </c>
      <c r="P79" s="167" t="str">
        <f t="shared" si="8"/>
        <v/>
      </c>
      <c r="Q79" s="168" t="str">
        <f t="shared" si="9"/>
        <v/>
      </c>
      <c r="R79" s="169" t="str">
        <f t="shared" si="10"/>
        <v/>
      </c>
      <c r="S79" s="168" t="str">
        <f t="shared" si="11"/>
        <v/>
      </c>
      <c r="T79" s="168" t="str">
        <f t="shared" si="12"/>
        <v/>
      </c>
      <c r="U79" s="168" t="str">
        <f t="shared" si="13"/>
        <v/>
      </c>
      <c r="V79" s="140"/>
      <c r="W79" s="171" t="str">
        <f t="shared" si="14"/>
        <v/>
      </c>
    </row>
    <row r="80" spans="1:23" ht="12" customHeight="1">
      <c r="A80" s="27">
        <v>31</v>
      </c>
      <c r="B80" s="188"/>
      <c r="C80" s="401"/>
      <c r="D80" s="189"/>
      <c r="E80" s="190"/>
      <c r="F80" s="190"/>
      <c r="G80" s="161" t="str">
        <f t="shared" si="2"/>
        <v/>
      </c>
      <c r="H80" s="162" t="str">
        <f t="shared" si="3"/>
        <v/>
      </c>
      <c r="I80" s="197" t="str">
        <f t="shared" si="4"/>
        <v/>
      </c>
      <c r="J80" s="164" t="str">
        <f t="shared" si="15"/>
        <v/>
      </c>
      <c r="K80" s="163"/>
      <c r="M80" s="165" t="str">
        <f t="shared" si="5"/>
        <v/>
      </c>
      <c r="N80" s="166" t="str">
        <f t="shared" si="16"/>
        <v/>
      </c>
      <c r="O80" s="167" t="str">
        <f t="shared" si="7"/>
        <v/>
      </c>
      <c r="P80" s="167" t="str">
        <f t="shared" si="8"/>
        <v/>
      </c>
      <c r="Q80" s="168" t="str">
        <f t="shared" si="9"/>
        <v/>
      </c>
      <c r="R80" s="169" t="str">
        <f t="shared" si="10"/>
        <v/>
      </c>
      <c r="S80" s="168" t="str">
        <f t="shared" si="11"/>
        <v/>
      </c>
      <c r="T80" s="168" t="str">
        <f t="shared" si="12"/>
        <v/>
      </c>
      <c r="U80" s="168" t="str">
        <f t="shared" si="13"/>
        <v/>
      </c>
      <c r="V80" s="140"/>
      <c r="W80" s="171" t="str">
        <f t="shared" si="14"/>
        <v/>
      </c>
    </row>
    <row r="81" spans="1:23" ht="12" customHeight="1">
      <c r="A81" s="27">
        <v>32</v>
      </c>
      <c r="B81" s="188"/>
      <c r="C81" s="401"/>
      <c r="D81" s="189"/>
      <c r="E81" s="190"/>
      <c r="F81" s="190"/>
      <c r="G81" s="161" t="str">
        <f t="shared" si="2"/>
        <v/>
      </c>
      <c r="H81" s="162" t="str">
        <f t="shared" si="3"/>
        <v/>
      </c>
      <c r="I81" s="197" t="str">
        <f t="shared" si="4"/>
        <v/>
      </c>
      <c r="J81" s="164" t="str">
        <f t="shared" si="15"/>
        <v/>
      </c>
      <c r="K81" s="163"/>
      <c r="M81" s="165" t="str">
        <f t="shared" si="5"/>
        <v/>
      </c>
      <c r="N81" s="166" t="str">
        <f t="shared" si="16"/>
        <v/>
      </c>
      <c r="O81" s="167" t="str">
        <f t="shared" si="7"/>
        <v/>
      </c>
      <c r="P81" s="167" t="str">
        <f t="shared" si="8"/>
        <v/>
      </c>
      <c r="Q81" s="168" t="str">
        <f t="shared" si="9"/>
        <v/>
      </c>
      <c r="R81" s="169" t="str">
        <f t="shared" si="10"/>
        <v/>
      </c>
      <c r="S81" s="168" t="str">
        <f t="shared" si="11"/>
        <v/>
      </c>
      <c r="T81" s="168" t="str">
        <f t="shared" si="12"/>
        <v/>
      </c>
      <c r="U81" s="168" t="str">
        <f t="shared" si="13"/>
        <v/>
      </c>
      <c r="V81" s="140"/>
      <c r="W81" s="171" t="str">
        <f t="shared" si="14"/>
        <v/>
      </c>
    </row>
    <row r="82" spans="1:23" ht="12" customHeight="1">
      <c r="A82" s="27">
        <v>33</v>
      </c>
      <c r="B82" s="188"/>
      <c r="C82" s="401"/>
      <c r="D82" s="189"/>
      <c r="E82" s="190"/>
      <c r="F82" s="190"/>
      <c r="G82" s="161" t="str">
        <f t="shared" si="2"/>
        <v/>
      </c>
      <c r="H82" s="162" t="str">
        <f t="shared" si="3"/>
        <v/>
      </c>
      <c r="I82" s="197" t="str">
        <f t="shared" si="4"/>
        <v/>
      </c>
      <c r="J82" s="164" t="str">
        <f t="shared" si="15"/>
        <v/>
      </c>
      <c r="K82" s="163"/>
      <c r="M82" s="165" t="str">
        <f t="shared" si="5"/>
        <v/>
      </c>
      <c r="N82" s="166" t="str">
        <f t="shared" si="16"/>
        <v/>
      </c>
      <c r="O82" s="167" t="str">
        <f t="shared" si="7"/>
        <v/>
      </c>
      <c r="P82" s="167" t="str">
        <f t="shared" si="8"/>
        <v/>
      </c>
      <c r="Q82" s="168" t="str">
        <f t="shared" si="9"/>
        <v/>
      </c>
      <c r="R82" s="169" t="str">
        <f t="shared" si="10"/>
        <v/>
      </c>
      <c r="S82" s="168" t="str">
        <f t="shared" si="11"/>
        <v/>
      </c>
      <c r="T82" s="168" t="str">
        <f t="shared" si="12"/>
        <v/>
      </c>
      <c r="U82" s="168" t="str">
        <f t="shared" si="13"/>
        <v/>
      </c>
      <c r="V82" s="140"/>
      <c r="W82" s="171" t="str">
        <f t="shared" si="14"/>
        <v/>
      </c>
    </row>
    <row r="83" spans="1:23" ht="12" customHeight="1">
      <c r="A83" s="27">
        <v>34</v>
      </c>
      <c r="B83" s="188"/>
      <c r="C83" s="401"/>
      <c r="D83" s="189"/>
      <c r="E83" s="190"/>
      <c r="F83" s="190"/>
      <c r="G83" s="161" t="str">
        <f t="shared" si="2"/>
        <v/>
      </c>
      <c r="H83" s="162" t="str">
        <f t="shared" si="3"/>
        <v/>
      </c>
      <c r="I83" s="197" t="str">
        <f t="shared" si="4"/>
        <v/>
      </c>
      <c r="J83" s="164" t="str">
        <f t="shared" si="15"/>
        <v/>
      </c>
      <c r="K83" s="163"/>
      <c r="M83" s="165" t="str">
        <f t="shared" si="5"/>
        <v/>
      </c>
      <c r="N83" s="166" t="str">
        <f t="shared" si="16"/>
        <v/>
      </c>
      <c r="O83" s="167" t="str">
        <f t="shared" si="7"/>
        <v/>
      </c>
      <c r="P83" s="167" t="str">
        <f t="shared" si="8"/>
        <v/>
      </c>
      <c r="Q83" s="168" t="str">
        <f t="shared" si="9"/>
        <v/>
      </c>
      <c r="R83" s="169" t="str">
        <f t="shared" si="10"/>
        <v/>
      </c>
      <c r="S83" s="168" t="str">
        <f t="shared" si="11"/>
        <v/>
      </c>
      <c r="T83" s="168" t="str">
        <f t="shared" si="12"/>
        <v/>
      </c>
      <c r="U83" s="168" t="str">
        <f t="shared" si="13"/>
        <v/>
      </c>
      <c r="V83" s="140"/>
      <c r="W83" s="171" t="str">
        <f t="shared" si="14"/>
        <v/>
      </c>
    </row>
    <row r="84" spans="1:23" ht="12" customHeight="1">
      <c r="A84" s="27">
        <v>35</v>
      </c>
      <c r="B84" s="188"/>
      <c r="C84" s="401"/>
      <c r="D84" s="189"/>
      <c r="E84" s="190"/>
      <c r="F84" s="190"/>
      <c r="G84" s="161" t="str">
        <f t="shared" si="2"/>
        <v/>
      </c>
      <c r="H84" s="162" t="str">
        <f t="shared" si="3"/>
        <v/>
      </c>
      <c r="I84" s="197" t="str">
        <f t="shared" si="4"/>
        <v/>
      </c>
      <c r="J84" s="164" t="str">
        <f t="shared" si="15"/>
        <v/>
      </c>
      <c r="K84" s="163"/>
      <c r="M84" s="165" t="str">
        <f t="shared" si="5"/>
        <v/>
      </c>
      <c r="N84" s="166" t="str">
        <f t="shared" si="16"/>
        <v/>
      </c>
      <c r="O84" s="167" t="str">
        <f t="shared" si="7"/>
        <v/>
      </c>
      <c r="P84" s="167" t="str">
        <f t="shared" si="8"/>
        <v/>
      </c>
      <c r="Q84" s="168" t="str">
        <f t="shared" si="9"/>
        <v/>
      </c>
      <c r="R84" s="169" t="str">
        <f t="shared" si="10"/>
        <v/>
      </c>
      <c r="S84" s="168" t="str">
        <f t="shared" si="11"/>
        <v/>
      </c>
      <c r="T84" s="168" t="str">
        <f t="shared" si="12"/>
        <v/>
      </c>
      <c r="U84" s="168" t="str">
        <f t="shared" si="13"/>
        <v/>
      </c>
      <c r="V84" s="140"/>
      <c r="W84" s="171" t="str">
        <f t="shared" si="14"/>
        <v/>
      </c>
    </row>
    <row r="85" spans="1:23" ht="12" customHeight="1">
      <c r="A85" s="27">
        <v>36</v>
      </c>
      <c r="B85" s="188"/>
      <c r="C85" s="401"/>
      <c r="D85" s="189"/>
      <c r="E85" s="190"/>
      <c r="F85" s="190"/>
      <c r="G85" s="161" t="str">
        <f t="shared" si="2"/>
        <v/>
      </c>
      <c r="H85" s="162" t="str">
        <f t="shared" si="3"/>
        <v/>
      </c>
      <c r="I85" s="197" t="str">
        <f t="shared" si="4"/>
        <v/>
      </c>
      <c r="J85" s="164" t="str">
        <f t="shared" si="15"/>
        <v/>
      </c>
      <c r="K85" s="163"/>
      <c r="M85" s="165" t="str">
        <f t="shared" si="5"/>
        <v/>
      </c>
      <c r="N85" s="166" t="str">
        <f t="shared" si="16"/>
        <v/>
      </c>
      <c r="O85" s="167" t="str">
        <f t="shared" si="7"/>
        <v/>
      </c>
      <c r="P85" s="167" t="str">
        <f t="shared" si="8"/>
        <v/>
      </c>
      <c r="Q85" s="168" t="str">
        <f t="shared" si="9"/>
        <v/>
      </c>
      <c r="R85" s="169" t="str">
        <f t="shared" si="10"/>
        <v/>
      </c>
      <c r="S85" s="168" t="str">
        <f t="shared" si="11"/>
        <v/>
      </c>
      <c r="T85" s="168" t="str">
        <f t="shared" si="12"/>
        <v/>
      </c>
      <c r="U85" s="168" t="str">
        <f t="shared" si="13"/>
        <v/>
      </c>
      <c r="V85" s="140"/>
      <c r="W85" s="171" t="str">
        <f t="shared" si="14"/>
        <v/>
      </c>
    </row>
    <row r="86" spans="1:23" ht="12" customHeight="1">
      <c r="A86" s="27">
        <v>37</v>
      </c>
      <c r="B86" s="188"/>
      <c r="C86" s="401"/>
      <c r="D86" s="189"/>
      <c r="E86" s="190"/>
      <c r="F86" s="190"/>
      <c r="G86" s="161" t="str">
        <f t="shared" si="2"/>
        <v/>
      </c>
      <c r="H86" s="162" t="str">
        <f t="shared" si="3"/>
        <v/>
      </c>
      <c r="I86" s="197" t="str">
        <f t="shared" si="4"/>
        <v/>
      </c>
      <c r="J86" s="164" t="str">
        <f t="shared" si="15"/>
        <v/>
      </c>
      <c r="K86" s="163"/>
      <c r="M86" s="165" t="str">
        <f t="shared" si="5"/>
        <v/>
      </c>
      <c r="N86" s="166" t="str">
        <f t="shared" si="16"/>
        <v/>
      </c>
      <c r="O86" s="167" t="str">
        <f t="shared" si="7"/>
        <v/>
      </c>
      <c r="P86" s="167" t="str">
        <f t="shared" si="8"/>
        <v/>
      </c>
      <c r="Q86" s="168" t="str">
        <f t="shared" si="9"/>
        <v/>
      </c>
      <c r="R86" s="169" t="str">
        <f t="shared" si="10"/>
        <v/>
      </c>
      <c r="S86" s="168" t="str">
        <f t="shared" si="11"/>
        <v/>
      </c>
      <c r="T86" s="168" t="str">
        <f t="shared" si="12"/>
        <v/>
      </c>
      <c r="U86" s="168" t="str">
        <f t="shared" si="13"/>
        <v/>
      </c>
      <c r="V86" s="140"/>
      <c r="W86" s="171" t="str">
        <f t="shared" si="14"/>
        <v/>
      </c>
    </row>
    <row r="87" spans="1:23" ht="12" customHeight="1">
      <c r="A87" s="27">
        <v>38</v>
      </c>
      <c r="B87" s="188"/>
      <c r="C87" s="401"/>
      <c r="D87" s="189"/>
      <c r="E87" s="190"/>
      <c r="F87" s="190"/>
      <c r="G87" s="161" t="str">
        <f t="shared" si="2"/>
        <v/>
      </c>
      <c r="H87" s="162" t="str">
        <f t="shared" si="3"/>
        <v/>
      </c>
      <c r="I87" s="197" t="str">
        <f t="shared" si="4"/>
        <v/>
      </c>
      <c r="J87" s="164" t="str">
        <f t="shared" si="15"/>
        <v/>
      </c>
      <c r="K87" s="163"/>
      <c r="M87" s="165" t="str">
        <f t="shared" si="5"/>
        <v/>
      </c>
      <c r="N87" s="166" t="str">
        <f t="shared" si="16"/>
        <v/>
      </c>
      <c r="O87" s="167" t="str">
        <f t="shared" si="7"/>
        <v/>
      </c>
      <c r="P87" s="167" t="str">
        <f t="shared" si="8"/>
        <v/>
      </c>
      <c r="Q87" s="168" t="str">
        <f t="shared" si="9"/>
        <v/>
      </c>
      <c r="R87" s="169" t="str">
        <f t="shared" si="10"/>
        <v/>
      </c>
      <c r="S87" s="168" t="str">
        <f t="shared" si="11"/>
        <v/>
      </c>
      <c r="T87" s="168" t="str">
        <f t="shared" si="12"/>
        <v/>
      </c>
      <c r="U87" s="168" t="str">
        <f t="shared" si="13"/>
        <v/>
      </c>
      <c r="V87" s="140"/>
      <c r="W87" s="171" t="str">
        <f t="shared" si="14"/>
        <v/>
      </c>
    </row>
    <row r="88" spans="1:23" ht="12" customHeight="1">
      <c r="A88" s="27">
        <v>39</v>
      </c>
      <c r="B88" s="188"/>
      <c r="C88" s="401"/>
      <c r="D88" s="189"/>
      <c r="E88" s="190"/>
      <c r="F88" s="190"/>
      <c r="G88" s="161" t="str">
        <f t="shared" si="2"/>
        <v/>
      </c>
      <c r="H88" s="162" t="str">
        <f t="shared" si="3"/>
        <v/>
      </c>
      <c r="I88" s="197" t="str">
        <f t="shared" si="4"/>
        <v/>
      </c>
      <c r="J88" s="164" t="str">
        <f t="shared" si="15"/>
        <v/>
      </c>
      <c r="K88" s="163"/>
      <c r="M88" s="165" t="str">
        <f t="shared" si="5"/>
        <v/>
      </c>
      <c r="N88" s="166" t="str">
        <f t="shared" si="16"/>
        <v/>
      </c>
      <c r="O88" s="167" t="str">
        <f t="shared" si="7"/>
        <v/>
      </c>
      <c r="P88" s="167" t="str">
        <f t="shared" si="8"/>
        <v/>
      </c>
      <c r="Q88" s="168" t="str">
        <f t="shared" si="9"/>
        <v/>
      </c>
      <c r="R88" s="169" t="str">
        <f t="shared" si="10"/>
        <v/>
      </c>
      <c r="S88" s="168" t="str">
        <f t="shared" si="11"/>
        <v/>
      </c>
      <c r="T88" s="168" t="str">
        <f t="shared" si="12"/>
        <v/>
      </c>
      <c r="U88" s="168" t="str">
        <f t="shared" si="13"/>
        <v/>
      </c>
      <c r="V88" s="140"/>
      <c r="W88" s="171" t="str">
        <f t="shared" si="14"/>
        <v/>
      </c>
    </row>
    <row r="89" spans="1:23" ht="12" customHeight="1">
      <c r="A89" s="27">
        <v>40</v>
      </c>
      <c r="B89" s="188"/>
      <c r="C89" s="401"/>
      <c r="D89" s="189"/>
      <c r="E89" s="190"/>
      <c r="F89" s="190"/>
      <c r="G89" s="161" t="str">
        <f t="shared" si="2"/>
        <v/>
      </c>
      <c r="H89" s="162" t="str">
        <f t="shared" si="3"/>
        <v/>
      </c>
      <c r="I89" s="197" t="str">
        <f t="shared" si="4"/>
        <v/>
      </c>
      <c r="J89" s="164" t="str">
        <f t="shared" si="15"/>
        <v/>
      </c>
      <c r="K89" s="163"/>
      <c r="M89" s="165" t="str">
        <f t="shared" si="5"/>
        <v/>
      </c>
      <c r="N89" s="166" t="str">
        <f t="shared" si="16"/>
        <v/>
      </c>
      <c r="O89" s="167" t="str">
        <f t="shared" si="7"/>
        <v/>
      </c>
      <c r="P89" s="167" t="str">
        <f t="shared" si="8"/>
        <v/>
      </c>
      <c r="Q89" s="168" t="str">
        <f t="shared" si="9"/>
        <v/>
      </c>
      <c r="R89" s="169" t="str">
        <f t="shared" si="10"/>
        <v/>
      </c>
      <c r="S89" s="168" t="str">
        <f t="shared" si="11"/>
        <v/>
      </c>
      <c r="T89" s="168" t="str">
        <f t="shared" si="12"/>
        <v/>
      </c>
      <c r="U89" s="168" t="str">
        <f t="shared" si="13"/>
        <v/>
      </c>
      <c r="V89" s="140"/>
      <c r="W89" s="171" t="str">
        <f t="shared" si="14"/>
        <v/>
      </c>
    </row>
    <row r="90" spans="1:23" ht="12" customHeight="1">
      <c r="A90" s="27">
        <v>41</v>
      </c>
      <c r="B90" s="188"/>
      <c r="C90" s="401"/>
      <c r="D90" s="189"/>
      <c r="E90" s="190"/>
      <c r="F90" s="190"/>
      <c r="G90" s="161" t="str">
        <f t="shared" si="2"/>
        <v/>
      </c>
      <c r="H90" s="162" t="str">
        <f t="shared" si="3"/>
        <v/>
      </c>
      <c r="I90" s="197" t="str">
        <f t="shared" si="4"/>
        <v/>
      </c>
      <c r="J90" s="164" t="str">
        <f t="shared" si="15"/>
        <v/>
      </c>
      <c r="K90" s="163"/>
      <c r="M90" s="165" t="str">
        <f t="shared" si="5"/>
        <v/>
      </c>
      <c r="N90" s="166" t="str">
        <f t="shared" si="16"/>
        <v/>
      </c>
      <c r="O90" s="167" t="str">
        <f t="shared" si="7"/>
        <v/>
      </c>
      <c r="P90" s="167" t="str">
        <f t="shared" si="8"/>
        <v/>
      </c>
      <c r="Q90" s="168" t="str">
        <f t="shared" si="9"/>
        <v/>
      </c>
      <c r="R90" s="169" t="str">
        <f t="shared" si="10"/>
        <v/>
      </c>
      <c r="S90" s="168" t="str">
        <f t="shared" si="11"/>
        <v/>
      </c>
      <c r="T90" s="168" t="str">
        <f t="shared" si="12"/>
        <v/>
      </c>
      <c r="U90" s="168" t="str">
        <f t="shared" si="13"/>
        <v/>
      </c>
      <c r="V90" s="140"/>
      <c r="W90" s="171" t="str">
        <f t="shared" si="14"/>
        <v/>
      </c>
    </row>
    <row r="91" spans="1:23" ht="12" customHeight="1">
      <c r="A91" s="27">
        <v>42</v>
      </c>
      <c r="B91" s="188"/>
      <c r="C91" s="401"/>
      <c r="D91" s="189"/>
      <c r="E91" s="190"/>
      <c r="F91" s="190"/>
      <c r="G91" s="161" t="str">
        <f t="shared" si="2"/>
        <v/>
      </c>
      <c r="H91" s="162" t="str">
        <f t="shared" si="3"/>
        <v/>
      </c>
      <c r="I91" s="197" t="str">
        <f t="shared" si="4"/>
        <v/>
      </c>
      <c r="J91" s="164" t="str">
        <f t="shared" si="15"/>
        <v/>
      </c>
      <c r="K91" s="163"/>
      <c r="M91" s="165" t="str">
        <f t="shared" si="5"/>
        <v/>
      </c>
      <c r="N91" s="166" t="str">
        <f t="shared" si="16"/>
        <v/>
      </c>
      <c r="O91" s="167" t="str">
        <f t="shared" si="7"/>
        <v/>
      </c>
      <c r="P91" s="167" t="str">
        <f t="shared" si="8"/>
        <v/>
      </c>
      <c r="Q91" s="168" t="str">
        <f t="shared" si="9"/>
        <v/>
      </c>
      <c r="R91" s="169" t="str">
        <f t="shared" si="10"/>
        <v/>
      </c>
      <c r="S91" s="168" t="str">
        <f t="shared" si="11"/>
        <v/>
      </c>
      <c r="T91" s="168" t="str">
        <f t="shared" si="12"/>
        <v/>
      </c>
      <c r="U91" s="168" t="str">
        <f t="shared" si="13"/>
        <v/>
      </c>
      <c r="V91" s="140"/>
      <c r="W91" s="171" t="str">
        <f t="shared" si="14"/>
        <v/>
      </c>
    </row>
    <row r="92" spans="1:23" ht="12" customHeight="1">
      <c r="A92" s="27">
        <v>43</v>
      </c>
      <c r="B92" s="188"/>
      <c r="C92" s="401"/>
      <c r="D92" s="189"/>
      <c r="E92" s="190"/>
      <c r="F92" s="190"/>
      <c r="G92" s="161" t="str">
        <f t="shared" si="2"/>
        <v/>
      </c>
      <c r="H92" s="162" t="str">
        <f t="shared" si="3"/>
        <v/>
      </c>
      <c r="I92" s="197" t="str">
        <f t="shared" si="4"/>
        <v/>
      </c>
      <c r="J92" s="164" t="str">
        <f t="shared" si="15"/>
        <v/>
      </c>
      <c r="K92" s="163"/>
      <c r="M92" s="165" t="str">
        <f t="shared" si="5"/>
        <v/>
      </c>
      <c r="N92" s="166" t="str">
        <f t="shared" si="16"/>
        <v/>
      </c>
      <c r="O92" s="167" t="str">
        <f t="shared" si="7"/>
        <v/>
      </c>
      <c r="P92" s="167" t="str">
        <f t="shared" si="8"/>
        <v/>
      </c>
      <c r="Q92" s="168" t="str">
        <f t="shared" si="9"/>
        <v/>
      </c>
      <c r="R92" s="169" t="str">
        <f t="shared" si="10"/>
        <v/>
      </c>
      <c r="S92" s="168" t="str">
        <f t="shared" si="11"/>
        <v/>
      </c>
      <c r="T92" s="168" t="str">
        <f t="shared" si="12"/>
        <v/>
      </c>
      <c r="U92" s="168" t="str">
        <f t="shared" si="13"/>
        <v/>
      </c>
      <c r="V92" s="140"/>
      <c r="W92" s="171" t="str">
        <f t="shared" si="14"/>
        <v/>
      </c>
    </row>
    <row r="93" spans="1:23" ht="12" customHeight="1">
      <c r="A93" s="27">
        <v>44</v>
      </c>
      <c r="B93" s="188"/>
      <c r="C93" s="401"/>
      <c r="D93" s="189"/>
      <c r="E93" s="190"/>
      <c r="F93" s="190"/>
      <c r="G93" s="161" t="str">
        <f t="shared" si="2"/>
        <v/>
      </c>
      <c r="H93" s="162" t="str">
        <f t="shared" si="3"/>
        <v/>
      </c>
      <c r="I93" s="197" t="str">
        <f t="shared" si="4"/>
        <v/>
      </c>
      <c r="J93" s="164" t="str">
        <f t="shared" si="15"/>
        <v/>
      </c>
      <c r="K93" s="163"/>
      <c r="M93" s="165" t="str">
        <f t="shared" si="5"/>
        <v/>
      </c>
      <c r="N93" s="166" t="str">
        <f t="shared" si="16"/>
        <v/>
      </c>
      <c r="O93" s="167" t="str">
        <f t="shared" si="7"/>
        <v/>
      </c>
      <c r="P93" s="167" t="str">
        <f t="shared" si="8"/>
        <v/>
      </c>
      <c r="Q93" s="168" t="str">
        <f t="shared" si="9"/>
        <v/>
      </c>
      <c r="R93" s="169" t="str">
        <f t="shared" si="10"/>
        <v/>
      </c>
      <c r="S93" s="168" t="str">
        <f t="shared" si="11"/>
        <v/>
      </c>
      <c r="T93" s="168" t="str">
        <f t="shared" si="12"/>
        <v/>
      </c>
      <c r="U93" s="168" t="str">
        <f t="shared" si="13"/>
        <v/>
      </c>
      <c r="V93" s="140"/>
      <c r="W93" s="171" t="str">
        <f t="shared" si="14"/>
        <v/>
      </c>
    </row>
    <row r="94" spans="1:23" ht="12" customHeight="1">
      <c r="A94" s="27">
        <v>45</v>
      </c>
      <c r="B94" s="188"/>
      <c r="C94" s="401"/>
      <c r="D94" s="189"/>
      <c r="E94" s="190"/>
      <c r="F94" s="190"/>
      <c r="G94" s="161" t="str">
        <f t="shared" si="2"/>
        <v/>
      </c>
      <c r="H94" s="162" t="str">
        <f t="shared" si="3"/>
        <v/>
      </c>
      <c r="I94" s="197" t="str">
        <f t="shared" si="4"/>
        <v/>
      </c>
      <c r="J94" s="164" t="str">
        <f t="shared" si="15"/>
        <v/>
      </c>
      <c r="K94" s="163"/>
      <c r="M94" s="165" t="str">
        <f t="shared" si="5"/>
        <v/>
      </c>
      <c r="N94" s="166" t="str">
        <f t="shared" si="16"/>
        <v/>
      </c>
      <c r="O94" s="167" t="str">
        <f t="shared" si="7"/>
        <v/>
      </c>
      <c r="P94" s="167" t="str">
        <f t="shared" si="8"/>
        <v/>
      </c>
      <c r="Q94" s="168" t="str">
        <f t="shared" si="9"/>
        <v/>
      </c>
      <c r="R94" s="169" t="str">
        <f t="shared" si="10"/>
        <v/>
      </c>
      <c r="S94" s="168" t="str">
        <f t="shared" si="11"/>
        <v/>
      </c>
      <c r="T94" s="168" t="str">
        <f t="shared" si="12"/>
        <v/>
      </c>
      <c r="U94" s="168" t="str">
        <f t="shared" si="13"/>
        <v/>
      </c>
      <c r="V94" s="140"/>
      <c r="W94" s="171" t="str">
        <f t="shared" si="14"/>
        <v/>
      </c>
    </row>
    <row r="95" spans="1:23" ht="12" customHeight="1">
      <c r="A95" s="27">
        <v>46</v>
      </c>
      <c r="B95" s="188"/>
      <c r="C95" s="401"/>
      <c r="D95" s="189"/>
      <c r="E95" s="190"/>
      <c r="F95" s="190"/>
      <c r="G95" s="161" t="str">
        <f t="shared" si="2"/>
        <v/>
      </c>
      <c r="H95" s="162" t="str">
        <f t="shared" si="3"/>
        <v/>
      </c>
      <c r="I95" s="197" t="str">
        <f t="shared" si="4"/>
        <v/>
      </c>
      <c r="J95" s="164" t="str">
        <f t="shared" si="15"/>
        <v/>
      </c>
      <c r="K95" s="163"/>
      <c r="M95" s="165" t="str">
        <f t="shared" si="5"/>
        <v/>
      </c>
      <c r="N95" s="166" t="str">
        <f t="shared" si="16"/>
        <v/>
      </c>
      <c r="O95" s="167" t="str">
        <f t="shared" si="7"/>
        <v/>
      </c>
      <c r="P95" s="167" t="str">
        <f t="shared" si="8"/>
        <v/>
      </c>
      <c r="Q95" s="168" t="str">
        <f t="shared" si="9"/>
        <v/>
      </c>
      <c r="R95" s="169" t="str">
        <f t="shared" si="10"/>
        <v/>
      </c>
      <c r="S95" s="168" t="str">
        <f t="shared" si="11"/>
        <v/>
      </c>
      <c r="T95" s="168" t="str">
        <f t="shared" si="12"/>
        <v/>
      </c>
      <c r="U95" s="168" t="str">
        <f t="shared" si="13"/>
        <v/>
      </c>
      <c r="V95" s="140"/>
      <c r="W95" s="171" t="str">
        <f t="shared" si="14"/>
        <v/>
      </c>
    </row>
    <row r="96" spans="1:23" ht="12" customHeight="1">
      <c r="A96" s="27">
        <v>47</v>
      </c>
      <c r="B96" s="188"/>
      <c r="C96" s="401"/>
      <c r="D96" s="189"/>
      <c r="E96" s="190"/>
      <c r="F96" s="190"/>
      <c r="G96" s="161" t="str">
        <f t="shared" si="2"/>
        <v/>
      </c>
      <c r="H96" s="162" t="str">
        <f t="shared" si="3"/>
        <v/>
      </c>
      <c r="I96" s="197" t="str">
        <f t="shared" si="4"/>
        <v/>
      </c>
      <c r="J96" s="164" t="str">
        <f t="shared" si="15"/>
        <v/>
      </c>
      <c r="K96" s="163"/>
      <c r="M96" s="165" t="str">
        <f t="shared" si="5"/>
        <v/>
      </c>
      <c r="N96" s="166" t="str">
        <f t="shared" si="16"/>
        <v/>
      </c>
      <c r="O96" s="167" t="str">
        <f t="shared" si="7"/>
        <v/>
      </c>
      <c r="P96" s="167" t="str">
        <f t="shared" si="8"/>
        <v/>
      </c>
      <c r="Q96" s="168" t="str">
        <f t="shared" si="9"/>
        <v/>
      </c>
      <c r="R96" s="169" t="str">
        <f t="shared" si="10"/>
        <v/>
      </c>
      <c r="S96" s="168" t="str">
        <f t="shared" si="11"/>
        <v/>
      </c>
      <c r="T96" s="168" t="str">
        <f t="shared" si="12"/>
        <v/>
      </c>
      <c r="U96" s="168" t="str">
        <f t="shared" si="13"/>
        <v/>
      </c>
      <c r="V96" s="140"/>
      <c r="W96" s="171" t="str">
        <f t="shared" si="14"/>
        <v/>
      </c>
    </row>
    <row r="97" spans="1:23" ht="12" customHeight="1">
      <c r="A97" s="27">
        <v>48</v>
      </c>
      <c r="B97" s="188"/>
      <c r="C97" s="401"/>
      <c r="D97" s="189"/>
      <c r="E97" s="190"/>
      <c r="F97" s="190"/>
      <c r="G97" s="161" t="str">
        <f t="shared" si="2"/>
        <v/>
      </c>
      <c r="H97" s="162" t="str">
        <f t="shared" si="3"/>
        <v/>
      </c>
      <c r="I97" s="197" t="str">
        <f t="shared" si="4"/>
        <v/>
      </c>
      <c r="J97" s="164" t="str">
        <f t="shared" si="15"/>
        <v/>
      </c>
      <c r="K97" s="163"/>
      <c r="M97" s="165" t="str">
        <f t="shared" si="5"/>
        <v/>
      </c>
      <c r="N97" s="166" t="str">
        <f t="shared" si="16"/>
        <v/>
      </c>
      <c r="O97" s="167" t="str">
        <f t="shared" si="7"/>
        <v/>
      </c>
      <c r="P97" s="167" t="str">
        <f t="shared" si="8"/>
        <v/>
      </c>
      <c r="Q97" s="168" t="str">
        <f t="shared" si="9"/>
        <v/>
      </c>
      <c r="R97" s="169" t="str">
        <f t="shared" si="10"/>
        <v/>
      </c>
      <c r="S97" s="168" t="str">
        <f t="shared" si="11"/>
        <v/>
      </c>
      <c r="T97" s="168" t="str">
        <f t="shared" si="12"/>
        <v/>
      </c>
      <c r="U97" s="168" t="str">
        <f t="shared" si="13"/>
        <v/>
      </c>
      <c r="V97" s="140"/>
      <c r="W97" s="171" t="str">
        <f t="shared" si="14"/>
        <v/>
      </c>
    </row>
    <row r="98" spans="1:23" ht="12" customHeight="1">
      <c r="A98" s="27">
        <v>49</v>
      </c>
      <c r="B98" s="188"/>
      <c r="C98" s="401"/>
      <c r="D98" s="189"/>
      <c r="E98" s="190"/>
      <c r="F98" s="190"/>
      <c r="G98" s="161" t="str">
        <f t="shared" si="2"/>
        <v/>
      </c>
      <c r="H98" s="162" t="str">
        <f t="shared" si="3"/>
        <v/>
      </c>
      <c r="I98" s="197" t="str">
        <f t="shared" si="4"/>
        <v/>
      </c>
      <c r="J98" s="164" t="str">
        <f t="shared" si="15"/>
        <v/>
      </c>
      <c r="K98" s="163"/>
      <c r="M98" s="165" t="str">
        <f t="shared" si="5"/>
        <v/>
      </c>
      <c r="N98" s="166" t="str">
        <f t="shared" si="16"/>
        <v/>
      </c>
      <c r="O98" s="167" t="str">
        <f t="shared" si="7"/>
        <v/>
      </c>
      <c r="P98" s="167" t="str">
        <f t="shared" si="8"/>
        <v/>
      </c>
      <c r="Q98" s="168" t="str">
        <f t="shared" si="9"/>
        <v/>
      </c>
      <c r="R98" s="169" t="str">
        <f t="shared" si="10"/>
        <v/>
      </c>
      <c r="S98" s="168" t="str">
        <f t="shared" si="11"/>
        <v/>
      </c>
      <c r="T98" s="168" t="str">
        <f t="shared" si="12"/>
        <v/>
      </c>
      <c r="U98" s="168" t="str">
        <f t="shared" si="13"/>
        <v/>
      </c>
      <c r="V98" s="140"/>
      <c r="W98" s="171" t="str">
        <f t="shared" si="14"/>
        <v/>
      </c>
    </row>
    <row r="99" spans="1:23" ht="12" customHeight="1">
      <c r="A99" s="27">
        <v>50</v>
      </c>
      <c r="B99" s="188"/>
      <c r="C99" s="401"/>
      <c r="D99" s="189"/>
      <c r="E99" s="190"/>
      <c r="F99" s="190"/>
      <c r="G99" s="161" t="str">
        <f t="shared" si="2"/>
        <v/>
      </c>
      <c r="H99" s="162" t="str">
        <f t="shared" si="3"/>
        <v/>
      </c>
      <c r="I99" s="197" t="str">
        <f t="shared" si="4"/>
        <v/>
      </c>
      <c r="J99" s="164" t="str">
        <f t="shared" si="15"/>
        <v/>
      </c>
      <c r="K99" s="163"/>
      <c r="M99" s="165" t="str">
        <f t="shared" si="5"/>
        <v/>
      </c>
      <c r="N99" s="166" t="str">
        <f t="shared" si="16"/>
        <v/>
      </c>
      <c r="O99" s="167" t="str">
        <f t="shared" si="7"/>
        <v/>
      </c>
      <c r="P99" s="167" t="str">
        <f t="shared" si="8"/>
        <v/>
      </c>
      <c r="Q99" s="168" t="str">
        <f t="shared" si="9"/>
        <v/>
      </c>
      <c r="R99" s="169" t="str">
        <f t="shared" si="10"/>
        <v/>
      </c>
      <c r="S99" s="168" t="str">
        <f t="shared" si="11"/>
        <v/>
      </c>
      <c r="T99" s="168" t="str">
        <f t="shared" si="12"/>
        <v/>
      </c>
      <c r="U99" s="168" t="str">
        <f t="shared" si="13"/>
        <v/>
      </c>
      <c r="V99" s="140"/>
      <c r="W99" s="171" t="str">
        <f t="shared" si="14"/>
        <v/>
      </c>
    </row>
    <row r="100" spans="1:23" ht="12" customHeight="1">
      <c r="A100" s="27">
        <v>51</v>
      </c>
      <c r="B100" s="188"/>
      <c r="C100" s="401"/>
      <c r="D100" s="189"/>
      <c r="E100" s="190"/>
      <c r="F100" s="190"/>
      <c r="G100" s="161" t="str">
        <f t="shared" si="2"/>
        <v/>
      </c>
      <c r="H100" s="162" t="str">
        <f t="shared" si="3"/>
        <v/>
      </c>
      <c r="I100" s="197" t="str">
        <f t="shared" si="4"/>
        <v/>
      </c>
      <c r="J100" s="164" t="str">
        <f t="shared" si="15"/>
        <v/>
      </c>
      <c r="K100" s="163"/>
      <c r="M100" s="165" t="str">
        <f t="shared" si="5"/>
        <v/>
      </c>
      <c r="N100" s="166" t="str">
        <f t="shared" si="16"/>
        <v/>
      </c>
      <c r="O100" s="167" t="str">
        <f t="shared" si="7"/>
        <v/>
      </c>
      <c r="P100" s="167" t="str">
        <f t="shared" si="8"/>
        <v/>
      </c>
      <c r="Q100" s="168" t="str">
        <f t="shared" si="9"/>
        <v/>
      </c>
      <c r="R100" s="169" t="str">
        <f t="shared" si="10"/>
        <v/>
      </c>
      <c r="S100" s="168" t="str">
        <f t="shared" si="11"/>
        <v/>
      </c>
      <c r="T100" s="168" t="str">
        <f t="shared" si="12"/>
        <v/>
      </c>
      <c r="U100" s="168" t="str">
        <f t="shared" si="13"/>
        <v/>
      </c>
      <c r="V100" s="140"/>
      <c r="W100" s="171" t="str">
        <f t="shared" si="14"/>
        <v/>
      </c>
    </row>
    <row r="101" spans="1:23" ht="12" customHeight="1">
      <c r="A101" s="27">
        <v>52</v>
      </c>
      <c r="B101" s="188"/>
      <c r="C101" s="401"/>
      <c r="D101" s="189"/>
      <c r="E101" s="190"/>
      <c r="F101" s="190"/>
      <c r="G101" s="161" t="str">
        <f t="shared" si="2"/>
        <v/>
      </c>
      <c r="H101" s="162" t="str">
        <f t="shared" si="3"/>
        <v/>
      </c>
      <c r="I101" s="197" t="str">
        <f t="shared" si="4"/>
        <v/>
      </c>
      <c r="J101" s="164" t="str">
        <f t="shared" si="15"/>
        <v/>
      </c>
      <c r="K101" s="163"/>
      <c r="M101" s="165" t="str">
        <f t="shared" si="5"/>
        <v/>
      </c>
      <c r="N101" s="166" t="str">
        <f t="shared" si="16"/>
        <v/>
      </c>
      <c r="O101" s="167" t="str">
        <f t="shared" si="7"/>
        <v/>
      </c>
      <c r="P101" s="167" t="str">
        <f t="shared" si="8"/>
        <v/>
      </c>
      <c r="Q101" s="168" t="str">
        <f t="shared" si="9"/>
        <v/>
      </c>
      <c r="R101" s="169" t="str">
        <f t="shared" si="10"/>
        <v/>
      </c>
      <c r="S101" s="168" t="str">
        <f t="shared" si="11"/>
        <v/>
      </c>
      <c r="T101" s="168" t="str">
        <f t="shared" si="12"/>
        <v/>
      </c>
      <c r="U101" s="168" t="str">
        <f t="shared" si="13"/>
        <v/>
      </c>
      <c r="V101" s="140"/>
      <c r="W101" s="171" t="str">
        <f t="shared" si="14"/>
        <v/>
      </c>
    </row>
    <row r="102" spans="1:23" ht="12" customHeight="1">
      <c r="A102" s="27">
        <v>53</v>
      </c>
      <c r="B102" s="188"/>
      <c r="C102" s="401"/>
      <c r="D102" s="189"/>
      <c r="E102" s="190"/>
      <c r="F102" s="190"/>
      <c r="G102" s="161" t="str">
        <f t="shared" si="2"/>
        <v/>
      </c>
      <c r="H102" s="162" t="str">
        <f t="shared" si="3"/>
        <v/>
      </c>
      <c r="I102" s="197" t="str">
        <f t="shared" si="4"/>
        <v/>
      </c>
      <c r="J102" s="164" t="str">
        <f t="shared" si="15"/>
        <v/>
      </c>
      <c r="K102" s="163"/>
      <c r="M102" s="165" t="str">
        <f t="shared" si="5"/>
        <v/>
      </c>
      <c r="N102" s="166" t="str">
        <f t="shared" si="16"/>
        <v/>
      </c>
      <c r="O102" s="167" t="str">
        <f t="shared" si="7"/>
        <v/>
      </c>
      <c r="P102" s="167" t="str">
        <f t="shared" si="8"/>
        <v/>
      </c>
      <c r="Q102" s="168" t="str">
        <f t="shared" si="9"/>
        <v/>
      </c>
      <c r="R102" s="169" t="str">
        <f t="shared" si="10"/>
        <v/>
      </c>
      <c r="S102" s="168" t="str">
        <f t="shared" si="11"/>
        <v/>
      </c>
      <c r="T102" s="168" t="str">
        <f t="shared" si="12"/>
        <v/>
      </c>
      <c r="U102" s="168" t="str">
        <f t="shared" si="13"/>
        <v/>
      </c>
      <c r="V102" s="140"/>
      <c r="W102" s="171" t="str">
        <f t="shared" si="14"/>
        <v/>
      </c>
    </row>
    <row r="103" spans="1:23" ht="12" customHeight="1">
      <c r="A103" s="27">
        <v>54</v>
      </c>
      <c r="B103" s="188"/>
      <c r="C103" s="401"/>
      <c r="D103" s="189"/>
      <c r="E103" s="190"/>
      <c r="F103" s="190"/>
      <c r="G103" s="161" t="str">
        <f t="shared" si="2"/>
        <v/>
      </c>
      <c r="H103" s="162" t="str">
        <f t="shared" si="3"/>
        <v/>
      </c>
      <c r="I103" s="197" t="str">
        <f t="shared" si="4"/>
        <v/>
      </c>
      <c r="J103" s="164" t="str">
        <f t="shared" si="15"/>
        <v/>
      </c>
      <c r="K103" s="163"/>
      <c r="M103" s="165" t="str">
        <f t="shared" si="5"/>
        <v/>
      </c>
      <c r="N103" s="166" t="str">
        <f t="shared" si="16"/>
        <v/>
      </c>
      <c r="O103" s="167" t="str">
        <f t="shared" si="7"/>
        <v/>
      </c>
      <c r="P103" s="167" t="str">
        <f t="shared" si="8"/>
        <v/>
      </c>
      <c r="Q103" s="168" t="str">
        <f t="shared" si="9"/>
        <v/>
      </c>
      <c r="R103" s="169" t="str">
        <f t="shared" si="10"/>
        <v/>
      </c>
      <c r="S103" s="168" t="str">
        <f t="shared" si="11"/>
        <v/>
      </c>
      <c r="T103" s="168" t="str">
        <f t="shared" si="12"/>
        <v/>
      </c>
      <c r="U103" s="168" t="str">
        <f t="shared" si="13"/>
        <v/>
      </c>
      <c r="V103" s="140"/>
      <c r="W103" s="171" t="str">
        <f t="shared" si="14"/>
        <v/>
      </c>
    </row>
    <row r="104" spans="1:23" ht="12" customHeight="1">
      <c r="A104" s="27">
        <v>55</v>
      </c>
      <c r="B104" s="188"/>
      <c r="C104" s="401"/>
      <c r="D104" s="189"/>
      <c r="E104" s="190"/>
      <c r="F104" s="190"/>
      <c r="G104" s="161" t="str">
        <f t="shared" si="2"/>
        <v/>
      </c>
      <c r="H104" s="162" t="str">
        <f t="shared" si="3"/>
        <v/>
      </c>
      <c r="I104" s="197" t="str">
        <f t="shared" si="4"/>
        <v/>
      </c>
      <c r="J104" s="164" t="str">
        <f t="shared" si="15"/>
        <v/>
      </c>
      <c r="K104" s="163"/>
      <c r="M104" s="165" t="str">
        <f t="shared" si="5"/>
        <v/>
      </c>
      <c r="N104" s="166" t="str">
        <f t="shared" si="16"/>
        <v/>
      </c>
      <c r="O104" s="167" t="str">
        <f t="shared" si="7"/>
        <v/>
      </c>
      <c r="P104" s="167" t="str">
        <f t="shared" si="8"/>
        <v/>
      </c>
      <c r="Q104" s="168" t="str">
        <f t="shared" si="9"/>
        <v/>
      </c>
      <c r="R104" s="169" t="str">
        <f t="shared" si="10"/>
        <v/>
      </c>
      <c r="S104" s="168" t="str">
        <f t="shared" si="11"/>
        <v/>
      </c>
      <c r="T104" s="168" t="str">
        <f t="shared" si="12"/>
        <v/>
      </c>
      <c r="U104" s="168" t="str">
        <f t="shared" si="13"/>
        <v/>
      </c>
      <c r="V104" s="140"/>
      <c r="W104" s="171" t="str">
        <f t="shared" si="14"/>
        <v/>
      </c>
    </row>
    <row r="105" spans="1:23" ht="12" customHeight="1">
      <c r="A105" s="27">
        <v>56</v>
      </c>
      <c r="B105" s="188"/>
      <c r="C105" s="401"/>
      <c r="D105" s="189"/>
      <c r="E105" s="190"/>
      <c r="F105" s="190"/>
      <c r="G105" s="161" t="str">
        <f t="shared" si="2"/>
        <v/>
      </c>
      <c r="H105" s="162" t="str">
        <f t="shared" si="3"/>
        <v/>
      </c>
      <c r="I105" s="197" t="str">
        <f t="shared" si="4"/>
        <v/>
      </c>
      <c r="J105" s="164" t="str">
        <f t="shared" si="15"/>
        <v/>
      </c>
      <c r="K105" s="163"/>
      <c r="M105" s="165" t="str">
        <f t="shared" si="5"/>
        <v/>
      </c>
      <c r="N105" s="166" t="str">
        <f t="shared" si="16"/>
        <v/>
      </c>
      <c r="O105" s="167" t="str">
        <f t="shared" si="7"/>
        <v/>
      </c>
      <c r="P105" s="167" t="str">
        <f t="shared" si="8"/>
        <v/>
      </c>
      <c r="Q105" s="168" t="str">
        <f t="shared" si="9"/>
        <v/>
      </c>
      <c r="R105" s="169" t="str">
        <f t="shared" si="10"/>
        <v/>
      </c>
      <c r="S105" s="168" t="str">
        <f t="shared" si="11"/>
        <v/>
      </c>
      <c r="T105" s="168" t="str">
        <f t="shared" si="12"/>
        <v/>
      </c>
      <c r="U105" s="168" t="str">
        <f t="shared" si="13"/>
        <v/>
      </c>
      <c r="V105" s="140"/>
      <c r="W105" s="171" t="str">
        <f t="shared" si="14"/>
        <v/>
      </c>
    </row>
    <row r="106" spans="1:23" ht="12" customHeight="1">
      <c r="A106" s="27">
        <v>57</v>
      </c>
      <c r="B106" s="188"/>
      <c r="C106" s="401"/>
      <c r="D106" s="189"/>
      <c r="E106" s="190"/>
      <c r="F106" s="190"/>
      <c r="G106" s="161" t="str">
        <f t="shared" si="2"/>
        <v/>
      </c>
      <c r="H106" s="162" t="str">
        <f t="shared" si="3"/>
        <v/>
      </c>
      <c r="I106" s="197" t="str">
        <f t="shared" si="4"/>
        <v/>
      </c>
      <c r="J106" s="164" t="str">
        <f t="shared" si="15"/>
        <v/>
      </c>
      <c r="K106" s="163"/>
      <c r="M106" s="165" t="str">
        <f t="shared" si="5"/>
        <v/>
      </c>
      <c r="N106" s="166" t="str">
        <f t="shared" si="16"/>
        <v/>
      </c>
      <c r="O106" s="167" t="str">
        <f t="shared" si="7"/>
        <v/>
      </c>
      <c r="P106" s="167" t="str">
        <f t="shared" si="8"/>
        <v/>
      </c>
      <c r="Q106" s="168" t="str">
        <f t="shared" si="9"/>
        <v/>
      </c>
      <c r="R106" s="169" t="str">
        <f t="shared" si="10"/>
        <v/>
      </c>
      <c r="S106" s="168" t="str">
        <f t="shared" si="11"/>
        <v/>
      </c>
      <c r="T106" s="168" t="str">
        <f t="shared" si="12"/>
        <v/>
      </c>
      <c r="U106" s="168" t="str">
        <f t="shared" si="13"/>
        <v/>
      </c>
      <c r="V106" s="140"/>
      <c r="W106" s="171" t="str">
        <f t="shared" si="14"/>
        <v/>
      </c>
    </row>
    <row r="107" spans="1:23" ht="12" customHeight="1">
      <c r="A107" s="27">
        <v>58</v>
      </c>
      <c r="B107" s="188"/>
      <c r="C107" s="401"/>
      <c r="D107" s="189"/>
      <c r="E107" s="190"/>
      <c r="F107" s="190"/>
      <c r="G107" s="161" t="str">
        <f t="shared" si="2"/>
        <v/>
      </c>
      <c r="H107" s="162" t="str">
        <f t="shared" si="3"/>
        <v/>
      </c>
      <c r="I107" s="197" t="str">
        <f t="shared" si="4"/>
        <v/>
      </c>
      <c r="J107" s="164" t="str">
        <f t="shared" si="15"/>
        <v/>
      </c>
      <c r="K107" s="163"/>
      <c r="M107" s="165" t="str">
        <f t="shared" si="5"/>
        <v/>
      </c>
      <c r="N107" s="166" t="str">
        <f t="shared" si="16"/>
        <v/>
      </c>
      <c r="O107" s="167" t="str">
        <f t="shared" si="7"/>
        <v/>
      </c>
      <c r="P107" s="167" t="str">
        <f t="shared" si="8"/>
        <v/>
      </c>
      <c r="Q107" s="168" t="str">
        <f t="shared" si="9"/>
        <v/>
      </c>
      <c r="R107" s="169" t="str">
        <f t="shared" si="10"/>
        <v/>
      </c>
      <c r="S107" s="168" t="str">
        <f t="shared" si="11"/>
        <v/>
      </c>
      <c r="T107" s="168" t="str">
        <f t="shared" si="12"/>
        <v/>
      </c>
      <c r="U107" s="168" t="str">
        <f t="shared" si="13"/>
        <v/>
      </c>
      <c r="V107" s="140"/>
      <c r="W107" s="171" t="str">
        <f t="shared" si="14"/>
        <v/>
      </c>
    </row>
    <row r="108" spans="1:23" ht="12" customHeight="1">
      <c r="A108" s="27">
        <v>59</v>
      </c>
      <c r="B108" s="188"/>
      <c r="C108" s="401"/>
      <c r="D108" s="189"/>
      <c r="E108" s="190"/>
      <c r="F108" s="190"/>
      <c r="G108" s="161" t="str">
        <f t="shared" si="2"/>
        <v/>
      </c>
      <c r="H108" s="162" t="str">
        <f t="shared" si="3"/>
        <v/>
      </c>
      <c r="I108" s="197" t="str">
        <f t="shared" si="4"/>
        <v/>
      </c>
      <c r="J108" s="164" t="str">
        <f t="shared" si="15"/>
        <v/>
      </c>
      <c r="K108" s="163"/>
      <c r="M108" s="165" t="str">
        <f t="shared" si="5"/>
        <v/>
      </c>
      <c r="N108" s="166" t="str">
        <f t="shared" si="16"/>
        <v/>
      </c>
      <c r="O108" s="167" t="str">
        <f t="shared" si="7"/>
        <v/>
      </c>
      <c r="P108" s="167" t="str">
        <f t="shared" si="8"/>
        <v/>
      </c>
      <c r="Q108" s="168" t="str">
        <f t="shared" si="9"/>
        <v/>
      </c>
      <c r="R108" s="169" t="str">
        <f t="shared" si="10"/>
        <v/>
      </c>
      <c r="S108" s="168" t="str">
        <f t="shared" si="11"/>
        <v/>
      </c>
      <c r="T108" s="168" t="str">
        <f t="shared" si="12"/>
        <v/>
      </c>
      <c r="U108" s="168" t="str">
        <f t="shared" si="13"/>
        <v/>
      </c>
      <c r="V108" s="140"/>
      <c r="W108" s="171" t="str">
        <f t="shared" si="14"/>
        <v/>
      </c>
    </row>
    <row r="109" spans="1:23" ht="12" customHeight="1">
      <c r="A109" s="27">
        <v>60</v>
      </c>
      <c r="B109" s="188"/>
      <c r="C109" s="401"/>
      <c r="D109" s="189"/>
      <c r="E109" s="190"/>
      <c r="F109" s="190"/>
      <c r="G109" s="161" t="str">
        <f t="shared" si="2"/>
        <v/>
      </c>
      <c r="H109" s="162" t="str">
        <f t="shared" si="3"/>
        <v/>
      </c>
      <c r="I109" s="197" t="str">
        <f t="shared" si="4"/>
        <v/>
      </c>
      <c r="J109" s="164" t="str">
        <f t="shared" si="15"/>
        <v/>
      </c>
      <c r="K109" s="163"/>
      <c r="M109" s="165" t="str">
        <f t="shared" si="5"/>
        <v/>
      </c>
      <c r="N109" s="166" t="str">
        <f t="shared" si="16"/>
        <v/>
      </c>
      <c r="O109" s="167" t="str">
        <f t="shared" si="7"/>
        <v/>
      </c>
      <c r="P109" s="167" t="str">
        <f t="shared" si="8"/>
        <v/>
      </c>
      <c r="Q109" s="168" t="str">
        <f t="shared" si="9"/>
        <v/>
      </c>
      <c r="R109" s="169" t="str">
        <f t="shared" si="10"/>
        <v/>
      </c>
      <c r="S109" s="168" t="str">
        <f t="shared" si="11"/>
        <v/>
      </c>
      <c r="T109" s="168" t="str">
        <f t="shared" si="12"/>
        <v/>
      </c>
      <c r="U109" s="168" t="str">
        <f t="shared" si="13"/>
        <v/>
      </c>
      <c r="V109" s="140"/>
      <c r="W109" s="171" t="str">
        <f t="shared" si="14"/>
        <v/>
      </c>
    </row>
    <row r="110" spans="1:23" ht="12" customHeight="1">
      <c r="A110" s="27">
        <v>61</v>
      </c>
      <c r="B110" s="188"/>
      <c r="C110" s="401"/>
      <c r="D110" s="189"/>
      <c r="E110" s="190"/>
      <c r="F110" s="190"/>
      <c r="G110" s="161" t="str">
        <f t="shared" si="2"/>
        <v/>
      </c>
      <c r="H110" s="162" t="str">
        <f t="shared" si="3"/>
        <v/>
      </c>
      <c r="I110" s="197" t="str">
        <f t="shared" si="4"/>
        <v/>
      </c>
      <c r="J110" s="164" t="str">
        <f t="shared" si="15"/>
        <v/>
      </c>
      <c r="K110" s="163"/>
      <c r="M110" s="165" t="str">
        <f t="shared" si="5"/>
        <v/>
      </c>
      <c r="N110" s="166" t="str">
        <f t="shared" si="16"/>
        <v/>
      </c>
      <c r="O110" s="167" t="str">
        <f t="shared" si="7"/>
        <v/>
      </c>
      <c r="P110" s="167" t="str">
        <f t="shared" si="8"/>
        <v/>
      </c>
      <c r="Q110" s="168" t="str">
        <f t="shared" si="9"/>
        <v/>
      </c>
      <c r="R110" s="169" t="str">
        <f t="shared" si="10"/>
        <v/>
      </c>
      <c r="S110" s="168" t="str">
        <f t="shared" si="11"/>
        <v/>
      </c>
      <c r="T110" s="168" t="str">
        <f t="shared" si="12"/>
        <v/>
      </c>
      <c r="U110" s="168" t="str">
        <f t="shared" si="13"/>
        <v/>
      </c>
      <c r="V110" s="140"/>
      <c r="W110" s="171" t="str">
        <f t="shared" si="14"/>
        <v/>
      </c>
    </row>
    <row r="111" spans="1:23" ht="12" customHeight="1">
      <c r="A111" s="27">
        <v>62</v>
      </c>
      <c r="B111" s="188"/>
      <c r="C111" s="401"/>
      <c r="D111" s="189"/>
      <c r="E111" s="190"/>
      <c r="F111" s="190"/>
      <c r="G111" s="161" t="str">
        <f t="shared" si="2"/>
        <v/>
      </c>
      <c r="H111" s="162" t="str">
        <f t="shared" si="3"/>
        <v/>
      </c>
      <c r="I111" s="197" t="str">
        <f t="shared" si="4"/>
        <v/>
      </c>
      <c r="J111" s="164" t="str">
        <f t="shared" si="15"/>
        <v/>
      </c>
      <c r="K111" s="163"/>
      <c r="M111" s="165" t="str">
        <f t="shared" si="5"/>
        <v/>
      </c>
      <c r="N111" s="166" t="str">
        <f t="shared" si="16"/>
        <v/>
      </c>
      <c r="O111" s="167" t="str">
        <f t="shared" si="7"/>
        <v/>
      </c>
      <c r="P111" s="167" t="str">
        <f t="shared" si="8"/>
        <v/>
      </c>
      <c r="Q111" s="168" t="str">
        <f t="shared" si="9"/>
        <v/>
      </c>
      <c r="R111" s="169" t="str">
        <f t="shared" si="10"/>
        <v/>
      </c>
      <c r="S111" s="168" t="str">
        <f t="shared" si="11"/>
        <v/>
      </c>
      <c r="T111" s="168" t="str">
        <f t="shared" si="12"/>
        <v/>
      </c>
      <c r="U111" s="168" t="str">
        <f t="shared" si="13"/>
        <v/>
      </c>
      <c r="V111" s="140"/>
      <c r="W111" s="171" t="str">
        <f t="shared" si="14"/>
        <v/>
      </c>
    </row>
    <row r="112" spans="1:23" ht="12" customHeight="1">
      <c r="A112" s="27">
        <v>63</v>
      </c>
      <c r="B112" s="188"/>
      <c r="C112" s="401"/>
      <c r="D112" s="189"/>
      <c r="E112" s="190"/>
      <c r="F112" s="190"/>
      <c r="G112" s="161" t="str">
        <f t="shared" si="2"/>
        <v/>
      </c>
      <c r="H112" s="162" t="str">
        <f t="shared" si="3"/>
        <v/>
      </c>
      <c r="I112" s="197" t="str">
        <f t="shared" si="4"/>
        <v/>
      </c>
      <c r="J112" s="164" t="str">
        <f t="shared" si="15"/>
        <v/>
      </c>
      <c r="K112" s="163"/>
      <c r="M112" s="165" t="str">
        <f t="shared" si="5"/>
        <v/>
      </c>
      <c r="N112" s="166" t="str">
        <f t="shared" si="16"/>
        <v/>
      </c>
      <c r="O112" s="167" t="str">
        <f t="shared" si="7"/>
        <v/>
      </c>
      <c r="P112" s="167" t="str">
        <f t="shared" si="8"/>
        <v/>
      </c>
      <c r="Q112" s="168" t="str">
        <f t="shared" si="9"/>
        <v/>
      </c>
      <c r="R112" s="169" t="str">
        <f t="shared" si="10"/>
        <v/>
      </c>
      <c r="S112" s="168" t="str">
        <f t="shared" si="11"/>
        <v/>
      </c>
      <c r="T112" s="168" t="str">
        <f t="shared" si="12"/>
        <v/>
      </c>
      <c r="U112" s="168" t="str">
        <f t="shared" si="13"/>
        <v/>
      </c>
      <c r="V112" s="140"/>
      <c r="W112" s="171" t="str">
        <f t="shared" si="14"/>
        <v/>
      </c>
    </row>
    <row r="113" spans="1:23" ht="12" customHeight="1">
      <c r="A113" s="27">
        <v>64</v>
      </c>
      <c r="B113" s="188"/>
      <c r="C113" s="401"/>
      <c r="D113" s="189"/>
      <c r="E113" s="190"/>
      <c r="F113" s="190"/>
      <c r="G113" s="161" t="str">
        <f t="shared" si="2"/>
        <v/>
      </c>
      <c r="H113" s="162" t="str">
        <f t="shared" si="3"/>
        <v/>
      </c>
      <c r="I113" s="197" t="str">
        <f t="shared" si="4"/>
        <v/>
      </c>
      <c r="J113" s="164" t="str">
        <f t="shared" si="15"/>
        <v/>
      </c>
      <c r="K113" s="163"/>
      <c r="M113" s="165" t="str">
        <f t="shared" si="5"/>
        <v/>
      </c>
      <c r="N113" s="166" t="str">
        <f t="shared" si="16"/>
        <v/>
      </c>
      <c r="O113" s="167" t="str">
        <f t="shared" si="7"/>
        <v/>
      </c>
      <c r="P113" s="167" t="str">
        <f t="shared" si="8"/>
        <v/>
      </c>
      <c r="Q113" s="168" t="str">
        <f t="shared" si="9"/>
        <v/>
      </c>
      <c r="R113" s="169" t="str">
        <f t="shared" si="10"/>
        <v/>
      </c>
      <c r="S113" s="168" t="str">
        <f t="shared" si="11"/>
        <v/>
      </c>
      <c r="T113" s="168" t="str">
        <f t="shared" si="12"/>
        <v/>
      </c>
      <c r="U113" s="168" t="str">
        <f t="shared" si="13"/>
        <v/>
      </c>
      <c r="V113" s="140"/>
      <c r="W113" s="171" t="str">
        <f t="shared" si="14"/>
        <v/>
      </c>
    </row>
    <row r="114" spans="1:23" ht="12" customHeight="1">
      <c r="A114" s="27">
        <v>65</v>
      </c>
      <c r="B114" s="188"/>
      <c r="C114" s="401"/>
      <c r="D114" s="189"/>
      <c r="E114" s="190"/>
      <c r="F114" s="190"/>
      <c r="G114" s="161" t="str">
        <f t="shared" ref="G114:G177" si="17">IF(OR(ISBLANK($C114),ISBLANK($C$45)),"",IF($C114&gt;$C$45,"",DATEDIF($C114,$C$45,"Y")))</f>
        <v/>
      </c>
      <c r="H114" s="162" t="str">
        <f t="shared" ref="H114:H177" si="18">IF(D114=1,"男",IF(D114=2,"女",""))</f>
        <v/>
      </c>
      <c r="I114" s="197" t="str">
        <f t="shared" ref="I114:I177" si="19">G114&amp;H114</f>
        <v/>
      </c>
      <c r="J114" s="164" t="str">
        <f t="shared" si="15"/>
        <v/>
      </c>
      <c r="K114" s="163"/>
      <c r="M114" s="165" t="str">
        <f t="shared" ref="M114:M177" si="20">IF(E114="","",(IF(E114&gt;=70,F114/(E114*E114/10^4),"測定不可")))</f>
        <v/>
      </c>
      <c r="N114" s="166" t="str">
        <f t="shared" si="16"/>
        <v/>
      </c>
      <c r="O114" s="167" t="str">
        <f t="shared" ref="O114:O177" si="21">IF(OR(C114=""),"",IF(D114="1",0.00206*E114*E114-0.1166*E114+6.5273,0.00249*E114*E114-0.1858*E114+9.036))</f>
        <v/>
      </c>
      <c r="P114" s="167" t="str">
        <f t="shared" ref="P114:P177" si="22">IF(OR(E114=""),"",IF(AND(H114="男",G114&lt;=2),61,IF(AND(H114="男",G114&gt;=3),54.8,IF(AND(H114="女",G114&lt;=2),59.7,52.2))))</f>
        <v/>
      </c>
      <c r="Q114" s="168" t="str">
        <f t="shared" ref="Q114:Q177" si="23">IF($E114="","",P114*O114)</f>
        <v/>
      </c>
      <c r="R114" s="169" t="str">
        <f t="shared" ref="R114:R177" si="24">IF(OR(G114=""),"",IF(G114&gt;=3,1.45,1.35))</f>
        <v/>
      </c>
      <c r="S114" s="168" t="str">
        <f t="shared" ref="S114:S177" si="25">IF(OR(G114=""),"",IF(AND(H114="男",G114&lt;=2),20,IF(AND(H114="女",G114&lt;=2),15,10)))</f>
        <v/>
      </c>
      <c r="T114" s="168" t="str">
        <f t="shared" ref="T114:T177" si="26">IF(E114="","",(Q114*R114+S114))</f>
        <v/>
      </c>
      <c r="U114" s="168" t="str">
        <f t="shared" ref="U114:U177" si="27">IF(OR(E114=""),"",CEILING(T114,50))</f>
        <v/>
      </c>
      <c r="V114" s="140"/>
      <c r="W114" s="171" t="str">
        <f t="shared" ref="W114:W177" si="28">IF(E114="","",(U114*V114))</f>
        <v/>
      </c>
    </row>
    <row r="115" spans="1:23" ht="12" customHeight="1">
      <c r="A115" s="27">
        <v>66</v>
      </c>
      <c r="B115" s="188"/>
      <c r="C115" s="401"/>
      <c r="D115" s="189"/>
      <c r="E115" s="190"/>
      <c r="F115" s="190"/>
      <c r="G115" s="161" t="str">
        <f t="shared" si="17"/>
        <v/>
      </c>
      <c r="H115" s="162" t="str">
        <f t="shared" si="18"/>
        <v/>
      </c>
      <c r="I115" s="197" t="str">
        <f t="shared" si="19"/>
        <v/>
      </c>
      <c r="J115" s="164" t="str">
        <f t="shared" ref="J115:J178" si="29">IF(OR(E115=""),"",IF(E115&gt;=70,(IF(ISNUMBER(N115),VLOOKUP(N115,$F$32:$K$37,4,TRUE),"")),"測定不可"))</f>
        <v/>
      </c>
      <c r="K115" s="163"/>
      <c r="M115" s="165" t="str">
        <f t="shared" si="20"/>
        <v/>
      </c>
      <c r="N115" s="166" t="str">
        <f t="shared" si="16"/>
        <v/>
      </c>
      <c r="O115" s="167" t="str">
        <f t="shared" si="21"/>
        <v/>
      </c>
      <c r="P115" s="167" t="str">
        <f t="shared" si="22"/>
        <v/>
      </c>
      <c r="Q115" s="168" t="str">
        <f t="shared" si="23"/>
        <v/>
      </c>
      <c r="R115" s="169" t="str">
        <f t="shared" si="24"/>
        <v/>
      </c>
      <c r="S115" s="168" t="str">
        <f t="shared" si="25"/>
        <v/>
      </c>
      <c r="T115" s="168" t="str">
        <f t="shared" si="26"/>
        <v/>
      </c>
      <c r="U115" s="168" t="str">
        <f t="shared" si="27"/>
        <v/>
      </c>
      <c r="V115" s="140"/>
      <c r="W115" s="171" t="str">
        <f t="shared" si="28"/>
        <v/>
      </c>
    </row>
    <row r="116" spans="1:23" ht="12" customHeight="1">
      <c r="A116" s="27">
        <v>67</v>
      </c>
      <c r="B116" s="188"/>
      <c r="C116" s="401"/>
      <c r="D116" s="189"/>
      <c r="E116" s="190"/>
      <c r="F116" s="190"/>
      <c r="G116" s="161" t="str">
        <f t="shared" si="17"/>
        <v/>
      </c>
      <c r="H116" s="162" t="str">
        <f t="shared" si="18"/>
        <v/>
      </c>
      <c r="I116" s="197" t="str">
        <f t="shared" si="19"/>
        <v/>
      </c>
      <c r="J116" s="164" t="str">
        <f t="shared" si="29"/>
        <v/>
      </c>
      <c r="K116" s="163"/>
      <c r="M116" s="165" t="str">
        <f t="shared" si="20"/>
        <v/>
      </c>
      <c r="N116" s="166" t="str">
        <f t="shared" si="16"/>
        <v/>
      </c>
      <c r="O116" s="167" t="str">
        <f t="shared" si="21"/>
        <v/>
      </c>
      <c r="P116" s="167" t="str">
        <f t="shared" si="22"/>
        <v/>
      </c>
      <c r="Q116" s="168" t="str">
        <f t="shared" si="23"/>
        <v/>
      </c>
      <c r="R116" s="169" t="str">
        <f t="shared" si="24"/>
        <v/>
      </c>
      <c r="S116" s="168" t="str">
        <f t="shared" si="25"/>
        <v/>
      </c>
      <c r="T116" s="168" t="str">
        <f t="shared" si="26"/>
        <v/>
      </c>
      <c r="U116" s="168" t="str">
        <f t="shared" si="27"/>
        <v/>
      </c>
      <c r="V116" s="140"/>
      <c r="W116" s="171" t="str">
        <f t="shared" si="28"/>
        <v/>
      </c>
    </row>
    <row r="117" spans="1:23" ht="12" customHeight="1">
      <c r="A117" s="27">
        <v>68</v>
      </c>
      <c r="B117" s="188"/>
      <c r="C117" s="401"/>
      <c r="D117" s="189"/>
      <c r="E117" s="190"/>
      <c r="F117" s="190"/>
      <c r="G117" s="161" t="str">
        <f t="shared" si="17"/>
        <v/>
      </c>
      <c r="H117" s="162" t="str">
        <f t="shared" si="18"/>
        <v/>
      </c>
      <c r="I117" s="197" t="str">
        <f t="shared" si="19"/>
        <v/>
      </c>
      <c r="J117" s="164" t="str">
        <f t="shared" si="29"/>
        <v/>
      </c>
      <c r="K117" s="163"/>
      <c r="M117" s="165" t="str">
        <f t="shared" si="20"/>
        <v/>
      </c>
      <c r="N117" s="166" t="str">
        <f t="shared" si="16"/>
        <v/>
      </c>
      <c r="O117" s="167" t="str">
        <f t="shared" si="21"/>
        <v/>
      </c>
      <c r="P117" s="167" t="str">
        <f t="shared" si="22"/>
        <v/>
      </c>
      <c r="Q117" s="168" t="str">
        <f t="shared" si="23"/>
        <v/>
      </c>
      <c r="R117" s="169" t="str">
        <f t="shared" si="24"/>
        <v/>
      </c>
      <c r="S117" s="168" t="str">
        <f t="shared" si="25"/>
        <v/>
      </c>
      <c r="T117" s="168" t="str">
        <f t="shared" si="26"/>
        <v/>
      </c>
      <c r="U117" s="168" t="str">
        <f t="shared" si="27"/>
        <v/>
      </c>
      <c r="V117" s="140"/>
      <c r="W117" s="171" t="str">
        <f t="shared" si="28"/>
        <v/>
      </c>
    </row>
    <row r="118" spans="1:23" ht="12" customHeight="1">
      <c r="A118" s="27">
        <v>69</v>
      </c>
      <c r="B118" s="188"/>
      <c r="C118" s="401"/>
      <c r="D118" s="189"/>
      <c r="E118" s="190"/>
      <c r="F118" s="190"/>
      <c r="G118" s="161" t="str">
        <f t="shared" si="17"/>
        <v/>
      </c>
      <c r="H118" s="162" t="str">
        <f t="shared" si="18"/>
        <v/>
      </c>
      <c r="I118" s="197" t="str">
        <f t="shared" si="19"/>
        <v/>
      </c>
      <c r="J118" s="164" t="str">
        <f t="shared" si="29"/>
        <v/>
      </c>
      <c r="K118" s="163"/>
      <c r="M118" s="165" t="str">
        <f t="shared" si="20"/>
        <v/>
      </c>
      <c r="N118" s="166" t="str">
        <f t="shared" si="16"/>
        <v/>
      </c>
      <c r="O118" s="167" t="str">
        <f t="shared" si="21"/>
        <v/>
      </c>
      <c r="P118" s="167" t="str">
        <f t="shared" si="22"/>
        <v/>
      </c>
      <c r="Q118" s="168" t="str">
        <f t="shared" si="23"/>
        <v/>
      </c>
      <c r="R118" s="169" t="str">
        <f t="shared" si="24"/>
        <v/>
      </c>
      <c r="S118" s="168" t="str">
        <f t="shared" si="25"/>
        <v/>
      </c>
      <c r="T118" s="168" t="str">
        <f t="shared" si="26"/>
        <v/>
      </c>
      <c r="U118" s="168" t="str">
        <f t="shared" si="27"/>
        <v/>
      </c>
      <c r="V118" s="140"/>
      <c r="W118" s="171" t="str">
        <f t="shared" si="28"/>
        <v/>
      </c>
    </row>
    <row r="119" spans="1:23" ht="12" customHeight="1">
      <c r="A119" s="27">
        <v>70</v>
      </c>
      <c r="B119" s="188"/>
      <c r="C119" s="401"/>
      <c r="D119" s="189"/>
      <c r="E119" s="190"/>
      <c r="F119" s="190"/>
      <c r="G119" s="161" t="str">
        <f t="shared" si="17"/>
        <v/>
      </c>
      <c r="H119" s="162" t="str">
        <f t="shared" si="18"/>
        <v/>
      </c>
      <c r="I119" s="197" t="str">
        <f t="shared" si="19"/>
        <v/>
      </c>
      <c r="J119" s="164" t="str">
        <f t="shared" si="29"/>
        <v/>
      </c>
      <c r="K119" s="163"/>
      <c r="M119" s="165" t="str">
        <f t="shared" si="20"/>
        <v/>
      </c>
      <c r="N119" s="166" t="str">
        <f t="shared" si="16"/>
        <v/>
      </c>
      <c r="O119" s="167" t="str">
        <f t="shared" si="21"/>
        <v/>
      </c>
      <c r="P119" s="167" t="str">
        <f t="shared" si="22"/>
        <v/>
      </c>
      <c r="Q119" s="168" t="str">
        <f t="shared" si="23"/>
        <v/>
      </c>
      <c r="R119" s="169" t="str">
        <f t="shared" si="24"/>
        <v/>
      </c>
      <c r="S119" s="168" t="str">
        <f t="shared" si="25"/>
        <v/>
      </c>
      <c r="T119" s="168" t="str">
        <f t="shared" si="26"/>
        <v/>
      </c>
      <c r="U119" s="168" t="str">
        <f t="shared" si="27"/>
        <v/>
      </c>
      <c r="V119" s="140"/>
      <c r="W119" s="171" t="str">
        <f t="shared" si="28"/>
        <v/>
      </c>
    </row>
    <row r="120" spans="1:23" ht="12" customHeight="1">
      <c r="A120" s="27">
        <v>71</v>
      </c>
      <c r="B120" s="188"/>
      <c r="C120" s="401"/>
      <c r="D120" s="189"/>
      <c r="E120" s="190"/>
      <c r="F120" s="190"/>
      <c r="G120" s="161" t="str">
        <f t="shared" si="17"/>
        <v/>
      </c>
      <c r="H120" s="162" t="str">
        <f t="shared" si="18"/>
        <v/>
      </c>
      <c r="I120" s="197" t="str">
        <f t="shared" si="19"/>
        <v/>
      </c>
      <c r="J120" s="164" t="str">
        <f t="shared" si="29"/>
        <v/>
      </c>
      <c r="K120" s="163"/>
      <c r="M120" s="165" t="str">
        <f t="shared" si="20"/>
        <v/>
      </c>
      <c r="N120" s="166" t="str">
        <f t="shared" si="16"/>
        <v/>
      </c>
      <c r="O120" s="167" t="str">
        <f t="shared" si="21"/>
        <v/>
      </c>
      <c r="P120" s="167" t="str">
        <f t="shared" si="22"/>
        <v/>
      </c>
      <c r="Q120" s="168" t="str">
        <f t="shared" si="23"/>
        <v/>
      </c>
      <c r="R120" s="169" t="str">
        <f t="shared" si="24"/>
        <v/>
      </c>
      <c r="S120" s="168" t="str">
        <f t="shared" si="25"/>
        <v/>
      </c>
      <c r="T120" s="168" t="str">
        <f t="shared" si="26"/>
        <v/>
      </c>
      <c r="U120" s="168" t="str">
        <f t="shared" si="27"/>
        <v/>
      </c>
      <c r="V120" s="140"/>
      <c r="W120" s="171" t="str">
        <f t="shared" si="28"/>
        <v/>
      </c>
    </row>
    <row r="121" spans="1:23" ht="12" customHeight="1">
      <c r="A121" s="27">
        <v>72</v>
      </c>
      <c r="B121" s="188"/>
      <c r="C121" s="401"/>
      <c r="D121" s="189"/>
      <c r="E121" s="190"/>
      <c r="F121" s="190"/>
      <c r="G121" s="161" t="str">
        <f t="shared" si="17"/>
        <v/>
      </c>
      <c r="H121" s="162" t="str">
        <f t="shared" si="18"/>
        <v/>
      </c>
      <c r="I121" s="197" t="str">
        <f t="shared" si="19"/>
        <v/>
      </c>
      <c r="J121" s="164" t="str">
        <f t="shared" si="29"/>
        <v/>
      </c>
      <c r="K121" s="163"/>
      <c r="M121" s="165" t="str">
        <f t="shared" si="20"/>
        <v/>
      </c>
      <c r="N121" s="166" t="str">
        <f t="shared" si="16"/>
        <v/>
      </c>
      <c r="O121" s="167" t="str">
        <f t="shared" si="21"/>
        <v/>
      </c>
      <c r="P121" s="167" t="str">
        <f t="shared" si="22"/>
        <v/>
      </c>
      <c r="Q121" s="168" t="str">
        <f t="shared" si="23"/>
        <v/>
      </c>
      <c r="R121" s="169" t="str">
        <f t="shared" si="24"/>
        <v/>
      </c>
      <c r="S121" s="168" t="str">
        <f t="shared" si="25"/>
        <v/>
      </c>
      <c r="T121" s="168" t="str">
        <f t="shared" si="26"/>
        <v/>
      </c>
      <c r="U121" s="168" t="str">
        <f t="shared" si="27"/>
        <v/>
      </c>
      <c r="V121" s="140"/>
      <c r="W121" s="171" t="str">
        <f t="shared" si="28"/>
        <v/>
      </c>
    </row>
    <row r="122" spans="1:23" ht="12" customHeight="1">
      <c r="A122" s="27">
        <v>73</v>
      </c>
      <c r="B122" s="188"/>
      <c r="C122" s="401"/>
      <c r="D122" s="189"/>
      <c r="E122" s="190"/>
      <c r="F122" s="190"/>
      <c r="G122" s="161" t="str">
        <f t="shared" si="17"/>
        <v/>
      </c>
      <c r="H122" s="162" t="str">
        <f t="shared" si="18"/>
        <v/>
      </c>
      <c r="I122" s="197" t="str">
        <f t="shared" si="19"/>
        <v/>
      </c>
      <c r="J122" s="164" t="str">
        <f t="shared" si="29"/>
        <v/>
      </c>
      <c r="K122" s="163"/>
      <c r="M122" s="165" t="str">
        <f t="shared" si="20"/>
        <v/>
      </c>
      <c r="N122" s="166" t="str">
        <f t="shared" si="16"/>
        <v/>
      </c>
      <c r="O122" s="167" t="str">
        <f t="shared" si="21"/>
        <v/>
      </c>
      <c r="P122" s="167" t="str">
        <f t="shared" si="22"/>
        <v/>
      </c>
      <c r="Q122" s="168" t="str">
        <f t="shared" si="23"/>
        <v/>
      </c>
      <c r="R122" s="169" t="str">
        <f t="shared" si="24"/>
        <v/>
      </c>
      <c r="S122" s="168" t="str">
        <f t="shared" si="25"/>
        <v/>
      </c>
      <c r="T122" s="168" t="str">
        <f t="shared" si="26"/>
        <v/>
      </c>
      <c r="U122" s="168" t="str">
        <f t="shared" si="27"/>
        <v/>
      </c>
      <c r="V122" s="140"/>
      <c r="W122" s="171" t="str">
        <f t="shared" si="28"/>
        <v/>
      </c>
    </row>
    <row r="123" spans="1:23" ht="12" customHeight="1">
      <c r="A123" s="27">
        <v>74</v>
      </c>
      <c r="B123" s="188"/>
      <c r="C123" s="401"/>
      <c r="D123" s="189"/>
      <c r="E123" s="190"/>
      <c r="F123" s="190"/>
      <c r="G123" s="161" t="str">
        <f t="shared" si="17"/>
        <v/>
      </c>
      <c r="H123" s="162" t="str">
        <f t="shared" si="18"/>
        <v/>
      </c>
      <c r="I123" s="197" t="str">
        <f t="shared" si="19"/>
        <v/>
      </c>
      <c r="J123" s="164" t="str">
        <f t="shared" si="29"/>
        <v/>
      </c>
      <c r="K123" s="163"/>
      <c r="M123" s="165" t="str">
        <f t="shared" si="20"/>
        <v/>
      </c>
      <c r="N123" s="166" t="str">
        <f t="shared" si="16"/>
        <v/>
      </c>
      <c r="O123" s="167" t="str">
        <f t="shared" si="21"/>
        <v/>
      </c>
      <c r="P123" s="167" t="str">
        <f t="shared" si="22"/>
        <v/>
      </c>
      <c r="Q123" s="168" t="str">
        <f t="shared" si="23"/>
        <v/>
      </c>
      <c r="R123" s="169" t="str">
        <f t="shared" si="24"/>
        <v/>
      </c>
      <c r="S123" s="168" t="str">
        <f t="shared" si="25"/>
        <v/>
      </c>
      <c r="T123" s="168" t="str">
        <f t="shared" si="26"/>
        <v/>
      </c>
      <c r="U123" s="168" t="str">
        <f t="shared" si="27"/>
        <v/>
      </c>
      <c r="V123" s="140"/>
      <c r="W123" s="171" t="str">
        <f t="shared" si="28"/>
        <v/>
      </c>
    </row>
    <row r="124" spans="1:23" ht="12" customHeight="1">
      <c r="A124" s="27">
        <v>75</v>
      </c>
      <c r="B124" s="188"/>
      <c r="C124" s="401"/>
      <c r="D124" s="189"/>
      <c r="E124" s="190"/>
      <c r="F124" s="190"/>
      <c r="G124" s="161" t="str">
        <f t="shared" si="17"/>
        <v/>
      </c>
      <c r="H124" s="162" t="str">
        <f t="shared" si="18"/>
        <v/>
      </c>
      <c r="I124" s="197" t="str">
        <f t="shared" si="19"/>
        <v/>
      </c>
      <c r="J124" s="164" t="str">
        <f t="shared" si="29"/>
        <v/>
      </c>
      <c r="K124" s="163"/>
      <c r="M124" s="165" t="str">
        <f t="shared" si="20"/>
        <v/>
      </c>
      <c r="N124" s="166" t="str">
        <f t="shared" si="16"/>
        <v/>
      </c>
      <c r="O124" s="167" t="str">
        <f t="shared" si="21"/>
        <v/>
      </c>
      <c r="P124" s="167" t="str">
        <f t="shared" si="22"/>
        <v/>
      </c>
      <c r="Q124" s="168" t="str">
        <f t="shared" si="23"/>
        <v/>
      </c>
      <c r="R124" s="169" t="str">
        <f t="shared" si="24"/>
        <v/>
      </c>
      <c r="S124" s="168" t="str">
        <f t="shared" si="25"/>
        <v/>
      </c>
      <c r="T124" s="168" t="str">
        <f t="shared" si="26"/>
        <v/>
      </c>
      <c r="U124" s="168" t="str">
        <f t="shared" si="27"/>
        <v/>
      </c>
      <c r="V124" s="140"/>
      <c r="W124" s="171" t="str">
        <f t="shared" si="28"/>
        <v/>
      </c>
    </row>
    <row r="125" spans="1:23" ht="12" customHeight="1">
      <c r="A125" s="27">
        <v>76</v>
      </c>
      <c r="B125" s="188"/>
      <c r="C125" s="401"/>
      <c r="D125" s="189"/>
      <c r="E125" s="190"/>
      <c r="F125" s="190"/>
      <c r="G125" s="161" t="str">
        <f t="shared" si="17"/>
        <v/>
      </c>
      <c r="H125" s="162" t="str">
        <f t="shared" si="18"/>
        <v/>
      </c>
      <c r="I125" s="197" t="str">
        <f t="shared" si="19"/>
        <v/>
      </c>
      <c r="J125" s="164" t="str">
        <f t="shared" si="29"/>
        <v/>
      </c>
      <c r="K125" s="163"/>
      <c r="M125" s="165" t="str">
        <f t="shared" si="20"/>
        <v/>
      </c>
      <c r="N125" s="166" t="str">
        <f t="shared" si="16"/>
        <v/>
      </c>
      <c r="O125" s="167" t="str">
        <f t="shared" si="21"/>
        <v/>
      </c>
      <c r="P125" s="167" t="str">
        <f t="shared" si="22"/>
        <v/>
      </c>
      <c r="Q125" s="168" t="str">
        <f t="shared" si="23"/>
        <v/>
      </c>
      <c r="R125" s="169" t="str">
        <f t="shared" si="24"/>
        <v/>
      </c>
      <c r="S125" s="168" t="str">
        <f t="shared" si="25"/>
        <v/>
      </c>
      <c r="T125" s="168" t="str">
        <f t="shared" si="26"/>
        <v/>
      </c>
      <c r="U125" s="168" t="str">
        <f t="shared" si="27"/>
        <v/>
      </c>
      <c r="V125" s="140"/>
      <c r="W125" s="171" t="str">
        <f t="shared" si="28"/>
        <v/>
      </c>
    </row>
    <row r="126" spans="1:23" ht="12" customHeight="1">
      <c r="A126" s="27">
        <v>77</v>
      </c>
      <c r="B126" s="188"/>
      <c r="C126" s="401"/>
      <c r="D126" s="189"/>
      <c r="E126" s="190"/>
      <c r="F126" s="190"/>
      <c r="G126" s="161" t="str">
        <f t="shared" si="17"/>
        <v/>
      </c>
      <c r="H126" s="162" t="str">
        <f t="shared" si="18"/>
        <v/>
      </c>
      <c r="I126" s="197" t="str">
        <f t="shared" si="19"/>
        <v/>
      </c>
      <c r="J126" s="164" t="str">
        <f t="shared" si="29"/>
        <v/>
      </c>
      <c r="K126" s="163"/>
      <c r="M126" s="165" t="str">
        <f t="shared" si="20"/>
        <v/>
      </c>
      <c r="N126" s="166" t="str">
        <f t="shared" si="16"/>
        <v/>
      </c>
      <c r="O126" s="167" t="str">
        <f t="shared" si="21"/>
        <v/>
      </c>
      <c r="P126" s="167" t="str">
        <f t="shared" si="22"/>
        <v/>
      </c>
      <c r="Q126" s="168" t="str">
        <f t="shared" si="23"/>
        <v/>
      </c>
      <c r="R126" s="169" t="str">
        <f t="shared" si="24"/>
        <v/>
      </c>
      <c r="S126" s="168" t="str">
        <f t="shared" si="25"/>
        <v/>
      </c>
      <c r="T126" s="168" t="str">
        <f t="shared" si="26"/>
        <v/>
      </c>
      <c r="U126" s="168" t="str">
        <f t="shared" si="27"/>
        <v/>
      </c>
      <c r="V126" s="140"/>
      <c r="W126" s="171" t="str">
        <f t="shared" si="28"/>
        <v/>
      </c>
    </row>
    <row r="127" spans="1:23" ht="12" customHeight="1">
      <c r="A127" s="27">
        <v>78</v>
      </c>
      <c r="B127" s="188"/>
      <c r="C127" s="401"/>
      <c r="D127" s="189"/>
      <c r="E127" s="190"/>
      <c r="F127" s="190"/>
      <c r="G127" s="161" t="str">
        <f t="shared" si="17"/>
        <v/>
      </c>
      <c r="H127" s="162" t="str">
        <f t="shared" si="18"/>
        <v/>
      </c>
      <c r="I127" s="197" t="str">
        <f t="shared" si="19"/>
        <v/>
      </c>
      <c r="J127" s="164" t="str">
        <f t="shared" si="29"/>
        <v/>
      </c>
      <c r="K127" s="163"/>
      <c r="M127" s="165" t="str">
        <f t="shared" si="20"/>
        <v/>
      </c>
      <c r="N127" s="166" t="str">
        <f t="shared" si="16"/>
        <v/>
      </c>
      <c r="O127" s="167" t="str">
        <f t="shared" si="21"/>
        <v/>
      </c>
      <c r="P127" s="167" t="str">
        <f t="shared" si="22"/>
        <v/>
      </c>
      <c r="Q127" s="168" t="str">
        <f t="shared" si="23"/>
        <v/>
      </c>
      <c r="R127" s="169" t="str">
        <f t="shared" si="24"/>
        <v/>
      </c>
      <c r="S127" s="168" t="str">
        <f t="shared" si="25"/>
        <v/>
      </c>
      <c r="T127" s="168" t="str">
        <f t="shared" si="26"/>
        <v/>
      </c>
      <c r="U127" s="168" t="str">
        <f t="shared" si="27"/>
        <v/>
      </c>
      <c r="V127" s="140"/>
      <c r="W127" s="171" t="str">
        <f t="shared" si="28"/>
        <v/>
      </c>
    </row>
    <row r="128" spans="1:23" ht="12" customHeight="1">
      <c r="A128" s="27">
        <v>79</v>
      </c>
      <c r="B128" s="188"/>
      <c r="C128" s="401"/>
      <c r="D128" s="189"/>
      <c r="E128" s="190"/>
      <c r="F128" s="190"/>
      <c r="G128" s="161" t="str">
        <f t="shared" si="17"/>
        <v/>
      </c>
      <c r="H128" s="162" t="str">
        <f t="shared" si="18"/>
        <v/>
      </c>
      <c r="I128" s="197" t="str">
        <f t="shared" si="19"/>
        <v/>
      </c>
      <c r="J128" s="164" t="str">
        <f t="shared" si="29"/>
        <v/>
      </c>
      <c r="K128" s="163"/>
      <c r="M128" s="165" t="str">
        <f t="shared" si="20"/>
        <v/>
      </c>
      <c r="N128" s="166" t="str">
        <f t="shared" si="16"/>
        <v/>
      </c>
      <c r="O128" s="167" t="str">
        <f t="shared" si="21"/>
        <v/>
      </c>
      <c r="P128" s="167" t="str">
        <f t="shared" si="22"/>
        <v/>
      </c>
      <c r="Q128" s="168" t="str">
        <f t="shared" si="23"/>
        <v/>
      </c>
      <c r="R128" s="169" t="str">
        <f t="shared" si="24"/>
        <v/>
      </c>
      <c r="S128" s="168" t="str">
        <f t="shared" si="25"/>
        <v/>
      </c>
      <c r="T128" s="168" t="str">
        <f t="shared" si="26"/>
        <v/>
      </c>
      <c r="U128" s="168" t="str">
        <f t="shared" si="27"/>
        <v/>
      </c>
      <c r="V128" s="140"/>
      <c r="W128" s="171" t="str">
        <f t="shared" si="28"/>
        <v/>
      </c>
    </row>
    <row r="129" spans="1:23" ht="12" customHeight="1">
      <c r="A129" s="27">
        <v>80</v>
      </c>
      <c r="B129" s="188"/>
      <c r="C129" s="401"/>
      <c r="D129" s="189"/>
      <c r="E129" s="190"/>
      <c r="F129" s="190"/>
      <c r="G129" s="161" t="str">
        <f t="shared" si="17"/>
        <v/>
      </c>
      <c r="H129" s="162" t="str">
        <f t="shared" si="18"/>
        <v/>
      </c>
      <c r="I129" s="197" t="str">
        <f t="shared" si="19"/>
        <v/>
      </c>
      <c r="J129" s="164" t="str">
        <f t="shared" si="29"/>
        <v/>
      </c>
      <c r="K129" s="163"/>
      <c r="M129" s="165" t="str">
        <f t="shared" si="20"/>
        <v/>
      </c>
      <c r="N129" s="166" t="str">
        <f t="shared" si="16"/>
        <v/>
      </c>
      <c r="O129" s="167" t="str">
        <f t="shared" si="21"/>
        <v/>
      </c>
      <c r="P129" s="167" t="str">
        <f t="shared" si="22"/>
        <v/>
      </c>
      <c r="Q129" s="168" t="str">
        <f t="shared" si="23"/>
        <v/>
      </c>
      <c r="R129" s="169" t="str">
        <f t="shared" si="24"/>
        <v/>
      </c>
      <c r="S129" s="168" t="str">
        <f t="shared" si="25"/>
        <v/>
      </c>
      <c r="T129" s="168" t="str">
        <f t="shared" si="26"/>
        <v/>
      </c>
      <c r="U129" s="168" t="str">
        <f t="shared" si="27"/>
        <v/>
      </c>
      <c r="V129" s="140"/>
      <c r="W129" s="171" t="str">
        <f t="shared" si="28"/>
        <v/>
      </c>
    </row>
    <row r="130" spans="1:23" ht="12" customHeight="1">
      <c r="A130" s="27">
        <v>81</v>
      </c>
      <c r="B130" s="188"/>
      <c r="C130" s="401"/>
      <c r="D130" s="189"/>
      <c r="E130" s="190"/>
      <c r="F130" s="190"/>
      <c r="G130" s="161" t="str">
        <f t="shared" si="17"/>
        <v/>
      </c>
      <c r="H130" s="162" t="str">
        <f t="shared" si="18"/>
        <v/>
      </c>
      <c r="I130" s="197" t="str">
        <f t="shared" si="19"/>
        <v/>
      </c>
      <c r="J130" s="164" t="str">
        <f t="shared" si="29"/>
        <v/>
      </c>
      <c r="K130" s="163"/>
      <c r="M130" s="165" t="str">
        <f t="shared" si="20"/>
        <v/>
      </c>
      <c r="N130" s="166" t="str">
        <f t="shared" si="16"/>
        <v/>
      </c>
      <c r="O130" s="167" t="str">
        <f t="shared" si="21"/>
        <v/>
      </c>
      <c r="P130" s="167" t="str">
        <f t="shared" si="22"/>
        <v/>
      </c>
      <c r="Q130" s="168" t="str">
        <f t="shared" si="23"/>
        <v/>
      </c>
      <c r="R130" s="169" t="str">
        <f t="shared" si="24"/>
        <v/>
      </c>
      <c r="S130" s="168" t="str">
        <f t="shared" si="25"/>
        <v/>
      </c>
      <c r="T130" s="168" t="str">
        <f t="shared" si="26"/>
        <v/>
      </c>
      <c r="U130" s="168" t="str">
        <f t="shared" si="27"/>
        <v/>
      </c>
      <c r="V130" s="140"/>
      <c r="W130" s="171" t="str">
        <f t="shared" si="28"/>
        <v/>
      </c>
    </row>
    <row r="131" spans="1:23" ht="12" customHeight="1">
      <c r="A131" s="27">
        <v>82</v>
      </c>
      <c r="B131" s="188"/>
      <c r="C131" s="401"/>
      <c r="D131" s="189"/>
      <c r="E131" s="190"/>
      <c r="F131" s="190"/>
      <c r="G131" s="161" t="str">
        <f t="shared" si="17"/>
        <v/>
      </c>
      <c r="H131" s="162" t="str">
        <f t="shared" si="18"/>
        <v/>
      </c>
      <c r="I131" s="197" t="str">
        <f t="shared" si="19"/>
        <v/>
      </c>
      <c r="J131" s="164" t="str">
        <f t="shared" si="29"/>
        <v/>
      </c>
      <c r="K131" s="163"/>
      <c r="M131" s="165" t="str">
        <f t="shared" si="20"/>
        <v/>
      </c>
      <c r="N131" s="166" t="str">
        <f t="shared" si="16"/>
        <v/>
      </c>
      <c r="O131" s="167" t="str">
        <f t="shared" si="21"/>
        <v/>
      </c>
      <c r="P131" s="167" t="str">
        <f t="shared" si="22"/>
        <v/>
      </c>
      <c r="Q131" s="168" t="str">
        <f t="shared" si="23"/>
        <v/>
      </c>
      <c r="R131" s="169" t="str">
        <f t="shared" si="24"/>
        <v/>
      </c>
      <c r="S131" s="168" t="str">
        <f t="shared" si="25"/>
        <v/>
      </c>
      <c r="T131" s="168" t="str">
        <f t="shared" si="26"/>
        <v/>
      </c>
      <c r="U131" s="168" t="str">
        <f t="shared" si="27"/>
        <v/>
      </c>
      <c r="V131" s="140"/>
      <c r="W131" s="171" t="str">
        <f t="shared" si="28"/>
        <v/>
      </c>
    </row>
    <row r="132" spans="1:23" ht="12" customHeight="1">
      <c r="A132" s="27">
        <v>83</v>
      </c>
      <c r="B132" s="188"/>
      <c r="C132" s="401"/>
      <c r="D132" s="189"/>
      <c r="E132" s="190"/>
      <c r="F132" s="190"/>
      <c r="G132" s="161" t="str">
        <f t="shared" si="17"/>
        <v/>
      </c>
      <c r="H132" s="162" t="str">
        <f t="shared" si="18"/>
        <v/>
      </c>
      <c r="I132" s="197" t="str">
        <f t="shared" si="19"/>
        <v/>
      </c>
      <c r="J132" s="164" t="str">
        <f t="shared" si="29"/>
        <v/>
      </c>
      <c r="K132" s="163"/>
      <c r="M132" s="165" t="str">
        <f t="shared" si="20"/>
        <v/>
      </c>
      <c r="N132" s="166" t="str">
        <f t="shared" ref="N132:N195" si="30">IF(F132="","",(F132-O132)/O132*100)</f>
        <v/>
      </c>
      <c r="O132" s="167" t="str">
        <f t="shared" si="21"/>
        <v/>
      </c>
      <c r="P132" s="167" t="str">
        <f t="shared" si="22"/>
        <v/>
      </c>
      <c r="Q132" s="168" t="str">
        <f t="shared" si="23"/>
        <v/>
      </c>
      <c r="R132" s="169" t="str">
        <f t="shared" si="24"/>
        <v/>
      </c>
      <c r="S132" s="168" t="str">
        <f t="shared" si="25"/>
        <v/>
      </c>
      <c r="T132" s="168" t="str">
        <f t="shared" si="26"/>
        <v/>
      </c>
      <c r="U132" s="168" t="str">
        <f t="shared" si="27"/>
        <v/>
      </c>
      <c r="V132" s="140"/>
      <c r="W132" s="171" t="str">
        <f t="shared" si="28"/>
        <v/>
      </c>
    </row>
    <row r="133" spans="1:23" ht="12" customHeight="1">
      <c r="A133" s="27">
        <v>84</v>
      </c>
      <c r="B133" s="188"/>
      <c r="C133" s="401"/>
      <c r="D133" s="189"/>
      <c r="E133" s="190"/>
      <c r="F133" s="190"/>
      <c r="G133" s="161" t="str">
        <f t="shared" si="17"/>
        <v/>
      </c>
      <c r="H133" s="162" t="str">
        <f t="shared" si="18"/>
        <v/>
      </c>
      <c r="I133" s="197" t="str">
        <f t="shared" si="19"/>
        <v/>
      </c>
      <c r="J133" s="164" t="str">
        <f t="shared" si="29"/>
        <v/>
      </c>
      <c r="K133" s="163"/>
      <c r="M133" s="165" t="str">
        <f t="shared" si="20"/>
        <v/>
      </c>
      <c r="N133" s="166" t="str">
        <f t="shared" si="30"/>
        <v/>
      </c>
      <c r="O133" s="167" t="str">
        <f t="shared" si="21"/>
        <v/>
      </c>
      <c r="P133" s="167" t="str">
        <f t="shared" si="22"/>
        <v/>
      </c>
      <c r="Q133" s="168" t="str">
        <f t="shared" si="23"/>
        <v/>
      </c>
      <c r="R133" s="169" t="str">
        <f t="shared" si="24"/>
        <v/>
      </c>
      <c r="S133" s="168" t="str">
        <f t="shared" si="25"/>
        <v/>
      </c>
      <c r="T133" s="168" t="str">
        <f t="shared" si="26"/>
        <v/>
      </c>
      <c r="U133" s="168" t="str">
        <f t="shared" si="27"/>
        <v/>
      </c>
      <c r="V133" s="140"/>
      <c r="W133" s="171" t="str">
        <f t="shared" si="28"/>
        <v/>
      </c>
    </row>
    <row r="134" spans="1:23" ht="12" customHeight="1">
      <c r="A134" s="27">
        <v>85</v>
      </c>
      <c r="B134" s="188"/>
      <c r="C134" s="401"/>
      <c r="D134" s="189"/>
      <c r="E134" s="190"/>
      <c r="F134" s="190"/>
      <c r="G134" s="161" t="str">
        <f t="shared" si="17"/>
        <v/>
      </c>
      <c r="H134" s="162" t="str">
        <f t="shared" si="18"/>
        <v/>
      </c>
      <c r="I134" s="197" t="str">
        <f t="shared" si="19"/>
        <v/>
      </c>
      <c r="J134" s="164" t="str">
        <f t="shared" si="29"/>
        <v/>
      </c>
      <c r="K134" s="163"/>
      <c r="M134" s="165" t="str">
        <f t="shared" si="20"/>
        <v/>
      </c>
      <c r="N134" s="166" t="str">
        <f t="shared" si="30"/>
        <v/>
      </c>
      <c r="O134" s="167" t="str">
        <f t="shared" si="21"/>
        <v/>
      </c>
      <c r="P134" s="167" t="str">
        <f t="shared" si="22"/>
        <v/>
      </c>
      <c r="Q134" s="168" t="str">
        <f t="shared" si="23"/>
        <v/>
      </c>
      <c r="R134" s="169" t="str">
        <f t="shared" si="24"/>
        <v/>
      </c>
      <c r="S134" s="168" t="str">
        <f t="shared" si="25"/>
        <v/>
      </c>
      <c r="T134" s="168" t="str">
        <f t="shared" si="26"/>
        <v/>
      </c>
      <c r="U134" s="168" t="str">
        <f t="shared" si="27"/>
        <v/>
      </c>
      <c r="V134" s="140"/>
      <c r="W134" s="171" t="str">
        <f t="shared" si="28"/>
        <v/>
      </c>
    </row>
    <row r="135" spans="1:23" ht="12" customHeight="1">
      <c r="A135" s="27">
        <v>86</v>
      </c>
      <c r="B135" s="188"/>
      <c r="C135" s="401"/>
      <c r="D135" s="189"/>
      <c r="E135" s="190"/>
      <c r="F135" s="190"/>
      <c r="G135" s="161" t="str">
        <f t="shared" si="17"/>
        <v/>
      </c>
      <c r="H135" s="162" t="str">
        <f t="shared" si="18"/>
        <v/>
      </c>
      <c r="I135" s="197" t="str">
        <f t="shared" si="19"/>
        <v/>
      </c>
      <c r="J135" s="164" t="str">
        <f t="shared" si="29"/>
        <v/>
      </c>
      <c r="K135" s="163"/>
      <c r="M135" s="165" t="str">
        <f t="shared" si="20"/>
        <v/>
      </c>
      <c r="N135" s="166" t="str">
        <f t="shared" si="30"/>
        <v/>
      </c>
      <c r="O135" s="167" t="str">
        <f t="shared" si="21"/>
        <v/>
      </c>
      <c r="P135" s="167" t="str">
        <f t="shared" si="22"/>
        <v/>
      </c>
      <c r="Q135" s="168" t="str">
        <f t="shared" si="23"/>
        <v/>
      </c>
      <c r="R135" s="169" t="str">
        <f t="shared" si="24"/>
        <v/>
      </c>
      <c r="S135" s="168" t="str">
        <f t="shared" si="25"/>
        <v/>
      </c>
      <c r="T135" s="168" t="str">
        <f t="shared" si="26"/>
        <v/>
      </c>
      <c r="U135" s="168" t="str">
        <f t="shared" si="27"/>
        <v/>
      </c>
      <c r="V135" s="140"/>
      <c r="W135" s="171" t="str">
        <f t="shared" si="28"/>
        <v/>
      </c>
    </row>
    <row r="136" spans="1:23" ht="12" customHeight="1">
      <c r="A136" s="27">
        <v>87</v>
      </c>
      <c r="B136" s="188"/>
      <c r="C136" s="401"/>
      <c r="D136" s="189"/>
      <c r="E136" s="190"/>
      <c r="F136" s="190"/>
      <c r="G136" s="161" t="str">
        <f t="shared" si="17"/>
        <v/>
      </c>
      <c r="H136" s="162" t="str">
        <f t="shared" si="18"/>
        <v/>
      </c>
      <c r="I136" s="197" t="str">
        <f t="shared" si="19"/>
        <v/>
      </c>
      <c r="J136" s="164" t="str">
        <f t="shared" si="29"/>
        <v/>
      </c>
      <c r="K136" s="163"/>
      <c r="M136" s="165" t="str">
        <f t="shared" si="20"/>
        <v/>
      </c>
      <c r="N136" s="166" t="str">
        <f t="shared" si="30"/>
        <v/>
      </c>
      <c r="O136" s="167" t="str">
        <f t="shared" si="21"/>
        <v/>
      </c>
      <c r="P136" s="167" t="str">
        <f t="shared" si="22"/>
        <v/>
      </c>
      <c r="Q136" s="168" t="str">
        <f t="shared" si="23"/>
        <v/>
      </c>
      <c r="R136" s="169" t="str">
        <f t="shared" si="24"/>
        <v/>
      </c>
      <c r="S136" s="168" t="str">
        <f t="shared" si="25"/>
        <v/>
      </c>
      <c r="T136" s="168" t="str">
        <f t="shared" si="26"/>
        <v/>
      </c>
      <c r="U136" s="168" t="str">
        <f t="shared" si="27"/>
        <v/>
      </c>
      <c r="V136" s="140"/>
      <c r="W136" s="171" t="str">
        <f t="shared" si="28"/>
        <v/>
      </c>
    </row>
    <row r="137" spans="1:23" ht="12" customHeight="1">
      <c r="A137" s="27">
        <v>88</v>
      </c>
      <c r="B137" s="188"/>
      <c r="C137" s="401"/>
      <c r="D137" s="189"/>
      <c r="E137" s="190"/>
      <c r="F137" s="190"/>
      <c r="G137" s="161" t="str">
        <f t="shared" si="17"/>
        <v/>
      </c>
      <c r="H137" s="162" t="str">
        <f t="shared" si="18"/>
        <v/>
      </c>
      <c r="I137" s="197" t="str">
        <f t="shared" si="19"/>
        <v/>
      </c>
      <c r="J137" s="164" t="str">
        <f t="shared" si="29"/>
        <v/>
      </c>
      <c r="K137" s="163"/>
      <c r="M137" s="165" t="str">
        <f t="shared" si="20"/>
        <v/>
      </c>
      <c r="N137" s="166" t="str">
        <f t="shared" si="30"/>
        <v/>
      </c>
      <c r="O137" s="167" t="str">
        <f t="shared" si="21"/>
        <v/>
      </c>
      <c r="P137" s="167" t="str">
        <f t="shared" si="22"/>
        <v/>
      </c>
      <c r="Q137" s="168" t="str">
        <f t="shared" si="23"/>
        <v/>
      </c>
      <c r="R137" s="169" t="str">
        <f t="shared" si="24"/>
        <v/>
      </c>
      <c r="S137" s="168" t="str">
        <f t="shared" si="25"/>
        <v/>
      </c>
      <c r="T137" s="168" t="str">
        <f t="shared" si="26"/>
        <v/>
      </c>
      <c r="U137" s="168" t="str">
        <f t="shared" si="27"/>
        <v/>
      </c>
      <c r="V137" s="140"/>
      <c r="W137" s="171" t="str">
        <f t="shared" si="28"/>
        <v/>
      </c>
    </row>
    <row r="138" spans="1:23" ht="12" customHeight="1">
      <c r="A138" s="27">
        <v>89</v>
      </c>
      <c r="B138" s="188"/>
      <c r="C138" s="401"/>
      <c r="D138" s="189"/>
      <c r="E138" s="190"/>
      <c r="F138" s="190"/>
      <c r="G138" s="161" t="str">
        <f t="shared" si="17"/>
        <v/>
      </c>
      <c r="H138" s="162" t="str">
        <f t="shared" si="18"/>
        <v/>
      </c>
      <c r="I138" s="197" t="str">
        <f t="shared" si="19"/>
        <v/>
      </c>
      <c r="J138" s="164" t="str">
        <f t="shared" si="29"/>
        <v/>
      </c>
      <c r="K138" s="163"/>
      <c r="M138" s="165" t="str">
        <f t="shared" si="20"/>
        <v/>
      </c>
      <c r="N138" s="166" t="str">
        <f t="shared" si="30"/>
        <v/>
      </c>
      <c r="O138" s="167" t="str">
        <f t="shared" si="21"/>
        <v/>
      </c>
      <c r="P138" s="167" t="str">
        <f t="shared" si="22"/>
        <v/>
      </c>
      <c r="Q138" s="168" t="str">
        <f t="shared" si="23"/>
        <v/>
      </c>
      <c r="R138" s="169" t="str">
        <f t="shared" si="24"/>
        <v/>
      </c>
      <c r="S138" s="168" t="str">
        <f t="shared" si="25"/>
        <v/>
      </c>
      <c r="T138" s="168" t="str">
        <f t="shared" si="26"/>
        <v/>
      </c>
      <c r="U138" s="168" t="str">
        <f t="shared" si="27"/>
        <v/>
      </c>
      <c r="V138" s="140"/>
      <c r="W138" s="171" t="str">
        <f t="shared" si="28"/>
        <v/>
      </c>
    </row>
    <row r="139" spans="1:23" ht="12" customHeight="1">
      <c r="A139" s="27">
        <v>90</v>
      </c>
      <c r="B139" s="188"/>
      <c r="C139" s="401"/>
      <c r="D139" s="189"/>
      <c r="E139" s="190"/>
      <c r="F139" s="190"/>
      <c r="G139" s="161" t="str">
        <f t="shared" si="17"/>
        <v/>
      </c>
      <c r="H139" s="162" t="str">
        <f t="shared" si="18"/>
        <v/>
      </c>
      <c r="I139" s="197" t="str">
        <f t="shared" si="19"/>
        <v/>
      </c>
      <c r="J139" s="164" t="str">
        <f t="shared" si="29"/>
        <v/>
      </c>
      <c r="K139" s="163"/>
      <c r="M139" s="165" t="str">
        <f t="shared" si="20"/>
        <v/>
      </c>
      <c r="N139" s="166" t="str">
        <f t="shared" si="30"/>
        <v/>
      </c>
      <c r="O139" s="167" t="str">
        <f t="shared" si="21"/>
        <v/>
      </c>
      <c r="P139" s="167" t="str">
        <f t="shared" si="22"/>
        <v/>
      </c>
      <c r="Q139" s="168" t="str">
        <f t="shared" si="23"/>
        <v/>
      </c>
      <c r="R139" s="169" t="str">
        <f t="shared" si="24"/>
        <v/>
      </c>
      <c r="S139" s="168" t="str">
        <f t="shared" si="25"/>
        <v/>
      </c>
      <c r="T139" s="168" t="str">
        <f t="shared" si="26"/>
        <v/>
      </c>
      <c r="U139" s="168" t="str">
        <f t="shared" si="27"/>
        <v/>
      </c>
      <c r="V139" s="140"/>
      <c r="W139" s="171" t="str">
        <f t="shared" si="28"/>
        <v/>
      </c>
    </row>
    <row r="140" spans="1:23" ht="12" customHeight="1">
      <c r="A140" s="27">
        <v>91</v>
      </c>
      <c r="B140" s="188"/>
      <c r="C140" s="401"/>
      <c r="D140" s="189"/>
      <c r="E140" s="190"/>
      <c r="F140" s="190"/>
      <c r="G140" s="161" t="str">
        <f t="shared" si="17"/>
        <v/>
      </c>
      <c r="H140" s="162" t="str">
        <f t="shared" si="18"/>
        <v/>
      </c>
      <c r="I140" s="197" t="str">
        <f t="shared" si="19"/>
        <v/>
      </c>
      <c r="J140" s="164" t="str">
        <f t="shared" si="29"/>
        <v/>
      </c>
      <c r="K140" s="163"/>
      <c r="M140" s="165" t="str">
        <f t="shared" si="20"/>
        <v/>
      </c>
      <c r="N140" s="166" t="str">
        <f t="shared" si="30"/>
        <v/>
      </c>
      <c r="O140" s="167" t="str">
        <f t="shared" si="21"/>
        <v/>
      </c>
      <c r="P140" s="167" t="str">
        <f t="shared" si="22"/>
        <v/>
      </c>
      <c r="Q140" s="168" t="str">
        <f t="shared" si="23"/>
        <v/>
      </c>
      <c r="R140" s="169" t="str">
        <f t="shared" si="24"/>
        <v/>
      </c>
      <c r="S140" s="168" t="str">
        <f t="shared" si="25"/>
        <v/>
      </c>
      <c r="T140" s="168" t="str">
        <f t="shared" si="26"/>
        <v/>
      </c>
      <c r="U140" s="168" t="str">
        <f t="shared" si="27"/>
        <v/>
      </c>
      <c r="V140" s="140"/>
      <c r="W140" s="171" t="str">
        <f t="shared" si="28"/>
        <v/>
      </c>
    </row>
    <row r="141" spans="1:23" ht="12" customHeight="1">
      <c r="A141" s="27">
        <v>92</v>
      </c>
      <c r="B141" s="188"/>
      <c r="C141" s="401"/>
      <c r="D141" s="189"/>
      <c r="E141" s="190"/>
      <c r="F141" s="190"/>
      <c r="G141" s="161" t="str">
        <f t="shared" si="17"/>
        <v/>
      </c>
      <c r="H141" s="162" t="str">
        <f t="shared" si="18"/>
        <v/>
      </c>
      <c r="I141" s="197" t="str">
        <f t="shared" si="19"/>
        <v/>
      </c>
      <c r="J141" s="164" t="str">
        <f t="shared" si="29"/>
        <v/>
      </c>
      <c r="K141" s="163"/>
      <c r="M141" s="165" t="str">
        <f t="shared" si="20"/>
        <v/>
      </c>
      <c r="N141" s="166" t="str">
        <f t="shared" si="30"/>
        <v/>
      </c>
      <c r="O141" s="167" t="str">
        <f t="shared" si="21"/>
        <v/>
      </c>
      <c r="P141" s="167" t="str">
        <f t="shared" si="22"/>
        <v/>
      </c>
      <c r="Q141" s="168" t="str">
        <f t="shared" si="23"/>
        <v/>
      </c>
      <c r="R141" s="169" t="str">
        <f t="shared" si="24"/>
        <v/>
      </c>
      <c r="S141" s="168" t="str">
        <f t="shared" si="25"/>
        <v/>
      </c>
      <c r="T141" s="168" t="str">
        <f t="shared" si="26"/>
        <v/>
      </c>
      <c r="U141" s="168" t="str">
        <f t="shared" si="27"/>
        <v/>
      </c>
      <c r="V141" s="140"/>
      <c r="W141" s="171" t="str">
        <f t="shared" si="28"/>
        <v/>
      </c>
    </row>
    <row r="142" spans="1:23" ht="12" customHeight="1">
      <c r="A142" s="27">
        <v>93</v>
      </c>
      <c r="B142" s="188"/>
      <c r="C142" s="401"/>
      <c r="D142" s="189"/>
      <c r="E142" s="190"/>
      <c r="F142" s="190"/>
      <c r="G142" s="161" t="str">
        <f t="shared" si="17"/>
        <v/>
      </c>
      <c r="H142" s="162" t="str">
        <f t="shared" si="18"/>
        <v/>
      </c>
      <c r="I142" s="197" t="str">
        <f t="shared" si="19"/>
        <v/>
      </c>
      <c r="J142" s="164" t="str">
        <f t="shared" si="29"/>
        <v/>
      </c>
      <c r="K142" s="163"/>
      <c r="M142" s="165" t="str">
        <f t="shared" si="20"/>
        <v/>
      </c>
      <c r="N142" s="166" t="str">
        <f t="shared" si="30"/>
        <v/>
      </c>
      <c r="O142" s="167" t="str">
        <f t="shared" si="21"/>
        <v/>
      </c>
      <c r="P142" s="167" t="str">
        <f t="shared" si="22"/>
        <v/>
      </c>
      <c r="Q142" s="168" t="str">
        <f t="shared" si="23"/>
        <v/>
      </c>
      <c r="R142" s="169" t="str">
        <f t="shared" si="24"/>
        <v/>
      </c>
      <c r="S142" s="168" t="str">
        <f t="shared" si="25"/>
        <v/>
      </c>
      <c r="T142" s="168" t="str">
        <f t="shared" si="26"/>
        <v/>
      </c>
      <c r="U142" s="168" t="str">
        <f t="shared" si="27"/>
        <v/>
      </c>
      <c r="V142" s="140"/>
      <c r="W142" s="171" t="str">
        <f t="shared" si="28"/>
        <v/>
      </c>
    </row>
    <row r="143" spans="1:23" ht="12" customHeight="1">
      <c r="A143" s="27">
        <v>94</v>
      </c>
      <c r="B143" s="188"/>
      <c r="C143" s="401"/>
      <c r="D143" s="189"/>
      <c r="E143" s="190"/>
      <c r="F143" s="190"/>
      <c r="G143" s="161" t="str">
        <f t="shared" si="17"/>
        <v/>
      </c>
      <c r="H143" s="162" t="str">
        <f t="shared" si="18"/>
        <v/>
      </c>
      <c r="I143" s="197" t="str">
        <f t="shared" si="19"/>
        <v/>
      </c>
      <c r="J143" s="164" t="str">
        <f t="shared" si="29"/>
        <v/>
      </c>
      <c r="K143" s="163"/>
      <c r="M143" s="165" t="str">
        <f t="shared" si="20"/>
        <v/>
      </c>
      <c r="N143" s="166" t="str">
        <f t="shared" si="30"/>
        <v/>
      </c>
      <c r="O143" s="167" t="str">
        <f t="shared" si="21"/>
        <v/>
      </c>
      <c r="P143" s="167" t="str">
        <f t="shared" si="22"/>
        <v/>
      </c>
      <c r="Q143" s="168" t="str">
        <f t="shared" si="23"/>
        <v/>
      </c>
      <c r="R143" s="169" t="str">
        <f t="shared" si="24"/>
        <v/>
      </c>
      <c r="S143" s="168" t="str">
        <f t="shared" si="25"/>
        <v/>
      </c>
      <c r="T143" s="168" t="str">
        <f t="shared" si="26"/>
        <v/>
      </c>
      <c r="U143" s="168" t="str">
        <f t="shared" si="27"/>
        <v/>
      </c>
      <c r="V143" s="140"/>
      <c r="W143" s="171" t="str">
        <f t="shared" si="28"/>
        <v/>
      </c>
    </row>
    <row r="144" spans="1:23" ht="12" customHeight="1">
      <c r="A144" s="27">
        <v>95</v>
      </c>
      <c r="B144" s="188"/>
      <c r="C144" s="401"/>
      <c r="D144" s="189"/>
      <c r="E144" s="190"/>
      <c r="F144" s="190"/>
      <c r="G144" s="161" t="str">
        <f t="shared" si="17"/>
        <v/>
      </c>
      <c r="H144" s="162" t="str">
        <f t="shared" si="18"/>
        <v/>
      </c>
      <c r="I144" s="197" t="str">
        <f t="shared" si="19"/>
        <v/>
      </c>
      <c r="J144" s="164" t="str">
        <f t="shared" si="29"/>
        <v/>
      </c>
      <c r="K144" s="163"/>
      <c r="M144" s="165" t="str">
        <f t="shared" si="20"/>
        <v/>
      </c>
      <c r="N144" s="166" t="str">
        <f t="shared" si="30"/>
        <v/>
      </c>
      <c r="O144" s="167" t="str">
        <f t="shared" si="21"/>
        <v/>
      </c>
      <c r="P144" s="167" t="str">
        <f t="shared" si="22"/>
        <v/>
      </c>
      <c r="Q144" s="168" t="str">
        <f t="shared" si="23"/>
        <v/>
      </c>
      <c r="R144" s="169" t="str">
        <f t="shared" si="24"/>
        <v/>
      </c>
      <c r="S144" s="168" t="str">
        <f t="shared" si="25"/>
        <v/>
      </c>
      <c r="T144" s="168" t="str">
        <f t="shared" si="26"/>
        <v/>
      </c>
      <c r="U144" s="168" t="str">
        <f t="shared" si="27"/>
        <v/>
      </c>
      <c r="V144" s="140"/>
      <c r="W144" s="171" t="str">
        <f t="shared" si="28"/>
        <v/>
      </c>
    </row>
    <row r="145" spans="1:23" ht="12" customHeight="1">
      <c r="A145" s="27">
        <v>96</v>
      </c>
      <c r="B145" s="188"/>
      <c r="C145" s="401"/>
      <c r="D145" s="189"/>
      <c r="E145" s="190"/>
      <c r="F145" s="190"/>
      <c r="G145" s="161" t="str">
        <f t="shared" si="17"/>
        <v/>
      </c>
      <c r="H145" s="162" t="str">
        <f t="shared" si="18"/>
        <v/>
      </c>
      <c r="I145" s="197" t="str">
        <f t="shared" si="19"/>
        <v/>
      </c>
      <c r="J145" s="164" t="str">
        <f t="shared" si="29"/>
        <v/>
      </c>
      <c r="K145" s="163"/>
      <c r="M145" s="165" t="str">
        <f t="shared" si="20"/>
        <v/>
      </c>
      <c r="N145" s="166" t="str">
        <f t="shared" si="30"/>
        <v/>
      </c>
      <c r="O145" s="167" t="str">
        <f t="shared" si="21"/>
        <v/>
      </c>
      <c r="P145" s="167" t="str">
        <f t="shared" si="22"/>
        <v/>
      </c>
      <c r="Q145" s="168" t="str">
        <f t="shared" si="23"/>
        <v/>
      </c>
      <c r="R145" s="169" t="str">
        <f t="shared" si="24"/>
        <v/>
      </c>
      <c r="S145" s="168" t="str">
        <f t="shared" si="25"/>
        <v/>
      </c>
      <c r="T145" s="168" t="str">
        <f t="shared" si="26"/>
        <v/>
      </c>
      <c r="U145" s="168" t="str">
        <f t="shared" si="27"/>
        <v/>
      </c>
      <c r="V145" s="140"/>
      <c r="W145" s="171" t="str">
        <f t="shared" si="28"/>
        <v/>
      </c>
    </row>
    <row r="146" spans="1:23" ht="12" customHeight="1">
      <c r="A146" s="27">
        <v>97</v>
      </c>
      <c r="B146" s="188"/>
      <c r="C146" s="401"/>
      <c r="D146" s="189"/>
      <c r="E146" s="190"/>
      <c r="F146" s="190"/>
      <c r="G146" s="161" t="str">
        <f t="shared" si="17"/>
        <v/>
      </c>
      <c r="H146" s="162" t="str">
        <f t="shared" si="18"/>
        <v/>
      </c>
      <c r="I146" s="197" t="str">
        <f t="shared" si="19"/>
        <v/>
      </c>
      <c r="J146" s="164" t="str">
        <f t="shared" si="29"/>
        <v/>
      </c>
      <c r="K146" s="163"/>
      <c r="M146" s="165" t="str">
        <f t="shared" si="20"/>
        <v/>
      </c>
      <c r="N146" s="166" t="str">
        <f t="shared" si="30"/>
        <v/>
      </c>
      <c r="O146" s="167" t="str">
        <f t="shared" si="21"/>
        <v/>
      </c>
      <c r="P146" s="167" t="str">
        <f t="shared" si="22"/>
        <v/>
      </c>
      <c r="Q146" s="168" t="str">
        <f t="shared" si="23"/>
        <v/>
      </c>
      <c r="R146" s="169" t="str">
        <f t="shared" si="24"/>
        <v/>
      </c>
      <c r="S146" s="168" t="str">
        <f t="shared" si="25"/>
        <v/>
      </c>
      <c r="T146" s="168" t="str">
        <f t="shared" si="26"/>
        <v/>
      </c>
      <c r="U146" s="168" t="str">
        <f t="shared" si="27"/>
        <v/>
      </c>
      <c r="V146" s="140"/>
      <c r="W146" s="171" t="str">
        <f t="shared" si="28"/>
        <v/>
      </c>
    </row>
    <row r="147" spans="1:23" ht="12" customHeight="1">
      <c r="A147" s="27">
        <v>98</v>
      </c>
      <c r="B147" s="188"/>
      <c r="C147" s="401"/>
      <c r="D147" s="189"/>
      <c r="E147" s="190"/>
      <c r="F147" s="190"/>
      <c r="G147" s="161" t="str">
        <f t="shared" si="17"/>
        <v/>
      </c>
      <c r="H147" s="162" t="str">
        <f t="shared" si="18"/>
        <v/>
      </c>
      <c r="I147" s="197" t="str">
        <f t="shared" si="19"/>
        <v/>
      </c>
      <c r="J147" s="164" t="str">
        <f t="shared" si="29"/>
        <v/>
      </c>
      <c r="K147" s="163"/>
      <c r="M147" s="165" t="str">
        <f t="shared" si="20"/>
        <v/>
      </c>
      <c r="N147" s="166" t="str">
        <f t="shared" si="30"/>
        <v/>
      </c>
      <c r="O147" s="167" t="str">
        <f t="shared" si="21"/>
        <v/>
      </c>
      <c r="P147" s="167" t="str">
        <f t="shared" si="22"/>
        <v/>
      </c>
      <c r="Q147" s="168" t="str">
        <f t="shared" si="23"/>
        <v/>
      </c>
      <c r="R147" s="169" t="str">
        <f t="shared" si="24"/>
        <v/>
      </c>
      <c r="S147" s="168" t="str">
        <f t="shared" si="25"/>
        <v/>
      </c>
      <c r="T147" s="168" t="str">
        <f t="shared" si="26"/>
        <v/>
      </c>
      <c r="U147" s="168" t="str">
        <f t="shared" si="27"/>
        <v/>
      </c>
      <c r="V147" s="140"/>
      <c r="W147" s="171" t="str">
        <f t="shared" si="28"/>
        <v/>
      </c>
    </row>
    <row r="148" spans="1:23" ht="12" customHeight="1">
      <c r="A148" s="27">
        <v>99</v>
      </c>
      <c r="B148" s="188"/>
      <c r="C148" s="401"/>
      <c r="D148" s="189"/>
      <c r="E148" s="190"/>
      <c r="F148" s="190"/>
      <c r="G148" s="161" t="str">
        <f t="shared" si="17"/>
        <v/>
      </c>
      <c r="H148" s="162" t="str">
        <f t="shared" si="18"/>
        <v/>
      </c>
      <c r="I148" s="197" t="str">
        <f t="shared" si="19"/>
        <v/>
      </c>
      <c r="J148" s="164" t="str">
        <f t="shared" si="29"/>
        <v/>
      </c>
      <c r="K148" s="163"/>
      <c r="M148" s="165" t="str">
        <f t="shared" si="20"/>
        <v/>
      </c>
      <c r="N148" s="166" t="str">
        <f t="shared" si="30"/>
        <v/>
      </c>
      <c r="O148" s="167" t="str">
        <f t="shared" si="21"/>
        <v/>
      </c>
      <c r="P148" s="167" t="str">
        <f t="shared" si="22"/>
        <v/>
      </c>
      <c r="Q148" s="168" t="str">
        <f t="shared" si="23"/>
        <v/>
      </c>
      <c r="R148" s="169" t="str">
        <f t="shared" si="24"/>
        <v/>
      </c>
      <c r="S148" s="168" t="str">
        <f t="shared" si="25"/>
        <v/>
      </c>
      <c r="T148" s="168" t="str">
        <f t="shared" si="26"/>
        <v/>
      </c>
      <c r="U148" s="168" t="str">
        <f t="shared" si="27"/>
        <v/>
      </c>
      <c r="V148" s="140"/>
      <c r="W148" s="171" t="str">
        <f t="shared" si="28"/>
        <v/>
      </c>
    </row>
    <row r="149" spans="1:23" ht="12" customHeight="1">
      <c r="A149" s="27">
        <v>100</v>
      </c>
      <c r="B149" s="188"/>
      <c r="C149" s="401"/>
      <c r="D149" s="189"/>
      <c r="E149" s="190"/>
      <c r="F149" s="190"/>
      <c r="G149" s="161" t="str">
        <f t="shared" si="17"/>
        <v/>
      </c>
      <c r="H149" s="162" t="str">
        <f t="shared" si="18"/>
        <v/>
      </c>
      <c r="I149" s="197" t="str">
        <f t="shared" si="19"/>
        <v/>
      </c>
      <c r="J149" s="164" t="str">
        <f t="shared" si="29"/>
        <v/>
      </c>
      <c r="K149" s="163"/>
      <c r="M149" s="165" t="str">
        <f t="shared" si="20"/>
        <v/>
      </c>
      <c r="N149" s="166" t="str">
        <f t="shared" si="30"/>
        <v/>
      </c>
      <c r="O149" s="167" t="str">
        <f t="shared" si="21"/>
        <v/>
      </c>
      <c r="P149" s="167" t="str">
        <f t="shared" si="22"/>
        <v/>
      </c>
      <c r="Q149" s="168" t="str">
        <f t="shared" si="23"/>
        <v/>
      </c>
      <c r="R149" s="169" t="str">
        <f t="shared" si="24"/>
        <v/>
      </c>
      <c r="S149" s="168" t="str">
        <f t="shared" si="25"/>
        <v/>
      </c>
      <c r="T149" s="168" t="str">
        <f t="shared" si="26"/>
        <v/>
      </c>
      <c r="U149" s="168" t="str">
        <f t="shared" si="27"/>
        <v/>
      </c>
      <c r="V149" s="140"/>
      <c r="W149" s="171" t="str">
        <f t="shared" si="28"/>
        <v/>
      </c>
    </row>
    <row r="150" spans="1:23" ht="12" customHeight="1">
      <c r="A150" s="27">
        <v>101</v>
      </c>
      <c r="B150" s="188"/>
      <c r="C150" s="401"/>
      <c r="D150" s="189"/>
      <c r="E150" s="190"/>
      <c r="F150" s="190"/>
      <c r="G150" s="161" t="str">
        <f t="shared" si="17"/>
        <v/>
      </c>
      <c r="H150" s="162" t="str">
        <f t="shared" si="18"/>
        <v/>
      </c>
      <c r="I150" s="197" t="str">
        <f t="shared" si="19"/>
        <v/>
      </c>
      <c r="J150" s="164" t="str">
        <f t="shared" si="29"/>
        <v/>
      </c>
      <c r="K150" s="163"/>
      <c r="M150" s="165" t="str">
        <f t="shared" si="20"/>
        <v/>
      </c>
      <c r="N150" s="166" t="str">
        <f t="shared" si="30"/>
        <v/>
      </c>
      <c r="O150" s="167" t="str">
        <f t="shared" si="21"/>
        <v/>
      </c>
      <c r="P150" s="167" t="str">
        <f t="shared" si="22"/>
        <v/>
      </c>
      <c r="Q150" s="168" t="str">
        <f t="shared" si="23"/>
        <v/>
      </c>
      <c r="R150" s="169" t="str">
        <f t="shared" si="24"/>
        <v/>
      </c>
      <c r="S150" s="168" t="str">
        <f t="shared" si="25"/>
        <v/>
      </c>
      <c r="T150" s="168" t="str">
        <f t="shared" si="26"/>
        <v/>
      </c>
      <c r="U150" s="168" t="str">
        <f t="shared" si="27"/>
        <v/>
      </c>
      <c r="V150" s="140"/>
      <c r="W150" s="171" t="str">
        <f t="shared" si="28"/>
        <v/>
      </c>
    </row>
    <row r="151" spans="1:23" ht="12" customHeight="1">
      <c r="A151" s="27">
        <v>102</v>
      </c>
      <c r="B151" s="188"/>
      <c r="C151" s="401"/>
      <c r="D151" s="189"/>
      <c r="E151" s="190"/>
      <c r="F151" s="190"/>
      <c r="G151" s="161" t="str">
        <f t="shared" si="17"/>
        <v/>
      </c>
      <c r="H151" s="162" t="str">
        <f t="shared" si="18"/>
        <v/>
      </c>
      <c r="I151" s="197" t="str">
        <f t="shared" si="19"/>
        <v/>
      </c>
      <c r="J151" s="164" t="str">
        <f t="shared" si="29"/>
        <v/>
      </c>
      <c r="K151" s="163"/>
      <c r="M151" s="165" t="str">
        <f t="shared" si="20"/>
        <v/>
      </c>
      <c r="N151" s="166" t="str">
        <f t="shared" si="30"/>
        <v/>
      </c>
      <c r="O151" s="167" t="str">
        <f t="shared" si="21"/>
        <v/>
      </c>
      <c r="P151" s="167" t="str">
        <f t="shared" si="22"/>
        <v/>
      </c>
      <c r="Q151" s="168" t="str">
        <f t="shared" si="23"/>
        <v/>
      </c>
      <c r="R151" s="169" t="str">
        <f t="shared" si="24"/>
        <v/>
      </c>
      <c r="S151" s="168" t="str">
        <f t="shared" si="25"/>
        <v/>
      </c>
      <c r="T151" s="168" t="str">
        <f t="shared" si="26"/>
        <v/>
      </c>
      <c r="U151" s="168" t="str">
        <f t="shared" si="27"/>
        <v/>
      </c>
      <c r="V151" s="140"/>
      <c r="W151" s="171" t="str">
        <f t="shared" si="28"/>
        <v/>
      </c>
    </row>
    <row r="152" spans="1:23" ht="12" customHeight="1">
      <c r="A152" s="27">
        <v>103</v>
      </c>
      <c r="B152" s="188"/>
      <c r="C152" s="401"/>
      <c r="D152" s="189"/>
      <c r="E152" s="190"/>
      <c r="F152" s="190"/>
      <c r="G152" s="161" t="str">
        <f t="shared" si="17"/>
        <v/>
      </c>
      <c r="H152" s="162" t="str">
        <f t="shared" si="18"/>
        <v/>
      </c>
      <c r="I152" s="197" t="str">
        <f t="shared" si="19"/>
        <v/>
      </c>
      <c r="J152" s="164" t="str">
        <f t="shared" si="29"/>
        <v/>
      </c>
      <c r="K152" s="163"/>
      <c r="M152" s="165" t="str">
        <f t="shared" si="20"/>
        <v/>
      </c>
      <c r="N152" s="166" t="str">
        <f t="shared" si="30"/>
        <v/>
      </c>
      <c r="O152" s="167" t="str">
        <f t="shared" si="21"/>
        <v/>
      </c>
      <c r="P152" s="167" t="str">
        <f t="shared" si="22"/>
        <v/>
      </c>
      <c r="Q152" s="168" t="str">
        <f t="shared" si="23"/>
        <v/>
      </c>
      <c r="R152" s="169" t="str">
        <f t="shared" si="24"/>
        <v/>
      </c>
      <c r="S152" s="168" t="str">
        <f t="shared" si="25"/>
        <v/>
      </c>
      <c r="T152" s="168" t="str">
        <f t="shared" si="26"/>
        <v/>
      </c>
      <c r="U152" s="168" t="str">
        <f t="shared" si="27"/>
        <v/>
      </c>
      <c r="V152" s="140"/>
      <c r="W152" s="171" t="str">
        <f t="shared" si="28"/>
        <v/>
      </c>
    </row>
    <row r="153" spans="1:23" ht="12" customHeight="1">
      <c r="A153" s="27">
        <v>104</v>
      </c>
      <c r="B153" s="188"/>
      <c r="C153" s="401"/>
      <c r="D153" s="189"/>
      <c r="E153" s="190"/>
      <c r="F153" s="190"/>
      <c r="G153" s="161" t="str">
        <f t="shared" si="17"/>
        <v/>
      </c>
      <c r="H153" s="162" t="str">
        <f t="shared" si="18"/>
        <v/>
      </c>
      <c r="I153" s="197" t="str">
        <f t="shared" si="19"/>
        <v/>
      </c>
      <c r="J153" s="164" t="str">
        <f t="shared" si="29"/>
        <v/>
      </c>
      <c r="K153" s="163"/>
      <c r="M153" s="165" t="str">
        <f t="shared" si="20"/>
        <v/>
      </c>
      <c r="N153" s="166" t="str">
        <f t="shared" si="30"/>
        <v/>
      </c>
      <c r="O153" s="167" t="str">
        <f t="shared" si="21"/>
        <v/>
      </c>
      <c r="P153" s="167" t="str">
        <f t="shared" si="22"/>
        <v/>
      </c>
      <c r="Q153" s="168" t="str">
        <f t="shared" si="23"/>
        <v/>
      </c>
      <c r="R153" s="169" t="str">
        <f t="shared" si="24"/>
        <v/>
      </c>
      <c r="S153" s="168" t="str">
        <f t="shared" si="25"/>
        <v/>
      </c>
      <c r="T153" s="168" t="str">
        <f t="shared" si="26"/>
        <v/>
      </c>
      <c r="U153" s="168" t="str">
        <f t="shared" si="27"/>
        <v/>
      </c>
      <c r="V153" s="140"/>
      <c r="W153" s="171" t="str">
        <f t="shared" si="28"/>
        <v/>
      </c>
    </row>
    <row r="154" spans="1:23" ht="12" customHeight="1">
      <c r="A154" s="27">
        <v>105</v>
      </c>
      <c r="B154" s="188"/>
      <c r="C154" s="401"/>
      <c r="D154" s="189"/>
      <c r="E154" s="190"/>
      <c r="F154" s="190"/>
      <c r="G154" s="161" t="str">
        <f t="shared" si="17"/>
        <v/>
      </c>
      <c r="H154" s="162" t="str">
        <f t="shared" si="18"/>
        <v/>
      </c>
      <c r="I154" s="197" t="str">
        <f t="shared" si="19"/>
        <v/>
      </c>
      <c r="J154" s="164" t="str">
        <f t="shared" si="29"/>
        <v/>
      </c>
      <c r="K154" s="163"/>
      <c r="M154" s="165" t="str">
        <f t="shared" si="20"/>
        <v/>
      </c>
      <c r="N154" s="166" t="str">
        <f t="shared" si="30"/>
        <v/>
      </c>
      <c r="O154" s="167" t="str">
        <f t="shared" si="21"/>
        <v/>
      </c>
      <c r="P154" s="167" t="str">
        <f t="shared" si="22"/>
        <v/>
      </c>
      <c r="Q154" s="168" t="str">
        <f t="shared" si="23"/>
        <v/>
      </c>
      <c r="R154" s="169" t="str">
        <f t="shared" si="24"/>
        <v/>
      </c>
      <c r="S154" s="168" t="str">
        <f t="shared" si="25"/>
        <v/>
      </c>
      <c r="T154" s="168" t="str">
        <f t="shared" si="26"/>
        <v/>
      </c>
      <c r="U154" s="168" t="str">
        <f t="shared" si="27"/>
        <v/>
      </c>
      <c r="V154" s="140"/>
      <c r="W154" s="171" t="str">
        <f t="shared" si="28"/>
        <v/>
      </c>
    </row>
    <row r="155" spans="1:23" ht="12" customHeight="1">
      <c r="A155" s="27">
        <v>106</v>
      </c>
      <c r="B155" s="188"/>
      <c r="C155" s="401"/>
      <c r="D155" s="189"/>
      <c r="E155" s="190"/>
      <c r="F155" s="190"/>
      <c r="G155" s="161" t="str">
        <f t="shared" si="17"/>
        <v/>
      </c>
      <c r="H155" s="162" t="str">
        <f t="shared" si="18"/>
        <v/>
      </c>
      <c r="I155" s="197" t="str">
        <f t="shared" si="19"/>
        <v/>
      </c>
      <c r="J155" s="164" t="str">
        <f t="shared" si="29"/>
        <v/>
      </c>
      <c r="K155" s="163"/>
      <c r="M155" s="165" t="str">
        <f t="shared" si="20"/>
        <v/>
      </c>
      <c r="N155" s="166" t="str">
        <f t="shared" si="30"/>
        <v/>
      </c>
      <c r="O155" s="167" t="str">
        <f t="shared" si="21"/>
        <v/>
      </c>
      <c r="P155" s="167" t="str">
        <f t="shared" si="22"/>
        <v/>
      </c>
      <c r="Q155" s="168" t="str">
        <f t="shared" si="23"/>
        <v/>
      </c>
      <c r="R155" s="169" t="str">
        <f t="shared" si="24"/>
        <v/>
      </c>
      <c r="S155" s="168" t="str">
        <f t="shared" si="25"/>
        <v/>
      </c>
      <c r="T155" s="168" t="str">
        <f t="shared" si="26"/>
        <v/>
      </c>
      <c r="U155" s="168" t="str">
        <f t="shared" si="27"/>
        <v/>
      </c>
      <c r="V155" s="140"/>
      <c r="W155" s="171" t="str">
        <f t="shared" si="28"/>
        <v/>
      </c>
    </row>
    <row r="156" spans="1:23" ht="12" customHeight="1">
      <c r="A156" s="27">
        <v>107</v>
      </c>
      <c r="B156" s="188"/>
      <c r="C156" s="401"/>
      <c r="D156" s="189"/>
      <c r="E156" s="190"/>
      <c r="F156" s="190"/>
      <c r="G156" s="161" t="str">
        <f t="shared" si="17"/>
        <v/>
      </c>
      <c r="H156" s="162" t="str">
        <f t="shared" si="18"/>
        <v/>
      </c>
      <c r="I156" s="197" t="str">
        <f t="shared" si="19"/>
        <v/>
      </c>
      <c r="J156" s="164" t="str">
        <f t="shared" si="29"/>
        <v/>
      </c>
      <c r="K156" s="163"/>
      <c r="M156" s="165" t="str">
        <f t="shared" si="20"/>
        <v/>
      </c>
      <c r="N156" s="166" t="str">
        <f t="shared" si="30"/>
        <v/>
      </c>
      <c r="O156" s="167" t="str">
        <f t="shared" si="21"/>
        <v/>
      </c>
      <c r="P156" s="167" t="str">
        <f t="shared" si="22"/>
        <v/>
      </c>
      <c r="Q156" s="168" t="str">
        <f t="shared" si="23"/>
        <v/>
      </c>
      <c r="R156" s="169" t="str">
        <f t="shared" si="24"/>
        <v/>
      </c>
      <c r="S156" s="168" t="str">
        <f t="shared" si="25"/>
        <v/>
      </c>
      <c r="T156" s="168" t="str">
        <f t="shared" si="26"/>
        <v/>
      </c>
      <c r="U156" s="168" t="str">
        <f t="shared" si="27"/>
        <v/>
      </c>
      <c r="V156" s="140"/>
      <c r="W156" s="171" t="str">
        <f t="shared" si="28"/>
        <v/>
      </c>
    </row>
    <row r="157" spans="1:23" ht="12" customHeight="1">
      <c r="A157" s="27">
        <v>108</v>
      </c>
      <c r="B157" s="188"/>
      <c r="C157" s="401"/>
      <c r="D157" s="189"/>
      <c r="E157" s="190"/>
      <c r="F157" s="190"/>
      <c r="G157" s="161" t="str">
        <f t="shared" si="17"/>
        <v/>
      </c>
      <c r="H157" s="162" t="str">
        <f t="shared" si="18"/>
        <v/>
      </c>
      <c r="I157" s="197" t="str">
        <f t="shared" si="19"/>
        <v/>
      </c>
      <c r="J157" s="164" t="str">
        <f t="shared" si="29"/>
        <v/>
      </c>
      <c r="K157" s="163"/>
      <c r="M157" s="165" t="str">
        <f t="shared" si="20"/>
        <v/>
      </c>
      <c r="N157" s="166" t="str">
        <f t="shared" si="30"/>
        <v/>
      </c>
      <c r="O157" s="167" t="str">
        <f t="shared" si="21"/>
        <v/>
      </c>
      <c r="P157" s="167" t="str">
        <f t="shared" si="22"/>
        <v/>
      </c>
      <c r="Q157" s="168" t="str">
        <f t="shared" si="23"/>
        <v/>
      </c>
      <c r="R157" s="169" t="str">
        <f t="shared" si="24"/>
        <v/>
      </c>
      <c r="S157" s="168" t="str">
        <f t="shared" si="25"/>
        <v/>
      </c>
      <c r="T157" s="168" t="str">
        <f t="shared" si="26"/>
        <v/>
      </c>
      <c r="U157" s="168" t="str">
        <f t="shared" si="27"/>
        <v/>
      </c>
      <c r="V157" s="140"/>
      <c r="W157" s="171" t="str">
        <f t="shared" si="28"/>
        <v/>
      </c>
    </row>
    <row r="158" spans="1:23" ht="12" customHeight="1">
      <c r="A158" s="27">
        <v>109</v>
      </c>
      <c r="B158" s="188"/>
      <c r="C158" s="401"/>
      <c r="D158" s="189"/>
      <c r="E158" s="190"/>
      <c r="F158" s="190"/>
      <c r="G158" s="161" t="str">
        <f t="shared" si="17"/>
        <v/>
      </c>
      <c r="H158" s="162" t="str">
        <f t="shared" si="18"/>
        <v/>
      </c>
      <c r="I158" s="197" t="str">
        <f t="shared" si="19"/>
        <v/>
      </c>
      <c r="J158" s="164" t="str">
        <f t="shared" si="29"/>
        <v/>
      </c>
      <c r="K158" s="163"/>
      <c r="M158" s="165" t="str">
        <f t="shared" si="20"/>
        <v/>
      </c>
      <c r="N158" s="166" t="str">
        <f t="shared" si="30"/>
        <v/>
      </c>
      <c r="O158" s="167" t="str">
        <f t="shared" si="21"/>
        <v/>
      </c>
      <c r="P158" s="167" t="str">
        <f t="shared" si="22"/>
        <v/>
      </c>
      <c r="Q158" s="168" t="str">
        <f t="shared" si="23"/>
        <v/>
      </c>
      <c r="R158" s="169" t="str">
        <f t="shared" si="24"/>
        <v/>
      </c>
      <c r="S158" s="168" t="str">
        <f t="shared" si="25"/>
        <v/>
      </c>
      <c r="T158" s="168" t="str">
        <f t="shared" si="26"/>
        <v/>
      </c>
      <c r="U158" s="168" t="str">
        <f t="shared" si="27"/>
        <v/>
      </c>
      <c r="V158" s="140"/>
      <c r="W158" s="171" t="str">
        <f t="shared" si="28"/>
        <v/>
      </c>
    </row>
    <row r="159" spans="1:23" ht="12" customHeight="1">
      <c r="A159" s="27">
        <v>110</v>
      </c>
      <c r="B159" s="188"/>
      <c r="C159" s="401"/>
      <c r="D159" s="189"/>
      <c r="E159" s="190"/>
      <c r="F159" s="190"/>
      <c r="G159" s="161" t="str">
        <f t="shared" si="17"/>
        <v/>
      </c>
      <c r="H159" s="162" t="str">
        <f t="shared" si="18"/>
        <v/>
      </c>
      <c r="I159" s="197" t="str">
        <f t="shared" si="19"/>
        <v/>
      </c>
      <c r="J159" s="164" t="str">
        <f t="shared" si="29"/>
        <v/>
      </c>
      <c r="K159" s="163"/>
      <c r="M159" s="165" t="str">
        <f t="shared" si="20"/>
        <v/>
      </c>
      <c r="N159" s="166" t="str">
        <f t="shared" si="30"/>
        <v/>
      </c>
      <c r="O159" s="167" t="str">
        <f t="shared" si="21"/>
        <v/>
      </c>
      <c r="P159" s="167" t="str">
        <f t="shared" si="22"/>
        <v/>
      </c>
      <c r="Q159" s="168" t="str">
        <f t="shared" si="23"/>
        <v/>
      </c>
      <c r="R159" s="169" t="str">
        <f t="shared" si="24"/>
        <v/>
      </c>
      <c r="S159" s="168" t="str">
        <f t="shared" si="25"/>
        <v/>
      </c>
      <c r="T159" s="168" t="str">
        <f t="shared" si="26"/>
        <v/>
      </c>
      <c r="U159" s="168" t="str">
        <f t="shared" si="27"/>
        <v/>
      </c>
      <c r="V159" s="140"/>
      <c r="W159" s="171" t="str">
        <f t="shared" si="28"/>
        <v/>
      </c>
    </row>
    <row r="160" spans="1:23" ht="12" customHeight="1">
      <c r="A160" s="27">
        <v>111</v>
      </c>
      <c r="B160" s="188"/>
      <c r="C160" s="401"/>
      <c r="D160" s="189"/>
      <c r="E160" s="190"/>
      <c r="F160" s="190"/>
      <c r="G160" s="161" t="str">
        <f t="shared" si="17"/>
        <v/>
      </c>
      <c r="H160" s="162" t="str">
        <f t="shared" si="18"/>
        <v/>
      </c>
      <c r="I160" s="197" t="str">
        <f t="shared" si="19"/>
        <v/>
      </c>
      <c r="J160" s="164" t="str">
        <f t="shared" si="29"/>
        <v/>
      </c>
      <c r="K160" s="163"/>
      <c r="M160" s="165" t="str">
        <f t="shared" si="20"/>
        <v/>
      </c>
      <c r="N160" s="166" t="str">
        <f t="shared" si="30"/>
        <v/>
      </c>
      <c r="O160" s="167" t="str">
        <f t="shared" si="21"/>
        <v/>
      </c>
      <c r="P160" s="167" t="str">
        <f t="shared" si="22"/>
        <v/>
      </c>
      <c r="Q160" s="168" t="str">
        <f t="shared" si="23"/>
        <v/>
      </c>
      <c r="R160" s="169" t="str">
        <f t="shared" si="24"/>
        <v/>
      </c>
      <c r="S160" s="168" t="str">
        <f t="shared" si="25"/>
        <v/>
      </c>
      <c r="T160" s="168" t="str">
        <f t="shared" si="26"/>
        <v/>
      </c>
      <c r="U160" s="168" t="str">
        <f t="shared" si="27"/>
        <v/>
      </c>
      <c r="V160" s="140"/>
      <c r="W160" s="171" t="str">
        <f t="shared" si="28"/>
        <v/>
      </c>
    </row>
    <row r="161" spans="1:23" ht="12" customHeight="1">
      <c r="A161" s="27">
        <v>112</v>
      </c>
      <c r="B161" s="188"/>
      <c r="C161" s="401"/>
      <c r="D161" s="189"/>
      <c r="E161" s="190"/>
      <c r="F161" s="190"/>
      <c r="G161" s="161" t="str">
        <f t="shared" si="17"/>
        <v/>
      </c>
      <c r="H161" s="162" t="str">
        <f t="shared" si="18"/>
        <v/>
      </c>
      <c r="I161" s="197" t="str">
        <f t="shared" si="19"/>
        <v/>
      </c>
      <c r="J161" s="164" t="str">
        <f t="shared" si="29"/>
        <v/>
      </c>
      <c r="K161" s="163"/>
      <c r="M161" s="165" t="str">
        <f t="shared" si="20"/>
        <v/>
      </c>
      <c r="N161" s="166" t="str">
        <f t="shared" si="30"/>
        <v/>
      </c>
      <c r="O161" s="167" t="str">
        <f t="shared" si="21"/>
        <v/>
      </c>
      <c r="P161" s="167" t="str">
        <f t="shared" si="22"/>
        <v/>
      </c>
      <c r="Q161" s="168" t="str">
        <f t="shared" si="23"/>
        <v/>
      </c>
      <c r="R161" s="169" t="str">
        <f t="shared" si="24"/>
        <v/>
      </c>
      <c r="S161" s="168" t="str">
        <f t="shared" si="25"/>
        <v/>
      </c>
      <c r="T161" s="168" t="str">
        <f t="shared" si="26"/>
        <v/>
      </c>
      <c r="U161" s="168" t="str">
        <f t="shared" si="27"/>
        <v/>
      </c>
      <c r="V161" s="140"/>
      <c r="W161" s="171" t="str">
        <f t="shared" si="28"/>
        <v/>
      </c>
    </row>
    <row r="162" spans="1:23" ht="12" customHeight="1">
      <c r="A162" s="27">
        <v>113</v>
      </c>
      <c r="B162" s="188"/>
      <c r="C162" s="401"/>
      <c r="D162" s="189"/>
      <c r="E162" s="190"/>
      <c r="F162" s="190"/>
      <c r="G162" s="161" t="str">
        <f t="shared" si="17"/>
        <v/>
      </c>
      <c r="H162" s="162" t="str">
        <f t="shared" si="18"/>
        <v/>
      </c>
      <c r="I162" s="197" t="str">
        <f t="shared" si="19"/>
        <v/>
      </c>
      <c r="J162" s="164" t="str">
        <f t="shared" si="29"/>
        <v/>
      </c>
      <c r="K162" s="163"/>
      <c r="M162" s="165" t="str">
        <f t="shared" si="20"/>
        <v/>
      </c>
      <c r="N162" s="166" t="str">
        <f t="shared" si="30"/>
        <v/>
      </c>
      <c r="O162" s="167" t="str">
        <f t="shared" si="21"/>
        <v/>
      </c>
      <c r="P162" s="167" t="str">
        <f t="shared" si="22"/>
        <v/>
      </c>
      <c r="Q162" s="168" t="str">
        <f t="shared" si="23"/>
        <v/>
      </c>
      <c r="R162" s="169" t="str">
        <f t="shared" si="24"/>
        <v/>
      </c>
      <c r="S162" s="168" t="str">
        <f t="shared" si="25"/>
        <v/>
      </c>
      <c r="T162" s="168" t="str">
        <f t="shared" si="26"/>
        <v/>
      </c>
      <c r="U162" s="168" t="str">
        <f t="shared" si="27"/>
        <v/>
      </c>
      <c r="V162" s="140"/>
      <c r="W162" s="171" t="str">
        <f t="shared" si="28"/>
        <v/>
      </c>
    </row>
    <row r="163" spans="1:23" ht="12" customHeight="1">
      <c r="A163" s="27">
        <v>114</v>
      </c>
      <c r="B163" s="188"/>
      <c r="C163" s="401"/>
      <c r="D163" s="189"/>
      <c r="E163" s="190"/>
      <c r="F163" s="190"/>
      <c r="G163" s="161" t="str">
        <f t="shared" si="17"/>
        <v/>
      </c>
      <c r="H163" s="162" t="str">
        <f t="shared" si="18"/>
        <v/>
      </c>
      <c r="I163" s="197" t="str">
        <f t="shared" si="19"/>
        <v/>
      </c>
      <c r="J163" s="164" t="str">
        <f t="shared" si="29"/>
        <v/>
      </c>
      <c r="K163" s="163"/>
      <c r="M163" s="165" t="str">
        <f t="shared" si="20"/>
        <v/>
      </c>
      <c r="N163" s="166" t="str">
        <f t="shared" si="30"/>
        <v/>
      </c>
      <c r="O163" s="167" t="str">
        <f t="shared" si="21"/>
        <v/>
      </c>
      <c r="P163" s="167" t="str">
        <f t="shared" si="22"/>
        <v/>
      </c>
      <c r="Q163" s="168" t="str">
        <f t="shared" si="23"/>
        <v/>
      </c>
      <c r="R163" s="169" t="str">
        <f t="shared" si="24"/>
        <v/>
      </c>
      <c r="S163" s="168" t="str">
        <f t="shared" si="25"/>
        <v/>
      </c>
      <c r="T163" s="168" t="str">
        <f t="shared" si="26"/>
        <v/>
      </c>
      <c r="U163" s="168" t="str">
        <f t="shared" si="27"/>
        <v/>
      </c>
      <c r="V163" s="140"/>
      <c r="W163" s="171" t="str">
        <f t="shared" si="28"/>
        <v/>
      </c>
    </row>
    <row r="164" spans="1:23" ht="12" customHeight="1">
      <c r="A164" s="27">
        <v>115</v>
      </c>
      <c r="B164" s="188"/>
      <c r="C164" s="401"/>
      <c r="D164" s="189"/>
      <c r="E164" s="190"/>
      <c r="F164" s="190"/>
      <c r="G164" s="161" t="str">
        <f t="shared" si="17"/>
        <v/>
      </c>
      <c r="H164" s="162" t="str">
        <f t="shared" si="18"/>
        <v/>
      </c>
      <c r="I164" s="197" t="str">
        <f t="shared" si="19"/>
        <v/>
      </c>
      <c r="J164" s="164" t="str">
        <f t="shared" si="29"/>
        <v/>
      </c>
      <c r="K164" s="163"/>
      <c r="M164" s="165" t="str">
        <f t="shared" si="20"/>
        <v/>
      </c>
      <c r="N164" s="166" t="str">
        <f t="shared" si="30"/>
        <v/>
      </c>
      <c r="O164" s="167" t="str">
        <f t="shared" si="21"/>
        <v/>
      </c>
      <c r="P164" s="167" t="str">
        <f t="shared" si="22"/>
        <v/>
      </c>
      <c r="Q164" s="168" t="str">
        <f t="shared" si="23"/>
        <v/>
      </c>
      <c r="R164" s="169" t="str">
        <f t="shared" si="24"/>
        <v/>
      </c>
      <c r="S164" s="168" t="str">
        <f t="shared" si="25"/>
        <v/>
      </c>
      <c r="T164" s="168" t="str">
        <f t="shared" si="26"/>
        <v/>
      </c>
      <c r="U164" s="168" t="str">
        <f t="shared" si="27"/>
        <v/>
      </c>
      <c r="V164" s="140"/>
      <c r="W164" s="171" t="str">
        <f t="shared" si="28"/>
        <v/>
      </c>
    </row>
    <row r="165" spans="1:23" ht="12" customHeight="1">
      <c r="A165" s="27">
        <v>116</v>
      </c>
      <c r="B165" s="188"/>
      <c r="C165" s="401"/>
      <c r="D165" s="189"/>
      <c r="E165" s="190"/>
      <c r="F165" s="190"/>
      <c r="G165" s="161" t="str">
        <f t="shared" si="17"/>
        <v/>
      </c>
      <c r="H165" s="162" t="str">
        <f t="shared" si="18"/>
        <v/>
      </c>
      <c r="I165" s="197" t="str">
        <f t="shared" si="19"/>
        <v/>
      </c>
      <c r="J165" s="164" t="str">
        <f t="shared" si="29"/>
        <v/>
      </c>
      <c r="K165" s="163"/>
      <c r="M165" s="165" t="str">
        <f t="shared" si="20"/>
        <v/>
      </c>
      <c r="N165" s="166" t="str">
        <f t="shared" si="30"/>
        <v/>
      </c>
      <c r="O165" s="167" t="str">
        <f t="shared" si="21"/>
        <v/>
      </c>
      <c r="P165" s="167" t="str">
        <f t="shared" si="22"/>
        <v/>
      </c>
      <c r="Q165" s="168" t="str">
        <f t="shared" si="23"/>
        <v/>
      </c>
      <c r="R165" s="169" t="str">
        <f t="shared" si="24"/>
        <v/>
      </c>
      <c r="S165" s="168" t="str">
        <f t="shared" si="25"/>
        <v/>
      </c>
      <c r="T165" s="168" t="str">
        <f t="shared" si="26"/>
        <v/>
      </c>
      <c r="U165" s="168" t="str">
        <f t="shared" si="27"/>
        <v/>
      </c>
      <c r="V165" s="140"/>
      <c r="W165" s="171" t="str">
        <f t="shared" si="28"/>
        <v/>
      </c>
    </row>
    <row r="166" spans="1:23" ht="12" customHeight="1">
      <c r="A166" s="27">
        <v>117</v>
      </c>
      <c r="B166" s="188"/>
      <c r="C166" s="401"/>
      <c r="D166" s="189"/>
      <c r="E166" s="190"/>
      <c r="F166" s="190"/>
      <c r="G166" s="161" t="str">
        <f t="shared" si="17"/>
        <v/>
      </c>
      <c r="H166" s="162" t="str">
        <f t="shared" si="18"/>
        <v/>
      </c>
      <c r="I166" s="197" t="str">
        <f t="shared" si="19"/>
        <v/>
      </c>
      <c r="J166" s="164" t="str">
        <f t="shared" si="29"/>
        <v/>
      </c>
      <c r="K166" s="163"/>
      <c r="M166" s="165" t="str">
        <f t="shared" si="20"/>
        <v/>
      </c>
      <c r="N166" s="166" t="str">
        <f t="shared" si="30"/>
        <v/>
      </c>
      <c r="O166" s="167" t="str">
        <f t="shared" si="21"/>
        <v/>
      </c>
      <c r="P166" s="167" t="str">
        <f t="shared" si="22"/>
        <v/>
      </c>
      <c r="Q166" s="168" t="str">
        <f t="shared" si="23"/>
        <v/>
      </c>
      <c r="R166" s="169" t="str">
        <f t="shared" si="24"/>
        <v/>
      </c>
      <c r="S166" s="168" t="str">
        <f t="shared" si="25"/>
        <v/>
      </c>
      <c r="T166" s="168" t="str">
        <f t="shared" si="26"/>
        <v/>
      </c>
      <c r="U166" s="168" t="str">
        <f t="shared" si="27"/>
        <v/>
      </c>
      <c r="V166" s="140"/>
      <c r="W166" s="171" t="str">
        <f t="shared" si="28"/>
        <v/>
      </c>
    </row>
    <row r="167" spans="1:23" ht="12" customHeight="1">
      <c r="A167" s="27">
        <v>118</v>
      </c>
      <c r="B167" s="188"/>
      <c r="C167" s="401"/>
      <c r="D167" s="189"/>
      <c r="E167" s="190"/>
      <c r="F167" s="190"/>
      <c r="G167" s="161" t="str">
        <f t="shared" si="17"/>
        <v/>
      </c>
      <c r="H167" s="162" t="str">
        <f t="shared" si="18"/>
        <v/>
      </c>
      <c r="I167" s="197" t="str">
        <f t="shared" si="19"/>
        <v/>
      </c>
      <c r="J167" s="164" t="str">
        <f t="shared" si="29"/>
        <v/>
      </c>
      <c r="K167" s="163"/>
      <c r="M167" s="165" t="str">
        <f t="shared" si="20"/>
        <v/>
      </c>
      <c r="N167" s="166" t="str">
        <f t="shared" si="30"/>
        <v/>
      </c>
      <c r="O167" s="167" t="str">
        <f t="shared" si="21"/>
        <v/>
      </c>
      <c r="P167" s="167" t="str">
        <f t="shared" si="22"/>
        <v/>
      </c>
      <c r="Q167" s="168" t="str">
        <f t="shared" si="23"/>
        <v/>
      </c>
      <c r="R167" s="169" t="str">
        <f t="shared" si="24"/>
        <v/>
      </c>
      <c r="S167" s="168" t="str">
        <f t="shared" si="25"/>
        <v/>
      </c>
      <c r="T167" s="168" t="str">
        <f t="shared" si="26"/>
        <v/>
      </c>
      <c r="U167" s="168" t="str">
        <f t="shared" si="27"/>
        <v/>
      </c>
      <c r="V167" s="140"/>
      <c r="W167" s="171" t="str">
        <f t="shared" si="28"/>
        <v/>
      </c>
    </row>
    <row r="168" spans="1:23" ht="12" customHeight="1">
      <c r="A168" s="27">
        <v>119</v>
      </c>
      <c r="B168" s="188"/>
      <c r="C168" s="401"/>
      <c r="D168" s="189"/>
      <c r="E168" s="190"/>
      <c r="F168" s="190"/>
      <c r="G168" s="161" t="str">
        <f t="shared" si="17"/>
        <v/>
      </c>
      <c r="H168" s="162" t="str">
        <f t="shared" si="18"/>
        <v/>
      </c>
      <c r="I168" s="197" t="str">
        <f t="shared" si="19"/>
        <v/>
      </c>
      <c r="J168" s="164" t="str">
        <f t="shared" si="29"/>
        <v/>
      </c>
      <c r="K168" s="163"/>
      <c r="M168" s="165" t="str">
        <f t="shared" si="20"/>
        <v/>
      </c>
      <c r="N168" s="166" t="str">
        <f t="shared" si="30"/>
        <v/>
      </c>
      <c r="O168" s="167" t="str">
        <f t="shared" si="21"/>
        <v/>
      </c>
      <c r="P168" s="167" t="str">
        <f t="shared" si="22"/>
        <v/>
      </c>
      <c r="Q168" s="168" t="str">
        <f t="shared" si="23"/>
        <v/>
      </c>
      <c r="R168" s="169" t="str">
        <f t="shared" si="24"/>
        <v/>
      </c>
      <c r="S168" s="168" t="str">
        <f t="shared" si="25"/>
        <v/>
      </c>
      <c r="T168" s="168" t="str">
        <f t="shared" si="26"/>
        <v/>
      </c>
      <c r="U168" s="168" t="str">
        <f t="shared" si="27"/>
        <v/>
      </c>
      <c r="V168" s="140"/>
      <c r="W168" s="171" t="str">
        <f t="shared" si="28"/>
        <v/>
      </c>
    </row>
    <row r="169" spans="1:23" ht="12" customHeight="1">
      <c r="A169" s="27">
        <v>120</v>
      </c>
      <c r="B169" s="188"/>
      <c r="C169" s="401"/>
      <c r="D169" s="189"/>
      <c r="E169" s="190"/>
      <c r="F169" s="190"/>
      <c r="G169" s="161" t="str">
        <f t="shared" si="17"/>
        <v/>
      </c>
      <c r="H169" s="162" t="str">
        <f t="shared" si="18"/>
        <v/>
      </c>
      <c r="I169" s="197" t="str">
        <f t="shared" si="19"/>
        <v/>
      </c>
      <c r="J169" s="164" t="str">
        <f t="shared" si="29"/>
        <v/>
      </c>
      <c r="K169" s="163"/>
      <c r="M169" s="165" t="str">
        <f t="shared" si="20"/>
        <v/>
      </c>
      <c r="N169" s="166" t="str">
        <f t="shared" si="30"/>
        <v/>
      </c>
      <c r="O169" s="167" t="str">
        <f t="shared" si="21"/>
        <v/>
      </c>
      <c r="P169" s="167" t="str">
        <f t="shared" si="22"/>
        <v/>
      </c>
      <c r="Q169" s="168" t="str">
        <f t="shared" si="23"/>
        <v/>
      </c>
      <c r="R169" s="169" t="str">
        <f t="shared" si="24"/>
        <v/>
      </c>
      <c r="S169" s="168" t="str">
        <f t="shared" si="25"/>
        <v/>
      </c>
      <c r="T169" s="168" t="str">
        <f t="shared" si="26"/>
        <v/>
      </c>
      <c r="U169" s="168" t="str">
        <f t="shared" si="27"/>
        <v/>
      </c>
      <c r="V169" s="140"/>
      <c r="W169" s="171" t="str">
        <f t="shared" si="28"/>
        <v/>
      </c>
    </row>
    <row r="170" spans="1:23" ht="12" customHeight="1">
      <c r="A170" s="27">
        <v>121</v>
      </c>
      <c r="B170" s="188"/>
      <c r="C170" s="401"/>
      <c r="D170" s="189"/>
      <c r="E170" s="190"/>
      <c r="F170" s="190"/>
      <c r="G170" s="161" t="str">
        <f t="shared" si="17"/>
        <v/>
      </c>
      <c r="H170" s="162" t="str">
        <f t="shared" si="18"/>
        <v/>
      </c>
      <c r="I170" s="197" t="str">
        <f t="shared" si="19"/>
        <v/>
      </c>
      <c r="J170" s="164" t="str">
        <f t="shared" si="29"/>
        <v/>
      </c>
      <c r="K170" s="163"/>
      <c r="M170" s="165" t="str">
        <f t="shared" si="20"/>
        <v/>
      </c>
      <c r="N170" s="166" t="str">
        <f t="shared" si="30"/>
        <v/>
      </c>
      <c r="O170" s="167" t="str">
        <f t="shared" si="21"/>
        <v/>
      </c>
      <c r="P170" s="167" t="str">
        <f t="shared" si="22"/>
        <v/>
      </c>
      <c r="Q170" s="168" t="str">
        <f t="shared" si="23"/>
        <v/>
      </c>
      <c r="R170" s="169" t="str">
        <f t="shared" si="24"/>
        <v/>
      </c>
      <c r="S170" s="168" t="str">
        <f t="shared" si="25"/>
        <v/>
      </c>
      <c r="T170" s="168" t="str">
        <f t="shared" si="26"/>
        <v/>
      </c>
      <c r="U170" s="168" t="str">
        <f t="shared" si="27"/>
        <v/>
      </c>
      <c r="V170" s="140"/>
      <c r="W170" s="171" t="str">
        <f t="shared" si="28"/>
        <v/>
      </c>
    </row>
    <row r="171" spans="1:23" ht="12" customHeight="1">
      <c r="A171" s="27">
        <v>122</v>
      </c>
      <c r="B171" s="188"/>
      <c r="C171" s="401"/>
      <c r="D171" s="189"/>
      <c r="E171" s="190"/>
      <c r="F171" s="190"/>
      <c r="G171" s="161" t="str">
        <f t="shared" si="17"/>
        <v/>
      </c>
      <c r="H171" s="162" t="str">
        <f t="shared" si="18"/>
        <v/>
      </c>
      <c r="I171" s="197" t="str">
        <f t="shared" si="19"/>
        <v/>
      </c>
      <c r="J171" s="164" t="str">
        <f t="shared" si="29"/>
        <v/>
      </c>
      <c r="K171" s="163"/>
      <c r="M171" s="165" t="str">
        <f t="shared" si="20"/>
        <v/>
      </c>
      <c r="N171" s="166" t="str">
        <f t="shared" si="30"/>
        <v/>
      </c>
      <c r="O171" s="167" t="str">
        <f t="shared" si="21"/>
        <v/>
      </c>
      <c r="P171" s="167" t="str">
        <f t="shared" si="22"/>
        <v/>
      </c>
      <c r="Q171" s="168" t="str">
        <f t="shared" si="23"/>
        <v/>
      </c>
      <c r="R171" s="169" t="str">
        <f t="shared" si="24"/>
        <v/>
      </c>
      <c r="S171" s="168" t="str">
        <f t="shared" si="25"/>
        <v/>
      </c>
      <c r="T171" s="168" t="str">
        <f t="shared" si="26"/>
        <v/>
      </c>
      <c r="U171" s="168" t="str">
        <f t="shared" si="27"/>
        <v/>
      </c>
      <c r="V171" s="140"/>
      <c r="W171" s="171" t="str">
        <f t="shared" si="28"/>
        <v/>
      </c>
    </row>
    <row r="172" spans="1:23" ht="12" customHeight="1">
      <c r="A172" s="27">
        <v>123</v>
      </c>
      <c r="B172" s="188"/>
      <c r="C172" s="401"/>
      <c r="D172" s="189"/>
      <c r="E172" s="190"/>
      <c r="F172" s="190"/>
      <c r="G172" s="161" t="str">
        <f t="shared" si="17"/>
        <v/>
      </c>
      <c r="H172" s="162" t="str">
        <f t="shared" si="18"/>
        <v/>
      </c>
      <c r="I172" s="197" t="str">
        <f t="shared" si="19"/>
        <v/>
      </c>
      <c r="J172" s="164" t="str">
        <f t="shared" si="29"/>
        <v/>
      </c>
      <c r="K172" s="163"/>
      <c r="M172" s="165" t="str">
        <f t="shared" si="20"/>
        <v/>
      </c>
      <c r="N172" s="166" t="str">
        <f t="shared" si="30"/>
        <v/>
      </c>
      <c r="O172" s="167" t="str">
        <f t="shared" si="21"/>
        <v/>
      </c>
      <c r="P172" s="167" t="str">
        <f t="shared" si="22"/>
        <v/>
      </c>
      <c r="Q172" s="168" t="str">
        <f t="shared" si="23"/>
        <v/>
      </c>
      <c r="R172" s="169" t="str">
        <f t="shared" si="24"/>
        <v/>
      </c>
      <c r="S172" s="168" t="str">
        <f t="shared" si="25"/>
        <v/>
      </c>
      <c r="T172" s="168" t="str">
        <f t="shared" si="26"/>
        <v/>
      </c>
      <c r="U172" s="168" t="str">
        <f t="shared" si="27"/>
        <v/>
      </c>
      <c r="V172" s="140"/>
      <c r="W172" s="171" t="str">
        <f t="shared" si="28"/>
        <v/>
      </c>
    </row>
    <row r="173" spans="1:23" ht="12" customHeight="1">
      <c r="A173" s="27">
        <v>124</v>
      </c>
      <c r="B173" s="188"/>
      <c r="C173" s="401"/>
      <c r="D173" s="189"/>
      <c r="E173" s="190"/>
      <c r="F173" s="190"/>
      <c r="G173" s="161" t="str">
        <f t="shared" si="17"/>
        <v/>
      </c>
      <c r="H173" s="162" t="str">
        <f t="shared" si="18"/>
        <v/>
      </c>
      <c r="I173" s="197" t="str">
        <f t="shared" si="19"/>
        <v/>
      </c>
      <c r="J173" s="164" t="str">
        <f t="shared" si="29"/>
        <v/>
      </c>
      <c r="K173" s="163"/>
      <c r="M173" s="165" t="str">
        <f t="shared" si="20"/>
        <v/>
      </c>
      <c r="N173" s="166" t="str">
        <f t="shared" si="30"/>
        <v/>
      </c>
      <c r="O173" s="167" t="str">
        <f t="shared" si="21"/>
        <v/>
      </c>
      <c r="P173" s="167" t="str">
        <f t="shared" si="22"/>
        <v/>
      </c>
      <c r="Q173" s="168" t="str">
        <f t="shared" si="23"/>
        <v/>
      </c>
      <c r="R173" s="169" t="str">
        <f t="shared" si="24"/>
        <v/>
      </c>
      <c r="S173" s="168" t="str">
        <f t="shared" si="25"/>
        <v/>
      </c>
      <c r="T173" s="168" t="str">
        <f t="shared" si="26"/>
        <v/>
      </c>
      <c r="U173" s="168" t="str">
        <f t="shared" si="27"/>
        <v/>
      </c>
      <c r="V173" s="140"/>
      <c r="W173" s="171" t="str">
        <f t="shared" si="28"/>
        <v/>
      </c>
    </row>
    <row r="174" spans="1:23" ht="12" customHeight="1">
      <c r="A174" s="27">
        <v>125</v>
      </c>
      <c r="B174" s="188"/>
      <c r="C174" s="401"/>
      <c r="D174" s="189"/>
      <c r="E174" s="190"/>
      <c r="F174" s="190"/>
      <c r="G174" s="161" t="str">
        <f t="shared" si="17"/>
        <v/>
      </c>
      <c r="H174" s="162" t="str">
        <f t="shared" si="18"/>
        <v/>
      </c>
      <c r="I174" s="197" t="str">
        <f t="shared" si="19"/>
        <v/>
      </c>
      <c r="J174" s="164" t="str">
        <f t="shared" si="29"/>
        <v/>
      </c>
      <c r="K174" s="163"/>
      <c r="M174" s="165" t="str">
        <f t="shared" si="20"/>
        <v/>
      </c>
      <c r="N174" s="166" t="str">
        <f t="shared" si="30"/>
        <v/>
      </c>
      <c r="O174" s="167" t="str">
        <f t="shared" si="21"/>
        <v/>
      </c>
      <c r="P174" s="167" t="str">
        <f t="shared" si="22"/>
        <v/>
      </c>
      <c r="Q174" s="168" t="str">
        <f t="shared" si="23"/>
        <v/>
      </c>
      <c r="R174" s="169" t="str">
        <f t="shared" si="24"/>
        <v/>
      </c>
      <c r="S174" s="168" t="str">
        <f t="shared" si="25"/>
        <v/>
      </c>
      <c r="T174" s="168" t="str">
        <f t="shared" si="26"/>
        <v/>
      </c>
      <c r="U174" s="168" t="str">
        <f t="shared" si="27"/>
        <v/>
      </c>
      <c r="V174" s="140"/>
      <c r="W174" s="171" t="str">
        <f t="shared" si="28"/>
        <v/>
      </c>
    </row>
    <row r="175" spans="1:23" ht="12" customHeight="1">
      <c r="A175" s="27">
        <v>126</v>
      </c>
      <c r="B175" s="188"/>
      <c r="C175" s="401"/>
      <c r="D175" s="189"/>
      <c r="E175" s="190"/>
      <c r="F175" s="190"/>
      <c r="G175" s="161" t="str">
        <f t="shared" si="17"/>
        <v/>
      </c>
      <c r="H175" s="162" t="str">
        <f t="shared" si="18"/>
        <v/>
      </c>
      <c r="I175" s="197" t="str">
        <f t="shared" si="19"/>
        <v/>
      </c>
      <c r="J175" s="164" t="str">
        <f t="shared" si="29"/>
        <v/>
      </c>
      <c r="K175" s="163"/>
      <c r="M175" s="165" t="str">
        <f t="shared" si="20"/>
        <v/>
      </c>
      <c r="N175" s="166" t="str">
        <f t="shared" si="30"/>
        <v/>
      </c>
      <c r="O175" s="167" t="str">
        <f t="shared" si="21"/>
        <v/>
      </c>
      <c r="P175" s="167" t="str">
        <f t="shared" si="22"/>
        <v/>
      </c>
      <c r="Q175" s="168" t="str">
        <f t="shared" si="23"/>
        <v/>
      </c>
      <c r="R175" s="169" t="str">
        <f t="shared" si="24"/>
        <v/>
      </c>
      <c r="S175" s="168" t="str">
        <f t="shared" si="25"/>
        <v/>
      </c>
      <c r="T175" s="168" t="str">
        <f t="shared" si="26"/>
        <v/>
      </c>
      <c r="U175" s="168" t="str">
        <f t="shared" si="27"/>
        <v/>
      </c>
      <c r="V175" s="140"/>
      <c r="W175" s="171" t="str">
        <f t="shared" si="28"/>
        <v/>
      </c>
    </row>
    <row r="176" spans="1:23" ht="12" customHeight="1">
      <c r="A176" s="27">
        <v>127</v>
      </c>
      <c r="B176" s="188"/>
      <c r="C176" s="401"/>
      <c r="D176" s="189"/>
      <c r="E176" s="190"/>
      <c r="F176" s="190"/>
      <c r="G176" s="161" t="str">
        <f t="shared" si="17"/>
        <v/>
      </c>
      <c r="H176" s="162" t="str">
        <f t="shared" si="18"/>
        <v/>
      </c>
      <c r="I176" s="197" t="str">
        <f t="shared" si="19"/>
        <v/>
      </c>
      <c r="J176" s="164" t="str">
        <f t="shared" si="29"/>
        <v/>
      </c>
      <c r="K176" s="163"/>
      <c r="M176" s="165" t="str">
        <f t="shared" si="20"/>
        <v/>
      </c>
      <c r="N176" s="166" t="str">
        <f t="shared" si="30"/>
        <v/>
      </c>
      <c r="O176" s="167" t="str">
        <f t="shared" si="21"/>
        <v/>
      </c>
      <c r="P176" s="167" t="str">
        <f t="shared" si="22"/>
        <v/>
      </c>
      <c r="Q176" s="168" t="str">
        <f t="shared" si="23"/>
        <v/>
      </c>
      <c r="R176" s="169" t="str">
        <f t="shared" si="24"/>
        <v/>
      </c>
      <c r="S176" s="168" t="str">
        <f t="shared" si="25"/>
        <v/>
      </c>
      <c r="T176" s="168" t="str">
        <f t="shared" si="26"/>
        <v/>
      </c>
      <c r="U176" s="168" t="str">
        <f t="shared" si="27"/>
        <v/>
      </c>
      <c r="V176" s="140"/>
      <c r="W176" s="171" t="str">
        <f t="shared" si="28"/>
        <v/>
      </c>
    </row>
    <row r="177" spans="1:23" ht="12" customHeight="1">
      <c r="A177" s="27">
        <v>128</v>
      </c>
      <c r="B177" s="188"/>
      <c r="C177" s="401"/>
      <c r="D177" s="189"/>
      <c r="E177" s="190"/>
      <c r="F177" s="190"/>
      <c r="G177" s="161" t="str">
        <f t="shared" si="17"/>
        <v/>
      </c>
      <c r="H177" s="162" t="str">
        <f t="shared" si="18"/>
        <v/>
      </c>
      <c r="I177" s="197" t="str">
        <f t="shared" si="19"/>
        <v/>
      </c>
      <c r="J177" s="164" t="str">
        <f t="shared" si="29"/>
        <v/>
      </c>
      <c r="K177" s="163"/>
      <c r="M177" s="165" t="str">
        <f t="shared" si="20"/>
        <v/>
      </c>
      <c r="N177" s="166" t="str">
        <f t="shared" si="30"/>
        <v/>
      </c>
      <c r="O177" s="167" t="str">
        <f t="shared" si="21"/>
        <v/>
      </c>
      <c r="P177" s="167" t="str">
        <f t="shared" si="22"/>
        <v/>
      </c>
      <c r="Q177" s="168" t="str">
        <f t="shared" si="23"/>
        <v/>
      </c>
      <c r="R177" s="169" t="str">
        <f t="shared" si="24"/>
        <v/>
      </c>
      <c r="S177" s="168" t="str">
        <f t="shared" si="25"/>
        <v/>
      </c>
      <c r="T177" s="168" t="str">
        <f t="shared" si="26"/>
        <v/>
      </c>
      <c r="U177" s="168" t="str">
        <f t="shared" si="27"/>
        <v/>
      </c>
      <c r="V177" s="140"/>
      <c r="W177" s="171" t="str">
        <f t="shared" si="28"/>
        <v/>
      </c>
    </row>
    <row r="178" spans="1:23" ht="12" customHeight="1">
      <c r="A178" s="27">
        <v>129</v>
      </c>
      <c r="B178" s="188"/>
      <c r="C178" s="401"/>
      <c r="D178" s="189"/>
      <c r="E178" s="190"/>
      <c r="F178" s="190"/>
      <c r="G178" s="161" t="str">
        <f t="shared" ref="G178:G241" si="31">IF(OR(ISBLANK($C178),ISBLANK($C$45)),"",IF($C178&gt;$C$45,"",DATEDIF($C178,$C$45,"Y")))</f>
        <v/>
      </c>
      <c r="H178" s="162" t="str">
        <f t="shared" ref="H178:H241" si="32">IF(D178=1,"男",IF(D178=2,"女",""))</f>
        <v/>
      </c>
      <c r="I178" s="197" t="str">
        <f t="shared" ref="I178:I241" si="33">G178&amp;H178</f>
        <v/>
      </c>
      <c r="J178" s="164" t="str">
        <f t="shared" si="29"/>
        <v/>
      </c>
      <c r="K178" s="163"/>
      <c r="M178" s="165" t="str">
        <f t="shared" ref="M178:M241" si="34">IF(E178="","",(IF(E178&gt;=70,F178/(E178*E178/10^4),"測定不可")))</f>
        <v/>
      </c>
      <c r="N178" s="166" t="str">
        <f t="shared" si="30"/>
        <v/>
      </c>
      <c r="O178" s="167" t="str">
        <f t="shared" ref="O178:O241" si="35">IF(OR(C178=""),"",IF(D178="1",0.00206*E178*E178-0.1166*E178+6.5273,0.00249*E178*E178-0.1858*E178+9.036))</f>
        <v/>
      </c>
      <c r="P178" s="167" t="str">
        <f t="shared" ref="P178:P241" si="36">IF(OR(E178=""),"",IF(AND(H178="男",G178&lt;=2),61,IF(AND(H178="男",G178&gt;=3),54.8,IF(AND(H178="女",G178&lt;=2),59.7,52.2))))</f>
        <v/>
      </c>
      <c r="Q178" s="168" t="str">
        <f t="shared" ref="Q178:Q241" si="37">IF($E178="","",P178*O178)</f>
        <v/>
      </c>
      <c r="R178" s="169" t="str">
        <f t="shared" ref="R178:R241" si="38">IF(OR(G178=""),"",IF(G178&gt;=3,1.45,1.35))</f>
        <v/>
      </c>
      <c r="S178" s="168" t="str">
        <f t="shared" ref="S178:S241" si="39">IF(OR(G178=""),"",IF(AND(H178="男",G178&lt;=2),20,IF(AND(H178="女",G178&lt;=2),15,10)))</f>
        <v/>
      </c>
      <c r="T178" s="168" t="str">
        <f t="shared" ref="T178:T241" si="40">IF(E178="","",(Q178*R178+S178))</f>
        <v/>
      </c>
      <c r="U178" s="168" t="str">
        <f t="shared" ref="U178:U241" si="41">IF(OR(E178=""),"",CEILING(T178,50))</f>
        <v/>
      </c>
      <c r="V178" s="140"/>
      <c r="W178" s="171" t="str">
        <f t="shared" ref="W178:W241" si="42">IF(E178="","",(U178*V178))</f>
        <v/>
      </c>
    </row>
    <row r="179" spans="1:23" ht="12" customHeight="1">
      <c r="A179" s="27">
        <v>130</v>
      </c>
      <c r="B179" s="188"/>
      <c r="C179" s="401"/>
      <c r="D179" s="189"/>
      <c r="E179" s="190"/>
      <c r="F179" s="190"/>
      <c r="G179" s="161" t="str">
        <f t="shared" si="31"/>
        <v/>
      </c>
      <c r="H179" s="162" t="str">
        <f t="shared" si="32"/>
        <v/>
      </c>
      <c r="I179" s="197" t="str">
        <f t="shared" si="33"/>
        <v/>
      </c>
      <c r="J179" s="164" t="str">
        <f t="shared" ref="J179:J242" si="43">IF(OR(E179=""),"",IF(E179&gt;=70,(IF(ISNUMBER(N179),VLOOKUP(N179,$F$32:$K$37,4,TRUE),"")),"測定不可"))</f>
        <v/>
      </c>
      <c r="K179" s="163"/>
      <c r="M179" s="165" t="str">
        <f t="shared" si="34"/>
        <v/>
      </c>
      <c r="N179" s="166" t="str">
        <f t="shared" si="30"/>
        <v/>
      </c>
      <c r="O179" s="167" t="str">
        <f t="shared" si="35"/>
        <v/>
      </c>
      <c r="P179" s="167" t="str">
        <f t="shared" si="36"/>
        <v/>
      </c>
      <c r="Q179" s="168" t="str">
        <f t="shared" si="37"/>
        <v/>
      </c>
      <c r="R179" s="169" t="str">
        <f t="shared" si="38"/>
        <v/>
      </c>
      <c r="S179" s="168" t="str">
        <f t="shared" si="39"/>
        <v/>
      </c>
      <c r="T179" s="168" t="str">
        <f t="shared" si="40"/>
        <v/>
      </c>
      <c r="U179" s="168" t="str">
        <f t="shared" si="41"/>
        <v/>
      </c>
      <c r="V179" s="140"/>
      <c r="W179" s="171" t="str">
        <f t="shared" si="42"/>
        <v/>
      </c>
    </row>
    <row r="180" spans="1:23" ht="12" customHeight="1">
      <c r="A180" s="27">
        <v>131</v>
      </c>
      <c r="B180" s="188"/>
      <c r="C180" s="401"/>
      <c r="D180" s="189"/>
      <c r="E180" s="190"/>
      <c r="F180" s="190"/>
      <c r="G180" s="161" t="str">
        <f t="shared" si="31"/>
        <v/>
      </c>
      <c r="H180" s="162" t="str">
        <f t="shared" si="32"/>
        <v/>
      </c>
      <c r="I180" s="197" t="str">
        <f t="shared" si="33"/>
        <v/>
      </c>
      <c r="J180" s="164" t="str">
        <f t="shared" si="43"/>
        <v/>
      </c>
      <c r="K180" s="163"/>
      <c r="M180" s="165" t="str">
        <f t="shared" si="34"/>
        <v/>
      </c>
      <c r="N180" s="166" t="str">
        <f t="shared" si="30"/>
        <v/>
      </c>
      <c r="O180" s="167" t="str">
        <f t="shared" si="35"/>
        <v/>
      </c>
      <c r="P180" s="167" t="str">
        <f t="shared" si="36"/>
        <v/>
      </c>
      <c r="Q180" s="168" t="str">
        <f t="shared" si="37"/>
        <v/>
      </c>
      <c r="R180" s="169" t="str">
        <f t="shared" si="38"/>
        <v/>
      </c>
      <c r="S180" s="168" t="str">
        <f t="shared" si="39"/>
        <v/>
      </c>
      <c r="T180" s="168" t="str">
        <f t="shared" si="40"/>
        <v/>
      </c>
      <c r="U180" s="168" t="str">
        <f t="shared" si="41"/>
        <v/>
      </c>
      <c r="V180" s="140"/>
      <c r="W180" s="171" t="str">
        <f t="shared" si="42"/>
        <v/>
      </c>
    </row>
    <row r="181" spans="1:23" ht="12" customHeight="1">
      <c r="A181" s="27">
        <v>132</v>
      </c>
      <c r="B181" s="188"/>
      <c r="C181" s="401"/>
      <c r="D181" s="189"/>
      <c r="E181" s="190"/>
      <c r="F181" s="190"/>
      <c r="G181" s="161" t="str">
        <f t="shared" si="31"/>
        <v/>
      </c>
      <c r="H181" s="162" t="str">
        <f t="shared" si="32"/>
        <v/>
      </c>
      <c r="I181" s="197" t="str">
        <f t="shared" si="33"/>
        <v/>
      </c>
      <c r="J181" s="164" t="str">
        <f t="shared" si="43"/>
        <v/>
      </c>
      <c r="K181" s="163"/>
      <c r="M181" s="165" t="str">
        <f t="shared" si="34"/>
        <v/>
      </c>
      <c r="N181" s="166" t="str">
        <f t="shared" si="30"/>
        <v/>
      </c>
      <c r="O181" s="167" t="str">
        <f t="shared" si="35"/>
        <v/>
      </c>
      <c r="P181" s="167" t="str">
        <f t="shared" si="36"/>
        <v/>
      </c>
      <c r="Q181" s="168" t="str">
        <f t="shared" si="37"/>
        <v/>
      </c>
      <c r="R181" s="169" t="str">
        <f t="shared" si="38"/>
        <v/>
      </c>
      <c r="S181" s="168" t="str">
        <f t="shared" si="39"/>
        <v/>
      </c>
      <c r="T181" s="168" t="str">
        <f t="shared" si="40"/>
        <v/>
      </c>
      <c r="U181" s="168" t="str">
        <f t="shared" si="41"/>
        <v/>
      </c>
      <c r="V181" s="140"/>
      <c r="W181" s="171" t="str">
        <f t="shared" si="42"/>
        <v/>
      </c>
    </row>
    <row r="182" spans="1:23" ht="12" customHeight="1">
      <c r="A182" s="27">
        <v>133</v>
      </c>
      <c r="B182" s="188"/>
      <c r="C182" s="401"/>
      <c r="D182" s="189"/>
      <c r="E182" s="190"/>
      <c r="F182" s="190"/>
      <c r="G182" s="161" t="str">
        <f t="shared" si="31"/>
        <v/>
      </c>
      <c r="H182" s="162" t="str">
        <f t="shared" si="32"/>
        <v/>
      </c>
      <c r="I182" s="197" t="str">
        <f t="shared" si="33"/>
        <v/>
      </c>
      <c r="J182" s="164" t="str">
        <f t="shared" si="43"/>
        <v/>
      </c>
      <c r="K182" s="163"/>
      <c r="M182" s="165" t="str">
        <f t="shared" si="34"/>
        <v/>
      </c>
      <c r="N182" s="166" t="str">
        <f t="shared" si="30"/>
        <v/>
      </c>
      <c r="O182" s="167" t="str">
        <f t="shared" si="35"/>
        <v/>
      </c>
      <c r="P182" s="167" t="str">
        <f t="shared" si="36"/>
        <v/>
      </c>
      <c r="Q182" s="168" t="str">
        <f t="shared" si="37"/>
        <v/>
      </c>
      <c r="R182" s="169" t="str">
        <f t="shared" si="38"/>
        <v/>
      </c>
      <c r="S182" s="168" t="str">
        <f t="shared" si="39"/>
        <v/>
      </c>
      <c r="T182" s="168" t="str">
        <f t="shared" si="40"/>
        <v/>
      </c>
      <c r="U182" s="168" t="str">
        <f t="shared" si="41"/>
        <v/>
      </c>
      <c r="V182" s="140"/>
      <c r="W182" s="171" t="str">
        <f t="shared" si="42"/>
        <v/>
      </c>
    </row>
    <row r="183" spans="1:23" ht="12" customHeight="1">
      <c r="A183" s="27">
        <v>134</v>
      </c>
      <c r="B183" s="188"/>
      <c r="C183" s="401"/>
      <c r="D183" s="189"/>
      <c r="E183" s="190"/>
      <c r="F183" s="190"/>
      <c r="G183" s="161" t="str">
        <f t="shared" si="31"/>
        <v/>
      </c>
      <c r="H183" s="162" t="str">
        <f t="shared" si="32"/>
        <v/>
      </c>
      <c r="I183" s="197" t="str">
        <f t="shared" si="33"/>
        <v/>
      </c>
      <c r="J183" s="164" t="str">
        <f t="shared" si="43"/>
        <v/>
      </c>
      <c r="K183" s="163"/>
      <c r="M183" s="165" t="str">
        <f t="shared" si="34"/>
        <v/>
      </c>
      <c r="N183" s="166" t="str">
        <f t="shared" si="30"/>
        <v/>
      </c>
      <c r="O183" s="167" t="str">
        <f t="shared" si="35"/>
        <v/>
      </c>
      <c r="P183" s="167" t="str">
        <f t="shared" si="36"/>
        <v/>
      </c>
      <c r="Q183" s="168" t="str">
        <f t="shared" si="37"/>
        <v/>
      </c>
      <c r="R183" s="169" t="str">
        <f t="shared" si="38"/>
        <v/>
      </c>
      <c r="S183" s="168" t="str">
        <f t="shared" si="39"/>
        <v/>
      </c>
      <c r="T183" s="168" t="str">
        <f t="shared" si="40"/>
        <v/>
      </c>
      <c r="U183" s="168" t="str">
        <f t="shared" si="41"/>
        <v/>
      </c>
      <c r="V183" s="140"/>
      <c r="W183" s="171" t="str">
        <f t="shared" si="42"/>
        <v/>
      </c>
    </row>
    <row r="184" spans="1:23" ht="12" customHeight="1">
      <c r="A184" s="27">
        <v>135</v>
      </c>
      <c r="B184" s="188"/>
      <c r="C184" s="401"/>
      <c r="D184" s="189"/>
      <c r="E184" s="190"/>
      <c r="F184" s="190"/>
      <c r="G184" s="161" t="str">
        <f t="shared" si="31"/>
        <v/>
      </c>
      <c r="H184" s="162" t="str">
        <f t="shared" si="32"/>
        <v/>
      </c>
      <c r="I184" s="197" t="str">
        <f t="shared" si="33"/>
        <v/>
      </c>
      <c r="J184" s="164" t="str">
        <f t="shared" si="43"/>
        <v/>
      </c>
      <c r="K184" s="163"/>
      <c r="M184" s="165" t="str">
        <f t="shared" si="34"/>
        <v/>
      </c>
      <c r="N184" s="166" t="str">
        <f t="shared" si="30"/>
        <v/>
      </c>
      <c r="O184" s="167" t="str">
        <f t="shared" si="35"/>
        <v/>
      </c>
      <c r="P184" s="167" t="str">
        <f t="shared" si="36"/>
        <v/>
      </c>
      <c r="Q184" s="168" t="str">
        <f t="shared" si="37"/>
        <v/>
      </c>
      <c r="R184" s="169" t="str">
        <f t="shared" si="38"/>
        <v/>
      </c>
      <c r="S184" s="168" t="str">
        <f t="shared" si="39"/>
        <v/>
      </c>
      <c r="T184" s="168" t="str">
        <f t="shared" si="40"/>
        <v/>
      </c>
      <c r="U184" s="168" t="str">
        <f t="shared" si="41"/>
        <v/>
      </c>
      <c r="V184" s="140"/>
      <c r="W184" s="171" t="str">
        <f t="shared" si="42"/>
        <v/>
      </c>
    </row>
    <row r="185" spans="1:23" ht="12" customHeight="1">
      <c r="A185" s="27">
        <v>136</v>
      </c>
      <c r="B185" s="188"/>
      <c r="C185" s="401"/>
      <c r="D185" s="189"/>
      <c r="E185" s="190"/>
      <c r="F185" s="190"/>
      <c r="G185" s="161" t="str">
        <f t="shared" si="31"/>
        <v/>
      </c>
      <c r="H185" s="162" t="str">
        <f t="shared" si="32"/>
        <v/>
      </c>
      <c r="I185" s="197" t="str">
        <f t="shared" si="33"/>
        <v/>
      </c>
      <c r="J185" s="164" t="str">
        <f t="shared" si="43"/>
        <v/>
      </c>
      <c r="K185" s="163"/>
      <c r="M185" s="165" t="str">
        <f t="shared" si="34"/>
        <v/>
      </c>
      <c r="N185" s="166" t="str">
        <f t="shared" si="30"/>
        <v/>
      </c>
      <c r="O185" s="167" t="str">
        <f t="shared" si="35"/>
        <v/>
      </c>
      <c r="P185" s="167" t="str">
        <f t="shared" si="36"/>
        <v/>
      </c>
      <c r="Q185" s="168" t="str">
        <f t="shared" si="37"/>
        <v/>
      </c>
      <c r="R185" s="169" t="str">
        <f t="shared" si="38"/>
        <v/>
      </c>
      <c r="S185" s="168" t="str">
        <f t="shared" si="39"/>
        <v/>
      </c>
      <c r="T185" s="168" t="str">
        <f t="shared" si="40"/>
        <v/>
      </c>
      <c r="U185" s="168" t="str">
        <f t="shared" si="41"/>
        <v/>
      </c>
      <c r="V185" s="140"/>
      <c r="W185" s="171" t="str">
        <f t="shared" si="42"/>
        <v/>
      </c>
    </row>
    <row r="186" spans="1:23" ht="12" customHeight="1">
      <c r="A186" s="27">
        <v>137</v>
      </c>
      <c r="B186" s="188"/>
      <c r="C186" s="401"/>
      <c r="D186" s="189"/>
      <c r="E186" s="190"/>
      <c r="F186" s="190"/>
      <c r="G186" s="161" t="str">
        <f t="shared" si="31"/>
        <v/>
      </c>
      <c r="H186" s="162" t="str">
        <f t="shared" si="32"/>
        <v/>
      </c>
      <c r="I186" s="197" t="str">
        <f t="shared" si="33"/>
        <v/>
      </c>
      <c r="J186" s="164" t="str">
        <f t="shared" si="43"/>
        <v/>
      </c>
      <c r="K186" s="163"/>
      <c r="M186" s="165" t="str">
        <f t="shared" si="34"/>
        <v/>
      </c>
      <c r="N186" s="166" t="str">
        <f t="shared" si="30"/>
        <v/>
      </c>
      <c r="O186" s="167" t="str">
        <f t="shared" si="35"/>
        <v/>
      </c>
      <c r="P186" s="167" t="str">
        <f t="shared" si="36"/>
        <v/>
      </c>
      <c r="Q186" s="168" t="str">
        <f t="shared" si="37"/>
        <v/>
      </c>
      <c r="R186" s="169" t="str">
        <f t="shared" si="38"/>
        <v/>
      </c>
      <c r="S186" s="168" t="str">
        <f t="shared" si="39"/>
        <v/>
      </c>
      <c r="T186" s="168" t="str">
        <f t="shared" si="40"/>
        <v/>
      </c>
      <c r="U186" s="168" t="str">
        <f t="shared" si="41"/>
        <v/>
      </c>
      <c r="V186" s="140"/>
      <c r="W186" s="171" t="str">
        <f t="shared" si="42"/>
        <v/>
      </c>
    </row>
    <row r="187" spans="1:23" ht="12" customHeight="1">
      <c r="A187" s="27">
        <v>138</v>
      </c>
      <c r="B187" s="188"/>
      <c r="C187" s="401"/>
      <c r="D187" s="189"/>
      <c r="E187" s="190"/>
      <c r="F187" s="190"/>
      <c r="G187" s="161" t="str">
        <f t="shared" si="31"/>
        <v/>
      </c>
      <c r="H187" s="162" t="str">
        <f t="shared" si="32"/>
        <v/>
      </c>
      <c r="I187" s="197" t="str">
        <f t="shared" si="33"/>
        <v/>
      </c>
      <c r="J187" s="164" t="str">
        <f t="shared" si="43"/>
        <v/>
      </c>
      <c r="K187" s="163"/>
      <c r="M187" s="165" t="str">
        <f t="shared" si="34"/>
        <v/>
      </c>
      <c r="N187" s="166" t="str">
        <f t="shared" si="30"/>
        <v/>
      </c>
      <c r="O187" s="167" t="str">
        <f t="shared" si="35"/>
        <v/>
      </c>
      <c r="P187" s="167" t="str">
        <f t="shared" si="36"/>
        <v/>
      </c>
      <c r="Q187" s="168" t="str">
        <f t="shared" si="37"/>
        <v/>
      </c>
      <c r="R187" s="169" t="str">
        <f t="shared" si="38"/>
        <v/>
      </c>
      <c r="S187" s="168" t="str">
        <f t="shared" si="39"/>
        <v/>
      </c>
      <c r="T187" s="168" t="str">
        <f t="shared" si="40"/>
        <v/>
      </c>
      <c r="U187" s="168" t="str">
        <f t="shared" si="41"/>
        <v/>
      </c>
      <c r="V187" s="140"/>
      <c r="W187" s="171" t="str">
        <f t="shared" si="42"/>
        <v/>
      </c>
    </row>
    <row r="188" spans="1:23" ht="12" customHeight="1">
      <c r="A188" s="27">
        <v>139</v>
      </c>
      <c r="B188" s="188"/>
      <c r="C188" s="401"/>
      <c r="D188" s="189"/>
      <c r="E188" s="190"/>
      <c r="F188" s="190"/>
      <c r="G188" s="161" t="str">
        <f t="shared" si="31"/>
        <v/>
      </c>
      <c r="H188" s="162" t="str">
        <f t="shared" si="32"/>
        <v/>
      </c>
      <c r="I188" s="197" t="str">
        <f t="shared" si="33"/>
        <v/>
      </c>
      <c r="J188" s="164" t="str">
        <f t="shared" si="43"/>
        <v/>
      </c>
      <c r="K188" s="163"/>
      <c r="M188" s="165" t="str">
        <f t="shared" si="34"/>
        <v/>
      </c>
      <c r="N188" s="166" t="str">
        <f t="shared" si="30"/>
        <v/>
      </c>
      <c r="O188" s="167" t="str">
        <f t="shared" si="35"/>
        <v/>
      </c>
      <c r="P188" s="167" t="str">
        <f t="shared" si="36"/>
        <v/>
      </c>
      <c r="Q188" s="168" t="str">
        <f t="shared" si="37"/>
        <v/>
      </c>
      <c r="R188" s="169" t="str">
        <f t="shared" si="38"/>
        <v/>
      </c>
      <c r="S188" s="168" t="str">
        <f t="shared" si="39"/>
        <v/>
      </c>
      <c r="T188" s="168" t="str">
        <f t="shared" si="40"/>
        <v/>
      </c>
      <c r="U188" s="168" t="str">
        <f t="shared" si="41"/>
        <v/>
      </c>
      <c r="V188" s="140"/>
      <c r="W188" s="171" t="str">
        <f t="shared" si="42"/>
        <v/>
      </c>
    </row>
    <row r="189" spans="1:23" ht="12" customHeight="1">
      <c r="A189" s="27">
        <v>140</v>
      </c>
      <c r="B189" s="188"/>
      <c r="C189" s="401"/>
      <c r="D189" s="189"/>
      <c r="E189" s="190"/>
      <c r="F189" s="190"/>
      <c r="G189" s="161" t="str">
        <f t="shared" si="31"/>
        <v/>
      </c>
      <c r="H189" s="162" t="str">
        <f t="shared" si="32"/>
        <v/>
      </c>
      <c r="I189" s="197" t="str">
        <f t="shared" si="33"/>
        <v/>
      </c>
      <c r="J189" s="164" t="str">
        <f t="shared" si="43"/>
        <v/>
      </c>
      <c r="K189" s="163"/>
      <c r="M189" s="165" t="str">
        <f t="shared" si="34"/>
        <v/>
      </c>
      <c r="N189" s="166" t="str">
        <f t="shared" si="30"/>
        <v/>
      </c>
      <c r="O189" s="167" t="str">
        <f t="shared" si="35"/>
        <v/>
      </c>
      <c r="P189" s="167" t="str">
        <f t="shared" si="36"/>
        <v/>
      </c>
      <c r="Q189" s="168" t="str">
        <f t="shared" si="37"/>
        <v/>
      </c>
      <c r="R189" s="169" t="str">
        <f t="shared" si="38"/>
        <v/>
      </c>
      <c r="S189" s="168" t="str">
        <f t="shared" si="39"/>
        <v/>
      </c>
      <c r="T189" s="168" t="str">
        <f t="shared" si="40"/>
        <v/>
      </c>
      <c r="U189" s="168" t="str">
        <f t="shared" si="41"/>
        <v/>
      </c>
      <c r="V189" s="140"/>
      <c r="W189" s="171" t="str">
        <f t="shared" si="42"/>
        <v/>
      </c>
    </row>
    <row r="190" spans="1:23" ht="12" customHeight="1">
      <c r="A190" s="27">
        <v>141</v>
      </c>
      <c r="B190" s="188"/>
      <c r="C190" s="401"/>
      <c r="D190" s="189"/>
      <c r="E190" s="190"/>
      <c r="F190" s="190"/>
      <c r="G190" s="161" t="str">
        <f t="shared" si="31"/>
        <v/>
      </c>
      <c r="H190" s="162" t="str">
        <f t="shared" si="32"/>
        <v/>
      </c>
      <c r="I190" s="197" t="str">
        <f t="shared" si="33"/>
        <v/>
      </c>
      <c r="J190" s="164" t="str">
        <f t="shared" si="43"/>
        <v/>
      </c>
      <c r="K190" s="163"/>
      <c r="M190" s="165" t="str">
        <f t="shared" si="34"/>
        <v/>
      </c>
      <c r="N190" s="166" t="str">
        <f t="shared" si="30"/>
        <v/>
      </c>
      <c r="O190" s="167" t="str">
        <f t="shared" si="35"/>
        <v/>
      </c>
      <c r="P190" s="167" t="str">
        <f t="shared" si="36"/>
        <v/>
      </c>
      <c r="Q190" s="168" t="str">
        <f t="shared" si="37"/>
        <v/>
      </c>
      <c r="R190" s="169" t="str">
        <f t="shared" si="38"/>
        <v/>
      </c>
      <c r="S190" s="168" t="str">
        <f t="shared" si="39"/>
        <v/>
      </c>
      <c r="T190" s="168" t="str">
        <f t="shared" si="40"/>
        <v/>
      </c>
      <c r="U190" s="168" t="str">
        <f t="shared" si="41"/>
        <v/>
      </c>
      <c r="V190" s="140"/>
      <c r="W190" s="171" t="str">
        <f t="shared" si="42"/>
        <v/>
      </c>
    </row>
    <row r="191" spans="1:23" ht="12" customHeight="1">
      <c r="A191" s="27">
        <v>142</v>
      </c>
      <c r="B191" s="188"/>
      <c r="C191" s="401"/>
      <c r="D191" s="189"/>
      <c r="E191" s="190"/>
      <c r="F191" s="190"/>
      <c r="G191" s="161" t="str">
        <f t="shared" si="31"/>
        <v/>
      </c>
      <c r="H191" s="162" t="str">
        <f t="shared" si="32"/>
        <v/>
      </c>
      <c r="I191" s="197" t="str">
        <f t="shared" si="33"/>
        <v/>
      </c>
      <c r="J191" s="164" t="str">
        <f t="shared" si="43"/>
        <v/>
      </c>
      <c r="K191" s="163"/>
      <c r="M191" s="165" t="str">
        <f t="shared" si="34"/>
        <v/>
      </c>
      <c r="N191" s="166" t="str">
        <f t="shared" si="30"/>
        <v/>
      </c>
      <c r="O191" s="167" t="str">
        <f t="shared" si="35"/>
        <v/>
      </c>
      <c r="P191" s="167" t="str">
        <f t="shared" si="36"/>
        <v/>
      </c>
      <c r="Q191" s="168" t="str">
        <f t="shared" si="37"/>
        <v/>
      </c>
      <c r="R191" s="169" t="str">
        <f t="shared" si="38"/>
        <v/>
      </c>
      <c r="S191" s="168" t="str">
        <f t="shared" si="39"/>
        <v/>
      </c>
      <c r="T191" s="168" t="str">
        <f t="shared" si="40"/>
        <v/>
      </c>
      <c r="U191" s="168" t="str">
        <f t="shared" si="41"/>
        <v/>
      </c>
      <c r="V191" s="140"/>
      <c r="W191" s="171" t="str">
        <f t="shared" si="42"/>
        <v/>
      </c>
    </row>
    <row r="192" spans="1:23" ht="12" customHeight="1">
      <c r="A192" s="27">
        <v>143</v>
      </c>
      <c r="B192" s="188"/>
      <c r="C192" s="401"/>
      <c r="D192" s="189"/>
      <c r="E192" s="190"/>
      <c r="F192" s="190"/>
      <c r="G192" s="161" t="str">
        <f t="shared" si="31"/>
        <v/>
      </c>
      <c r="H192" s="162" t="str">
        <f t="shared" si="32"/>
        <v/>
      </c>
      <c r="I192" s="197" t="str">
        <f t="shared" si="33"/>
        <v/>
      </c>
      <c r="J192" s="164" t="str">
        <f t="shared" si="43"/>
        <v/>
      </c>
      <c r="K192" s="163"/>
      <c r="M192" s="165" t="str">
        <f t="shared" si="34"/>
        <v/>
      </c>
      <c r="N192" s="166" t="str">
        <f t="shared" si="30"/>
        <v/>
      </c>
      <c r="O192" s="167" t="str">
        <f t="shared" si="35"/>
        <v/>
      </c>
      <c r="P192" s="167" t="str">
        <f t="shared" si="36"/>
        <v/>
      </c>
      <c r="Q192" s="168" t="str">
        <f t="shared" si="37"/>
        <v/>
      </c>
      <c r="R192" s="169" t="str">
        <f t="shared" si="38"/>
        <v/>
      </c>
      <c r="S192" s="168" t="str">
        <f t="shared" si="39"/>
        <v/>
      </c>
      <c r="T192" s="168" t="str">
        <f t="shared" si="40"/>
        <v/>
      </c>
      <c r="U192" s="168" t="str">
        <f t="shared" si="41"/>
        <v/>
      </c>
      <c r="V192" s="140"/>
      <c r="W192" s="171" t="str">
        <f t="shared" si="42"/>
        <v/>
      </c>
    </row>
    <row r="193" spans="1:23" ht="12" customHeight="1">
      <c r="A193" s="27">
        <v>144</v>
      </c>
      <c r="B193" s="188"/>
      <c r="C193" s="401"/>
      <c r="D193" s="189"/>
      <c r="E193" s="190"/>
      <c r="F193" s="190"/>
      <c r="G193" s="161" t="str">
        <f t="shared" si="31"/>
        <v/>
      </c>
      <c r="H193" s="162" t="str">
        <f t="shared" si="32"/>
        <v/>
      </c>
      <c r="I193" s="197" t="str">
        <f t="shared" si="33"/>
        <v/>
      </c>
      <c r="J193" s="164" t="str">
        <f t="shared" si="43"/>
        <v/>
      </c>
      <c r="K193" s="163"/>
      <c r="M193" s="165" t="str">
        <f t="shared" si="34"/>
        <v/>
      </c>
      <c r="N193" s="166" t="str">
        <f t="shared" si="30"/>
        <v/>
      </c>
      <c r="O193" s="167" t="str">
        <f t="shared" si="35"/>
        <v/>
      </c>
      <c r="P193" s="167" t="str">
        <f t="shared" si="36"/>
        <v/>
      </c>
      <c r="Q193" s="168" t="str">
        <f t="shared" si="37"/>
        <v/>
      </c>
      <c r="R193" s="169" t="str">
        <f t="shared" si="38"/>
        <v/>
      </c>
      <c r="S193" s="168" t="str">
        <f t="shared" si="39"/>
        <v/>
      </c>
      <c r="T193" s="168" t="str">
        <f t="shared" si="40"/>
        <v/>
      </c>
      <c r="U193" s="168" t="str">
        <f t="shared" si="41"/>
        <v/>
      </c>
      <c r="V193" s="140"/>
      <c r="W193" s="171" t="str">
        <f t="shared" si="42"/>
        <v/>
      </c>
    </row>
    <row r="194" spans="1:23" ht="12" customHeight="1">
      <c r="A194" s="27">
        <v>145</v>
      </c>
      <c r="B194" s="188"/>
      <c r="C194" s="401"/>
      <c r="D194" s="189"/>
      <c r="E194" s="190"/>
      <c r="F194" s="190"/>
      <c r="G194" s="161" t="str">
        <f t="shared" si="31"/>
        <v/>
      </c>
      <c r="H194" s="162" t="str">
        <f t="shared" si="32"/>
        <v/>
      </c>
      <c r="I194" s="197" t="str">
        <f t="shared" si="33"/>
        <v/>
      </c>
      <c r="J194" s="164" t="str">
        <f t="shared" si="43"/>
        <v/>
      </c>
      <c r="K194" s="163"/>
      <c r="M194" s="165" t="str">
        <f t="shared" si="34"/>
        <v/>
      </c>
      <c r="N194" s="166" t="str">
        <f t="shared" si="30"/>
        <v/>
      </c>
      <c r="O194" s="167" t="str">
        <f t="shared" si="35"/>
        <v/>
      </c>
      <c r="P194" s="167" t="str">
        <f t="shared" si="36"/>
        <v/>
      </c>
      <c r="Q194" s="168" t="str">
        <f t="shared" si="37"/>
        <v/>
      </c>
      <c r="R194" s="169" t="str">
        <f t="shared" si="38"/>
        <v/>
      </c>
      <c r="S194" s="168" t="str">
        <f t="shared" si="39"/>
        <v/>
      </c>
      <c r="T194" s="168" t="str">
        <f t="shared" si="40"/>
        <v/>
      </c>
      <c r="U194" s="168" t="str">
        <f t="shared" si="41"/>
        <v/>
      </c>
      <c r="V194" s="140"/>
      <c r="W194" s="171" t="str">
        <f t="shared" si="42"/>
        <v/>
      </c>
    </row>
    <row r="195" spans="1:23" ht="12" customHeight="1">
      <c r="A195" s="27">
        <v>146</v>
      </c>
      <c r="B195" s="188"/>
      <c r="C195" s="401"/>
      <c r="D195" s="189"/>
      <c r="E195" s="190"/>
      <c r="F195" s="190"/>
      <c r="G195" s="161" t="str">
        <f t="shared" si="31"/>
        <v/>
      </c>
      <c r="H195" s="162" t="str">
        <f t="shared" si="32"/>
        <v/>
      </c>
      <c r="I195" s="197" t="str">
        <f t="shared" si="33"/>
        <v/>
      </c>
      <c r="J195" s="164" t="str">
        <f t="shared" si="43"/>
        <v/>
      </c>
      <c r="K195" s="163"/>
      <c r="M195" s="165" t="str">
        <f t="shared" si="34"/>
        <v/>
      </c>
      <c r="N195" s="166" t="str">
        <f t="shared" si="30"/>
        <v/>
      </c>
      <c r="O195" s="167" t="str">
        <f t="shared" si="35"/>
        <v/>
      </c>
      <c r="P195" s="167" t="str">
        <f t="shared" si="36"/>
        <v/>
      </c>
      <c r="Q195" s="168" t="str">
        <f t="shared" si="37"/>
        <v/>
      </c>
      <c r="R195" s="169" t="str">
        <f t="shared" si="38"/>
        <v/>
      </c>
      <c r="S195" s="168" t="str">
        <f t="shared" si="39"/>
        <v/>
      </c>
      <c r="T195" s="168" t="str">
        <f t="shared" si="40"/>
        <v/>
      </c>
      <c r="U195" s="168" t="str">
        <f t="shared" si="41"/>
        <v/>
      </c>
      <c r="V195" s="140"/>
      <c r="W195" s="171" t="str">
        <f t="shared" si="42"/>
        <v/>
      </c>
    </row>
    <row r="196" spans="1:23" ht="12" customHeight="1">
      <c r="A196" s="27">
        <v>147</v>
      </c>
      <c r="B196" s="188"/>
      <c r="C196" s="401"/>
      <c r="D196" s="189"/>
      <c r="E196" s="190"/>
      <c r="F196" s="190"/>
      <c r="G196" s="161" t="str">
        <f t="shared" si="31"/>
        <v/>
      </c>
      <c r="H196" s="162" t="str">
        <f t="shared" si="32"/>
        <v/>
      </c>
      <c r="I196" s="197" t="str">
        <f t="shared" si="33"/>
        <v/>
      </c>
      <c r="J196" s="164" t="str">
        <f t="shared" si="43"/>
        <v/>
      </c>
      <c r="K196" s="163"/>
      <c r="M196" s="165" t="str">
        <f t="shared" si="34"/>
        <v/>
      </c>
      <c r="N196" s="166" t="str">
        <f t="shared" ref="N196:N259" si="44">IF(F196="","",(F196-O196)/O196*100)</f>
        <v/>
      </c>
      <c r="O196" s="167" t="str">
        <f t="shared" si="35"/>
        <v/>
      </c>
      <c r="P196" s="167" t="str">
        <f t="shared" si="36"/>
        <v/>
      </c>
      <c r="Q196" s="168" t="str">
        <f t="shared" si="37"/>
        <v/>
      </c>
      <c r="R196" s="169" t="str">
        <f t="shared" si="38"/>
        <v/>
      </c>
      <c r="S196" s="168" t="str">
        <f t="shared" si="39"/>
        <v/>
      </c>
      <c r="T196" s="168" t="str">
        <f t="shared" si="40"/>
        <v/>
      </c>
      <c r="U196" s="168" t="str">
        <f t="shared" si="41"/>
        <v/>
      </c>
      <c r="V196" s="140"/>
      <c r="W196" s="171" t="str">
        <f t="shared" si="42"/>
        <v/>
      </c>
    </row>
    <row r="197" spans="1:23" ht="12" customHeight="1">
      <c r="A197" s="27">
        <v>148</v>
      </c>
      <c r="B197" s="188"/>
      <c r="C197" s="401"/>
      <c r="D197" s="189"/>
      <c r="E197" s="190"/>
      <c r="F197" s="190"/>
      <c r="G197" s="161" t="str">
        <f t="shared" si="31"/>
        <v/>
      </c>
      <c r="H197" s="162" t="str">
        <f t="shared" si="32"/>
        <v/>
      </c>
      <c r="I197" s="197" t="str">
        <f t="shared" si="33"/>
        <v/>
      </c>
      <c r="J197" s="164" t="str">
        <f t="shared" si="43"/>
        <v/>
      </c>
      <c r="K197" s="163"/>
      <c r="M197" s="165" t="str">
        <f t="shared" si="34"/>
        <v/>
      </c>
      <c r="N197" s="166" t="str">
        <f t="shared" si="44"/>
        <v/>
      </c>
      <c r="O197" s="167" t="str">
        <f t="shared" si="35"/>
        <v/>
      </c>
      <c r="P197" s="167" t="str">
        <f t="shared" si="36"/>
        <v/>
      </c>
      <c r="Q197" s="168" t="str">
        <f t="shared" si="37"/>
        <v/>
      </c>
      <c r="R197" s="169" t="str">
        <f t="shared" si="38"/>
        <v/>
      </c>
      <c r="S197" s="168" t="str">
        <f t="shared" si="39"/>
        <v/>
      </c>
      <c r="T197" s="168" t="str">
        <f t="shared" si="40"/>
        <v/>
      </c>
      <c r="U197" s="168" t="str">
        <f t="shared" si="41"/>
        <v/>
      </c>
      <c r="V197" s="140"/>
      <c r="W197" s="171" t="str">
        <f t="shared" si="42"/>
        <v/>
      </c>
    </row>
    <row r="198" spans="1:23" ht="12" customHeight="1">
      <c r="A198" s="27">
        <v>149</v>
      </c>
      <c r="B198" s="188"/>
      <c r="C198" s="401"/>
      <c r="D198" s="189"/>
      <c r="E198" s="190"/>
      <c r="F198" s="190"/>
      <c r="G198" s="161" t="str">
        <f t="shared" si="31"/>
        <v/>
      </c>
      <c r="H198" s="162" t="str">
        <f t="shared" si="32"/>
        <v/>
      </c>
      <c r="I198" s="197" t="str">
        <f t="shared" si="33"/>
        <v/>
      </c>
      <c r="J198" s="164" t="str">
        <f t="shared" si="43"/>
        <v/>
      </c>
      <c r="K198" s="163"/>
      <c r="M198" s="165" t="str">
        <f t="shared" si="34"/>
        <v/>
      </c>
      <c r="N198" s="166" t="str">
        <f t="shared" si="44"/>
        <v/>
      </c>
      <c r="O198" s="167" t="str">
        <f t="shared" si="35"/>
        <v/>
      </c>
      <c r="P198" s="167" t="str">
        <f t="shared" si="36"/>
        <v/>
      </c>
      <c r="Q198" s="168" t="str">
        <f t="shared" si="37"/>
        <v/>
      </c>
      <c r="R198" s="169" t="str">
        <f t="shared" si="38"/>
        <v/>
      </c>
      <c r="S198" s="168" t="str">
        <f t="shared" si="39"/>
        <v/>
      </c>
      <c r="T198" s="168" t="str">
        <f t="shared" si="40"/>
        <v/>
      </c>
      <c r="U198" s="168" t="str">
        <f t="shared" si="41"/>
        <v/>
      </c>
      <c r="V198" s="140"/>
      <c r="W198" s="171" t="str">
        <f t="shared" si="42"/>
        <v/>
      </c>
    </row>
    <row r="199" spans="1:23" ht="12" customHeight="1">
      <c r="A199" s="27">
        <v>150</v>
      </c>
      <c r="B199" s="188"/>
      <c r="C199" s="401"/>
      <c r="D199" s="189"/>
      <c r="E199" s="190"/>
      <c r="F199" s="190"/>
      <c r="G199" s="161" t="str">
        <f t="shared" si="31"/>
        <v/>
      </c>
      <c r="H199" s="162" t="str">
        <f t="shared" si="32"/>
        <v/>
      </c>
      <c r="I199" s="197" t="str">
        <f t="shared" si="33"/>
        <v/>
      </c>
      <c r="J199" s="164" t="str">
        <f t="shared" si="43"/>
        <v/>
      </c>
      <c r="K199" s="163"/>
      <c r="M199" s="165" t="str">
        <f t="shared" si="34"/>
        <v/>
      </c>
      <c r="N199" s="166" t="str">
        <f t="shared" si="44"/>
        <v/>
      </c>
      <c r="O199" s="167" t="str">
        <f t="shared" si="35"/>
        <v/>
      </c>
      <c r="P199" s="167" t="str">
        <f t="shared" si="36"/>
        <v/>
      </c>
      <c r="Q199" s="168" t="str">
        <f t="shared" si="37"/>
        <v/>
      </c>
      <c r="R199" s="169" t="str">
        <f t="shared" si="38"/>
        <v/>
      </c>
      <c r="S199" s="168" t="str">
        <f t="shared" si="39"/>
        <v/>
      </c>
      <c r="T199" s="168" t="str">
        <f t="shared" si="40"/>
        <v/>
      </c>
      <c r="U199" s="168" t="str">
        <f t="shared" si="41"/>
        <v/>
      </c>
      <c r="V199" s="140"/>
      <c r="W199" s="171" t="str">
        <f t="shared" si="42"/>
        <v/>
      </c>
    </row>
    <row r="200" spans="1:23" ht="12" customHeight="1">
      <c r="A200" s="27">
        <v>151</v>
      </c>
      <c r="B200" s="188"/>
      <c r="C200" s="401"/>
      <c r="D200" s="189"/>
      <c r="E200" s="190"/>
      <c r="F200" s="190"/>
      <c r="G200" s="161" t="str">
        <f t="shared" si="31"/>
        <v/>
      </c>
      <c r="H200" s="162" t="str">
        <f t="shared" si="32"/>
        <v/>
      </c>
      <c r="I200" s="197" t="str">
        <f t="shared" si="33"/>
        <v/>
      </c>
      <c r="J200" s="164" t="str">
        <f t="shared" si="43"/>
        <v/>
      </c>
      <c r="K200" s="163"/>
      <c r="M200" s="165" t="str">
        <f t="shared" si="34"/>
        <v/>
      </c>
      <c r="N200" s="166" t="str">
        <f t="shared" si="44"/>
        <v/>
      </c>
      <c r="O200" s="167" t="str">
        <f t="shared" si="35"/>
        <v/>
      </c>
      <c r="P200" s="167" t="str">
        <f t="shared" si="36"/>
        <v/>
      </c>
      <c r="Q200" s="168" t="str">
        <f t="shared" si="37"/>
        <v/>
      </c>
      <c r="R200" s="169" t="str">
        <f t="shared" si="38"/>
        <v/>
      </c>
      <c r="S200" s="168" t="str">
        <f t="shared" si="39"/>
        <v/>
      </c>
      <c r="T200" s="168" t="str">
        <f t="shared" si="40"/>
        <v/>
      </c>
      <c r="U200" s="168" t="str">
        <f t="shared" si="41"/>
        <v/>
      </c>
      <c r="V200" s="140"/>
      <c r="W200" s="171" t="str">
        <f t="shared" si="42"/>
        <v/>
      </c>
    </row>
    <row r="201" spans="1:23" ht="12" customHeight="1">
      <c r="A201" s="27">
        <v>152</v>
      </c>
      <c r="B201" s="188"/>
      <c r="C201" s="401"/>
      <c r="D201" s="189"/>
      <c r="E201" s="190"/>
      <c r="F201" s="190"/>
      <c r="G201" s="161" t="str">
        <f t="shared" si="31"/>
        <v/>
      </c>
      <c r="H201" s="162" t="str">
        <f t="shared" si="32"/>
        <v/>
      </c>
      <c r="I201" s="197" t="str">
        <f t="shared" si="33"/>
        <v/>
      </c>
      <c r="J201" s="164" t="str">
        <f t="shared" si="43"/>
        <v/>
      </c>
      <c r="K201" s="163"/>
      <c r="M201" s="165" t="str">
        <f t="shared" si="34"/>
        <v/>
      </c>
      <c r="N201" s="166" t="str">
        <f t="shared" si="44"/>
        <v/>
      </c>
      <c r="O201" s="167" t="str">
        <f t="shared" si="35"/>
        <v/>
      </c>
      <c r="P201" s="167" t="str">
        <f t="shared" si="36"/>
        <v/>
      </c>
      <c r="Q201" s="168" t="str">
        <f t="shared" si="37"/>
        <v/>
      </c>
      <c r="R201" s="169" t="str">
        <f t="shared" si="38"/>
        <v/>
      </c>
      <c r="S201" s="168" t="str">
        <f t="shared" si="39"/>
        <v/>
      </c>
      <c r="T201" s="168" t="str">
        <f t="shared" si="40"/>
        <v/>
      </c>
      <c r="U201" s="168" t="str">
        <f t="shared" si="41"/>
        <v/>
      </c>
      <c r="V201" s="140"/>
      <c r="W201" s="171" t="str">
        <f t="shared" si="42"/>
        <v/>
      </c>
    </row>
    <row r="202" spans="1:23" ht="12" customHeight="1">
      <c r="A202" s="27">
        <v>153</v>
      </c>
      <c r="B202" s="188"/>
      <c r="C202" s="401"/>
      <c r="D202" s="189"/>
      <c r="E202" s="190"/>
      <c r="F202" s="190"/>
      <c r="G202" s="161" t="str">
        <f t="shared" si="31"/>
        <v/>
      </c>
      <c r="H202" s="162" t="str">
        <f t="shared" si="32"/>
        <v/>
      </c>
      <c r="I202" s="197" t="str">
        <f t="shared" si="33"/>
        <v/>
      </c>
      <c r="J202" s="164" t="str">
        <f t="shared" si="43"/>
        <v/>
      </c>
      <c r="K202" s="163"/>
      <c r="M202" s="165" t="str">
        <f t="shared" si="34"/>
        <v/>
      </c>
      <c r="N202" s="166" t="str">
        <f t="shared" si="44"/>
        <v/>
      </c>
      <c r="O202" s="167" t="str">
        <f t="shared" si="35"/>
        <v/>
      </c>
      <c r="P202" s="167" t="str">
        <f t="shared" si="36"/>
        <v/>
      </c>
      <c r="Q202" s="168" t="str">
        <f t="shared" si="37"/>
        <v/>
      </c>
      <c r="R202" s="169" t="str">
        <f t="shared" si="38"/>
        <v/>
      </c>
      <c r="S202" s="168" t="str">
        <f t="shared" si="39"/>
        <v/>
      </c>
      <c r="T202" s="168" t="str">
        <f t="shared" si="40"/>
        <v/>
      </c>
      <c r="U202" s="168" t="str">
        <f t="shared" si="41"/>
        <v/>
      </c>
      <c r="V202" s="140"/>
      <c r="W202" s="171" t="str">
        <f t="shared" si="42"/>
        <v/>
      </c>
    </row>
    <row r="203" spans="1:23" ht="12" customHeight="1">
      <c r="A203" s="27">
        <v>154</v>
      </c>
      <c r="B203" s="188"/>
      <c r="C203" s="401"/>
      <c r="D203" s="189"/>
      <c r="E203" s="190"/>
      <c r="F203" s="190"/>
      <c r="G203" s="161" t="str">
        <f t="shared" si="31"/>
        <v/>
      </c>
      <c r="H203" s="162" t="str">
        <f t="shared" si="32"/>
        <v/>
      </c>
      <c r="I203" s="197" t="str">
        <f t="shared" si="33"/>
        <v/>
      </c>
      <c r="J203" s="164" t="str">
        <f t="shared" si="43"/>
        <v/>
      </c>
      <c r="K203" s="163"/>
      <c r="M203" s="165" t="str">
        <f t="shared" si="34"/>
        <v/>
      </c>
      <c r="N203" s="166" t="str">
        <f t="shared" si="44"/>
        <v/>
      </c>
      <c r="O203" s="167" t="str">
        <f t="shared" si="35"/>
        <v/>
      </c>
      <c r="P203" s="167" t="str">
        <f t="shared" si="36"/>
        <v/>
      </c>
      <c r="Q203" s="168" t="str">
        <f t="shared" si="37"/>
        <v/>
      </c>
      <c r="R203" s="169" t="str">
        <f t="shared" si="38"/>
        <v/>
      </c>
      <c r="S203" s="168" t="str">
        <f t="shared" si="39"/>
        <v/>
      </c>
      <c r="T203" s="168" t="str">
        <f t="shared" si="40"/>
        <v/>
      </c>
      <c r="U203" s="168" t="str">
        <f t="shared" si="41"/>
        <v/>
      </c>
      <c r="V203" s="140"/>
      <c r="W203" s="171" t="str">
        <f t="shared" si="42"/>
        <v/>
      </c>
    </row>
    <row r="204" spans="1:23" ht="12" customHeight="1">
      <c r="A204" s="27">
        <v>155</v>
      </c>
      <c r="B204" s="188"/>
      <c r="C204" s="401"/>
      <c r="D204" s="189"/>
      <c r="E204" s="190"/>
      <c r="F204" s="190"/>
      <c r="G204" s="161" t="str">
        <f t="shared" si="31"/>
        <v/>
      </c>
      <c r="H204" s="162" t="str">
        <f t="shared" si="32"/>
        <v/>
      </c>
      <c r="I204" s="197" t="str">
        <f t="shared" si="33"/>
        <v/>
      </c>
      <c r="J204" s="164" t="str">
        <f t="shared" si="43"/>
        <v/>
      </c>
      <c r="K204" s="163"/>
      <c r="M204" s="165" t="str">
        <f t="shared" si="34"/>
        <v/>
      </c>
      <c r="N204" s="166" t="str">
        <f t="shared" si="44"/>
        <v/>
      </c>
      <c r="O204" s="167" t="str">
        <f t="shared" si="35"/>
        <v/>
      </c>
      <c r="P204" s="167" t="str">
        <f t="shared" si="36"/>
        <v/>
      </c>
      <c r="Q204" s="168" t="str">
        <f t="shared" si="37"/>
        <v/>
      </c>
      <c r="R204" s="169" t="str">
        <f t="shared" si="38"/>
        <v/>
      </c>
      <c r="S204" s="168" t="str">
        <f t="shared" si="39"/>
        <v/>
      </c>
      <c r="T204" s="168" t="str">
        <f t="shared" si="40"/>
        <v/>
      </c>
      <c r="U204" s="168" t="str">
        <f t="shared" si="41"/>
        <v/>
      </c>
      <c r="V204" s="140"/>
      <c r="W204" s="171" t="str">
        <f t="shared" si="42"/>
        <v/>
      </c>
    </row>
    <row r="205" spans="1:23" ht="12" customHeight="1">
      <c r="A205" s="27">
        <v>156</v>
      </c>
      <c r="B205" s="188"/>
      <c r="C205" s="401"/>
      <c r="D205" s="189"/>
      <c r="E205" s="190"/>
      <c r="F205" s="190"/>
      <c r="G205" s="161" t="str">
        <f t="shared" si="31"/>
        <v/>
      </c>
      <c r="H205" s="162" t="str">
        <f t="shared" si="32"/>
        <v/>
      </c>
      <c r="I205" s="197" t="str">
        <f t="shared" si="33"/>
        <v/>
      </c>
      <c r="J205" s="164" t="str">
        <f t="shared" si="43"/>
        <v/>
      </c>
      <c r="K205" s="163"/>
      <c r="M205" s="165" t="str">
        <f t="shared" si="34"/>
        <v/>
      </c>
      <c r="N205" s="166" t="str">
        <f t="shared" si="44"/>
        <v/>
      </c>
      <c r="O205" s="167" t="str">
        <f t="shared" si="35"/>
        <v/>
      </c>
      <c r="P205" s="167" t="str">
        <f t="shared" si="36"/>
        <v/>
      </c>
      <c r="Q205" s="168" t="str">
        <f t="shared" si="37"/>
        <v/>
      </c>
      <c r="R205" s="169" t="str">
        <f t="shared" si="38"/>
        <v/>
      </c>
      <c r="S205" s="168" t="str">
        <f t="shared" si="39"/>
        <v/>
      </c>
      <c r="T205" s="168" t="str">
        <f t="shared" si="40"/>
        <v/>
      </c>
      <c r="U205" s="168" t="str">
        <f t="shared" si="41"/>
        <v/>
      </c>
      <c r="V205" s="140"/>
      <c r="W205" s="171" t="str">
        <f t="shared" si="42"/>
        <v/>
      </c>
    </row>
    <row r="206" spans="1:23" ht="12" customHeight="1">
      <c r="A206" s="27">
        <v>157</v>
      </c>
      <c r="B206" s="188"/>
      <c r="C206" s="401"/>
      <c r="D206" s="189"/>
      <c r="E206" s="190"/>
      <c r="F206" s="190"/>
      <c r="G206" s="161" t="str">
        <f t="shared" si="31"/>
        <v/>
      </c>
      <c r="H206" s="162" t="str">
        <f t="shared" si="32"/>
        <v/>
      </c>
      <c r="I206" s="197" t="str">
        <f t="shared" si="33"/>
        <v/>
      </c>
      <c r="J206" s="164" t="str">
        <f t="shared" si="43"/>
        <v/>
      </c>
      <c r="K206" s="163"/>
      <c r="M206" s="165" t="str">
        <f t="shared" si="34"/>
        <v/>
      </c>
      <c r="N206" s="166" t="str">
        <f t="shared" si="44"/>
        <v/>
      </c>
      <c r="O206" s="167" t="str">
        <f t="shared" si="35"/>
        <v/>
      </c>
      <c r="P206" s="167" t="str">
        <f t="shared" si="36"/>
        <v/>
      </c>
      <c r="Q206" s="168" t="str">
        <f t="shared" si="37"/>
        <v/>
      </c>
      <c r="R206" s="169" t="str">
        <f t="shared" si="38"/>
        <v/>
      </c>
      <c r="S206" s="168" t="str">
        <f t="shared" si="39"/>
        <v/>
      </c>
      <c r="T206" s="168" t="str">
        <f t="shared" si="40"/>
        <v/>
      </c>
      <c r="U206" s="168" t="str">
        <f t="shared" si="41"/>
        <v/>
      </c>
      <c r="V206" s="140"/>
      <c r="W206" s="171" t="str">
        <f t="shared" si="42"/>
        <v/>
      </c>
    </row>
    <row r="207" spans="1:23" ht="12" customHeight="1">
      <c r="A207" s="27">
        <v>158</v>
      </c>
      <c r="B207" s="188"/>
      <c r="C207" s="401"/>
      <c r="D207" s="189"/>
      <c r="E207" s="190"/>
      <c r="F207" s="190"/>
      <c r="G207" s="161" t="str">
        <f t="shared" si="31"/>
        <v/>
      </c>
      <c r="H207" s="162" t="str">
        <f t="shared" si="32"/>
        <v/>
      </c>
      <c r="I207" s="197" t="str">
        <f t="shared" si="33"/>
        <v/>
      </c>
      <c r="J207" s="164" t="str">
        <f t="shared" si="43"/>
        <v/>
      </c>
      <c r="K207" s="163"/>
      <c r="M207" s="165" t="str">
        <f t="shared" si="34"/>
        <v/>
      </c>
      <c r="N207" s="166" t="str">
        <f t="shared" si="44"/>
        <v/>
      </c>
      <c r="O207" s="167" t="str">
        <f t="shared" si="35"/>
        <v/>
      </c>
      <c r="P207" s="167" t="str">
        <f t="shared" si="36"/>
        <v/>
      </c>
      <c r="Q207" s="168" t="str">
        <f t="shared" si="37"/>
        <v/>
      </c>
      <c r="R207" s="169" t="str">
        <f t="shared" si="38"/>
        <v/>
      </c>
      <c r="S207" s="168" t="str">
        <f t="shared" si="39"/>
        <v/>
      </c>
      <c r="T207" s="168" t="str">
        <f t="shared" si="40"/>
        <v/>
      </c>
      <c r="U207" s="168" t="str">
        <f t="shared" si="41"/>
        <v/>
      </c>
      <c r="V207" s="140"/>
      <c r="W207" s="171" t="str">
        <f t="shared" si="42"/>
        <v/>
      </c>
    </row>
    <row r="208" spans="1:23" ht="12" customHeight="1">
      <c r="A208" s="27">
        <v>159</v>
      </c>
      <c r="B208" s="188"/>
      <c r="C208" s="401"/>
      <c r="D208" s="189"/>
      <c r="E208" s="190"/>
      <c r="F208" s="190"/>
      <c r="G208" s="161" t="str">
        <f t="shared" si="31"/>
        <v/>
      </c>
      <c r="H208" s="162" t="str">
        <f t="shared" si="32"/>
        <v/>
      </c>
      <c r="I208" s="197" t="str">
        <f t="shared" si="33"/>
        <v/>
      </c>
      <c r="J208" s="164" t="str">
        <f t="shared" si="43"/>
        <v/>
      </c>
      <c r="K208" s="163"/>
      <c r="M208" s="165" t="str">
        <f t="shared" si="34"/>
        <v/>
      </c>
      <c r="N208" s="166" t="str">
        <f t="shared" si="44"/>
        <v/>
      </c>
      <c r="O208" s="167" t="str">
        <f t="shared" si="35"/>
        <v/>
      </c>
      <c r="P208" s="167" t="str">
        <f t="shared" si="36"/>
        <v/>
      </c>
      <c r="Q208" s="168" t="str">
        <f t="shared" si="37"/>
        <v/>
      </c>
      <c r="R208" s="169" t="str">
        <f t="shared" si="38"/>
        <v/>
      </c>
      <c r="S208" s="168" t="str">
        <f t="shared" si="39"/>
        <v/>
      </c>
      <c r="T208" s="168" t="str">
        <f t="shared" si="40"/>
        <v/>
      </c>
      <c r="U208" s="168" t="str">
        <f t="shared" si="41"/>
        <v/>
      </c>
      <c r="V208" s="140"/>
      <c r="W208" s="171" t="str">
        <f t="shared" si="42"/>
        <v/>
      </c>
    </row>
    <row r="209" spans="1:23" ht="12" customHeight="1">
      <c r="A209" s="27">
        <v>160</v>
      </c>
      <c r="B209" s="188"/>
      <c r="C209" s="401"/>
      <c r="D209" s="189"/>
      <c r="E209" s="190"/>
      <c r="F209" s="190"/>
      <c r="G209" s="161" t="str">
        <f t="shared" si="31"/>
        <v/>
      </c>
      <c r="H209" s="162" t="str">
        <f t="shared" si="32"/>
        <v/>
      </c>
      <c r="I209" s="197" t="str">
        <f t="shared" si="33"/>
        <v/>
      </c>
      <c r="J209" s="164" t="str">
        <f t="shared" si="43"/>
        <v/>
      </c>
      <c r="K209" s="163"/>
      <c r="M209" s="165" t="str">
        <f t="shared" si="34"/>
        <v/>
      </c>
      <c r="N209" s="166" t="str">
        <f t="shared" si="44"/>
        <v/>
      </c>
      <c r="O209" s="167" t="str">
        <f t="shared" si="35"/>
        <v/>
      </c>
      <c r="P209" s="167" t="str">
        <f t="shared" si="36"/>
        <v/>
      </c>
      <c r="Q209" s="168" t="str">
        <f t="shared" si="37"/>
        <v/>
      </c>
      <c r="R209" s="169" t="str">
        <f t="shared" si="38"/>
        <v/>
      </c>
      <c r="S209" s="168" t="str">
        <f t="shared" si="39"/>
        <v/>
      </c>
      <c r="T209" s="168" t="str">
        <f t="shared" si="40"/>
        <v/>
      </c>
      <c r="U209" s="168" t="str">
        <f t="shared" si="41"/>
        <v/>
      </c>
      <c r="V209" s="140"/>
      <c r="W209" s="171" t="str">
        <f t="shared" si="42"/>
        <v/>
      </c>
    </row>
    <row r="210" spans="1:23" ht="12" customHeight="1">
      <c r="A210" s="27">
        <v>161</v>
      </c>
      <c r="B210" s="188"/>
      <c r="C210" s="401"/>
      <c r="D210" s="189"/>
      <c r="E210" s="190"/>
      <c r="F210" s="190"/>
      <c r="G210" s="161" t="str">
        <f t="shared" si="31"/>
        <v/>
      </c>
      <c r="H210" s="162" t="str">
        <f t="shared" si="32"/>
        <v/>
      </c>
      <c r="I210" s="197" t="str">
        <f t="shared" si="33"/>
        <v/>
      </c>
      <c r="J210" s="164" t="str">
        <f t="shared" si="43"/>
        <v/>
      </c>
      <c r="K210" s="163"/>
      <c r="M210" s="165" t="str">
        <f t="shared" si="34"/>
        <v/>
      </c>
      <c r="N210" s="166" t="str">
        <f t="shared" si="44"/>
        <v/>
      </c>
      <c r="O210" s="167" t="str">
        <f t="shared" si="35"/>
        <v/>
      </c>
      <c r="P210" s="167" t="str">
        <f t="shared" si="36"/>
        <v/>
      </c>
      <c r="Q210" s="168" t="str">
        <f t="shared" si="37"/>
        <v/>
      </c>
      <c r="R210" s="169" t="str">
        <f t="shared" si="38"/>
        <v/>
      </c>
      <c r="S210" s="168" t="str">
        <f t="shared" si="39"/>
        <v/>
      </c>
      <c r="T210" s="168" t="str">
        <f t="shared" si="40"/>
        <v/>
      </c>
      <c r="U210" s="168" t="str">
        <f t="shared" si="41"/>
        <v/>
      </c>
      <c r="V210" s="140"/>
      <c r="W210" s="171" t="str">
        <f t="shared" si="42"/>
        <v/>
      </c>
    </row>
    <row r="211" spans="1:23" ht="12" customHeight="1">
      <c r="A211" s="27">
        <v>162</v>
      </c>
      <c r="B211" s="188"/>
      <c r="C211" s="401"/>
      <c r="D211" s="189"/>
      <c r="E211" s="190"/>
      <c r="F211" s="190"/>
      <c r="G211" s="161" t="str">
        <f t="shared" si="31"/>
        <v/>
      </c>
      <c r="H211" s="162" t="str">
        <f t="shared" si="32"/>
        <v/>
      </c>
      <c r="I211" s="197" t="str">
        <f t="shared" si="33"/>
        <v/>
      </c>
      <c r="J211" s="164" t="str">
        <f t="shared" si="43"/>
        <v/>
      </c>
      <c r="K211" s="163"/>
      <c r="M211" s="165" t="str">
        <f t="shared" si="34"/>
        <v/>
      </c>
      <c r="N211" s="166" t="str">
        <f t="shared" si="44"/>
        <v/>
      </c>
      <c r="O211" s="167" t="str">
        <f t="shared" si="35"/>
        <v/>
      </c>
      <c r="P211" s="167" t="str">
        <f t="shared" si="36"/>
        <v/>
      </c>
      <c r="Q211" s="168" t="str">
        <f t="shared" si="37"/>
        <v/>
      </c>
      <c r="R211" s="169" t="str">
        <f t="shared" si="38"/>
        <v/>
      </c>
      <c r="S211" s="168" t="str">
        <f t="shared" si="39"/>
        <v/>
      </c>
      <c r="T211" s="168" t="str">
        <f t="shared" si="40"/>
        <v/>
      </c>
      <c r="U211" s="168" t="str">
        <f t="shared" si="41"/>
        <v/>
      </c>
      <c r="V211" s="140"/>
      <c r="W211" s="171" t="str">
        <f t="shared" si="42"/>
        <v/>
      </c>
    </row>
    <row r="212" spans="1:23" ht="12" customHeight="1">
      <c r="A212" s="27">
        <v>163</v>
      </c>
      <c r="B212" s="188"/>
      <c r="C212" s="401"/>
      <c r="D212" s="189"/>
      <c r="E212" s="190"/>
      <c r="F212" s="190"/>
      <c r="G212" s="161" t="str">
        <f t="shared" si="31"/>
        <v/>
      </c>
      <c r="H212" s="162" t="str">
        <f t="shared" si="32"/>
        <v/>
      </c>
      <c r="I212" s="197" t="str">
        <f t="shared" si="33"/>
        <v/>
      </c>
      <c r="J212" s="164" t="str">
        <f t="shared" si="43"/>
        <v/>
      </c>
      <c r="K212" s="163"/>
      <c r="M212" s="165" t="str">
        <f t="shared" si="34"/>
        <v/>
      </c>
      <c r="N212" s="166" t="str">
        <f t="shared" si="44"/>
        <v/>
      </c>
      <c r="O212" s="167" t="str">
        <f t="shared" si="35"/>
        <v/>
      </c>
      <c r="P212" s="167" t="str">
        <f t="shared" si="36"/>
        <v/>
      </c>
      <c r="Q212" s="168" t="str">
        <f t="shared" si="37"/>
        <v/>
      </c>
      <c r="R212" s="169" t="str">
        <f t="shared" si="38"/>
        <v/>
      </c>
      <c r="S212" s="168" t="str">
        <f t="shared" si="39"/>
        <v/>
      </c>
      <c r="T212" s="168" t="str">
        <f t="shared" si="40"/>
        <v/>
      </c>
      <c r="U212" s="168" t="str">
        <f t="shared" si="41"/>
        <v/>
      </c>
      <c r="V212" s="140"/>
      <c r="W212" s="171" t="str">
        <f t="shared" si="42"/>
        <v/>
      </c>
    </row>
    <row r="213" spans="1:23" ht="12" customHeight="1">
      <c r="A213" s="27">
        <v>164</v>
      </c>
      <c r="B213" s="188"/>
      <c r="C213" s="401"/>
      <c r="D213" s="189"/>
      <c r="E213" s="190"/>
      <c r="F213" s="190"/>
      <c r="G213" s="161" t="str">
        <f t="shared" si="31"/>
        <v/>
      </c>
      <c r="H213" s="162" t="str">
        <f t="shared" si="32"/>
        <v/>
      </c>
      <c r="I213" s="197" t="str">
        <f t="shared" si="33"/>
        <v/>
      </c>
      <c r="J213" s="164" t="str">
        <f t="shared" si="43"/>
        <v/>
      </c>
      <c r="K213" s="163"/>
      <c r="M213" s="165" t="str">
        <f t="shared" si="34"/>
        <v/>
      </c>
      <c r="N213" s="166" t="str">
        <f t="shared" si="44"/>
        <v/>
      </c>
      <c r="O213" s="167" t="str">
        <f t="shared" si="35"/>
        <v/>
      </c>
      <c r="P213" s="167" t="str">
        <f t="shared" si="36"/>
        <v/>
      </c>
      <c r="Q213" s="168" t="str">
        <f t="shared" si="37"/>
        <v/>
      </c>
      <c r="R213" s="169" t="str">
        <f t="shared" si="38"/>
        <v/>
      </c>
      <c r="S213" s="168" t="str">
        <f t="shared" si="39"/>
        <v/>
      </c>
      <c r="T213" s="168" t="str">
        <f t="shared" si="40"/>
        <v/>
      </c>
      <c r="U213" s="168" t="str">
        <f t="shared" si="41"/>
        <v/>
      </c>
      <c r="V213" s="140"/>
      <c r="W213" s="171" t="str">
        <f t="shared" si="42"/>
        <v/>
      </c>
    </row>
    <row r="214" spans="1:23" ht="12" customHeight="1">
      <c r="A214" s="27">
        <v>165</v>
      </c>
      <c r="B214" s="188"/>
      <c r="C214" s="401"/>
      <c r="D214" s="189"/>
      <c r="E214" s="190"/>
      <c r="F214" s="190"/>
      <c r="G214" s="161" t="str">
        <f t="shared" si="31"/>
        <v/>
      </c>
      <c r="H214" s="162" t="str">
        <f t="shared" si="32"/>
        <v/>
      </c>
      <c r="I214" s="197" t="str">
        <f t="shared" si="33"/>
        <v/>
      </c>
      <c r="J214" s="164" t="str">
        <f t="shared" si="43"/>
        <v/>
      </c>
      <c r="K214" s="163"/>
      <c r="M214" s="165" t="str">
        <f t="shared" si="34"/>
        <v/>
      </c>
      <c r="N214" s="166" t="str">
        <f t="shared" si="44"/>
        <v/>
      </c>
      <c r="O214" s="167" t="str">
        <f t="shared" si="35"/>
        <v/>
      </c>
      <c r="P214" s="167" t="str">
        <f t="shared" si="36"/>
        <v/>
      </c>
      <c r="Q214" s="168" t="str">
        <f t="shared" si="37"/>
        <v/>
      </c>
      <c r="R214" s="169" t="str">
        <f t="shared" si="38"/>
        <v/>
      </c>
      <c r="S214" s="168" t="str">
        <f t="shared" si="39"/>
        <v/>
      </c>
      <c r="T214" s="168" t="str">
        <f t="shared" si="40"/>
        <v/>
      </c>
      <c r="U214" s="168" t="str">
        <f t="shared" si="41"/>
        <v/>
      </c>
      <c r="V214" s="140"/>
      <c r="W214" s="171" t="str">
        <f t="shared" si="42"/>
        <v/>
      </c>
    </row>
    <row r="215" spans="1:23" ht="12" customHeight="1">
      <c r="A215" s="27">
        <v>166</v>
      </c>
      <c r="B215" s="188"/>
      <c r="C215" s="401"/>
      <c r="D215" s="189"/>
      <c r="E215" s="190"/>
      <c r="F215" s="190"/>
      <c r="G215" s="161" t="str">
        <f t="shared" si="31"/>
        <v/>
      </c>
      <c r="H215" s="162" t="str">
        <f t="shared" si="32"/>
        <v/>
      </c>
      <c r="I215" s="197" t="str">
        <f t="shared" si="33"/>
        <v/>
      </c>
      <c r="J215" s="164" t="str">
        <f t="shared" si="43"/>
        <v/>
      </c>
      <c r="K215" s="163"/>
      <c r="M215" s="165" t="str">
        <f t="shared" si="34"/>
        <v/>
      </c>
      <c r="N215" s="166" t="str">
        <f t="shared" si="44"/>
        <v/>
      </c>
      <c r="O215" s="167" t="str">
        <f t="shared" si="35"/>
        <v/>
      </c>
      <c r="P215" s="167" t="str">
        <f t="shared" si="36"/>
        <v/>
      </c>
      <c r="Q215" s="168" t="str">
        <f t="shared" si="37"/>
        <v/>
      </c>
      <c r="R215" s="169" t="str">
        <f t="shared" si="38"/>
        <v/>
      </c>
      <c r="S215" s="168" t="str">
        <f t="shared" si="39"/>
        <v/>
      </c>
      <c r="T215" s="168" t="str">
        <f t="shared" si="40"/>
        <v/>
      </c>
      <c r="U215" s="168" t="str">
        <f t="shared" si="41"/>
        <v/>
      </c>
      <c r="V215" s="140"/>
      <c r="W215" s="171" t="str">
        <f t="shared" si="42"/>
        <v/>
      </c>
    </row>
    <row r="216" spans="1:23" ht="12" customHeight="1">
      <c r="A216" s="27">
        <v>167</v>
      </c>
      <c r="B216" s="188"/>
      <c r="C216" s="401"/>
      <c r="D216" s="189"/>
      <c r="E216" s="190"/>
      <c r="F216" s="190"/>
      <c r="G216" s="161" t="str">
        <f t="shared" si="31"/>
        <v/>
      </c>
      <c r="H216" s="162" t="str">
        <f t="shared" si="32"/>
        <v/>
      </c>
      <c r="I216" s="197" t="str">
        <f t="shared" si="33"/>
        <v/>
      </c>
      <c r="J216" s="164" t="str">
        <f t="shared" si="43"/>
        <v/>
      </c>
      <c r="K216" s="163"/>
      <c r="M216" s="165" t="str">
        <f t="shared" si="34"/>
        <v/>
      </c>
      <c r="N216" s="166" t="str">
        <f t="shared" si="44"/>
        <v/>
      </c>
      <c r="O216" s="167" t="str">
        <f t="shared" si="35"/>
        <v/>
      </c>
      <c r="P216" s="167" t="str">
        <f t="shared" si="36"/>
        <v/>
      </c>
      <c r="Q216" s="168" t="str">
        <f t="shared" si="37"/>
        <v/>
      </c>
      <c r="R216" s="169" t="str">
        <f t="shared" si="38"/>
        <v/>
      </c>
      <c r="S216" s="168" t="str">
        <f t="shared" si="39"/>
        <v/>
      </c>
      <c r="T216" s="168" t="str">
        <f t="shared" si="40"/>
        <v/>
      </c>
      <c r="U216" s="168" t="str">
        <f t="shared" si="41"/>
        <v/>
      </c>
      <c r="V216" s="140"/>
      <c r="W216" s="171" t="str">
        <f t="shared" si="42"/>
        <v/>
      </c>
    </row>
    <row r="217" spans="1:23" ht="12" customHeight="1">
      <c r="A217" s="27">
        <v>168</v>
      </c>
      <c r="B217" s="188"/>
      <c r="C217" s="401"/>
      <c r="D217" s="189"/>
      <c r="E217" s="190"/>
      <c r="F217" s="190"/>
      <c r="G217" s="161" t="str">
        <f t="shared" si="31"/>
        <v/>
      </c>
      <c r="H217" s="162" t="str">
        <f t="shared" si="32"/>
        <v/>
      </c>
      <c r="I217" s="197" t="str">
        <f t="shared" si="33"/>
        <v/>
      </c>
      <c r="J217" s="164" t="str">
        <f t="shared" si="43"/>
        <v/>
      </c>
      <c r="K217" s="163"/>
      <c r="M217" s="165" t="str">
        <f t="shared" si="34"/>
        <v/>
      </c>
      <c r="N217" s="166" t="str">
        <f t="shared" si="44"/>
        <v/>
      </c>
      <c r="O217" s="167" t="str">
        <f t="shared" si="35"/>
        <v/>
      </c>
      <c r="P217" s="167" t="str">
        <f t="shared" si="36"/>
        <v/>
      </c>
      <c r="Q217" s="168" t="str">
        <f t="shared" si="37"/>
        <v/>
      </c>
      <c r="R217" s="169" t="str">
        <f t="shared" si="38"/>
        <v/>
      </c>
      <c r="S217" s="168" t="str">
        <f t="shared" si="39"/>
        <v/>
      </c>
      <c r="T217" s="168" t="str">
        <f t="shared" si="40"/>
        <v/>
      </c>
      <c r="U217" s="168" t="str">
        <f t="shared" si="41"/>
        <v/>
      </c>
      <c r="V217" s="140"/>
      <c r="W217" s="171" t="str">
        <f t="shared" si="42"/>
        <v/>
      </c>
    </row>
    <row r="218" spans="1:23" ht="12" customHeight="1">
      <c r="A218" s="27">
        <v>169</v>
      </c>
      <c r="B218" s="188"/>
      <c r="C218" s="401"/>
      <c r="D218" s="189"/>
      <c r="E218" s="190"/>
      <c r="F218" s="190"/>
      <c r="G218" s="161" t="str">
        <f t="shared" si="31"/>
        <v/>
      </c>
      <c r="H218" s="162" t="str">
        <f t="shared" si="32"/>
        <v/>
      </c>
      <c r="I218" s="197" t="str">
        <f t="shared" si="33"/>
        <v/>
      </c>
      <c r="J218" s="164" t="str">
        <f t="shared" si="43"/>
        <v/>
      </c>
      <c r="K218" s="163"/>
      <c r="M218" s="165" t="str">
        <f t="shared" si="34"/>
        <v/>
      </c>
      <c r="N218" s="166" t="str">
        <f t="shared" si="44"/>
        <v/>
      </c>
      <c r="O218" s="167" t="str">
        <f t="shared" si="35"/>
        <v/>
      </c>
      <c r="P218" s="167" t="str">
        <f t="shared" si="36"/>
        <v/>
      </c>
      <c r="Q218" s="168" t="str">
        <f t="shared" si="37"/>
        <v/>
      </c>
      <c r="R218" s="169" t="str">
        <f t="shared" si="38"/>
        <v/>
      </c>
      <c r="S218" s="168" t="str">
        <f t="shared" si="39"/>
        <v/>
      </c>
      <c r="T218" s="168" t="str">
        <f t="shared" si="40"/>
        <v/>
      </c>
      <c r="U218" s="168" t="str">
        <f t="shared" si="41"/>
        <v/>
      </c>
      <c r="V218" s="140"/>
      <c r="W218" s="171" t="str">
        <f t="shared" si="42"/>
        <v/>
      </c>
    </row>
    <row r="219" spans="1:23" ht="12" customHeight="1">
      <c r="A219" s="27">
        <v>170</v>
      </c>
      <c r="B219" s="188"/>
      <c r="C219" s="401"/>
      <c r="D219" s="189"/>
      <c r="E219" s="190"/>
      <c r="F219" s="190"/>
      <c r="G219" s="161" t="str">
        <f t="shared" si="31"/>
        <v/>
      </c>
      <c r="H219" s="162" t="str">
        <f t="shared" si="32"/>
        <v/>
      </c>
      <c r="I219" s="197" t="str">
        <f t="shared" si="33"/>
        <v/>
      </c>
      <c r="J219" s="164" t="str">
        <f t="shared" si="43"/>
        <v/>
      </c>
      <c r="K219" s="163"/>
      <c r="M219" s="165" t="str">
        <f t="shared" si="34"/>
        <v/>
      </c>
      <c r="N219" s="166" t="str">
        <f t="shared" si="44"/>
        <v/>
      </c>
      <c r="O219" s="167" t="str">
        <f t="shared" si="35"/>
        <v/>
      </c>
      <c r="P219" s="167" t="str">
        <f t="shared" si="36"/>
        <v/>
      </c>
      <c r="Q219" s="168" t="str">
        <f t="shared" si="37"/>
        <v/>
      </c>
      <c r="R219" s="169" t="str">
        <f t="shared" si="38"/>
        <v/>
      </c>
      <c r="S219" s="168" t="str">
        <f t="shared" si="39"/>
        <v/>
      </c>
      <c r="T219" s="168" t="str">
        <f t="shared" si="40"/>
        <v/>
      </c>
      <c r="U219" s="168" t="str">
        <f t="shared" si="41"/>
        <v/>
      </c>
      <c r="V219" s="140"/>
      <c r="W219" s="171" t="str">
        <f t="shared" si="42"/>
        <v/>
      </c>
    </row>
    <row r="220" spans="1:23" ht="12" customHeight="1">
      <c r="A220" s="27">
        <v>171</v>
      </c>
      <c r="B220" s="188"/>
      <c r="C220" s="401"/>
      <c r="D220" s="189"/>
      <c r="E220" s="190"/>
      <c r="F220" s="190"/>
      <c r="G220" s="161" t="str">
        <f t="shared" si="31"/>
        <v/>
      </c>
      <c r="H220" s="162" t="str">
        <f t="shared" si="32"/>
        <v/>
      </c>
      <c r="I220" s="197" t="str">
        <f t="shared" si="33"/>
        <v/>
      </c>
      <c r="J220" s="164" t="str">
        <f t="shared" si="43"/>
        <v/>
      </c>
      <c r="K220" s="163"/>
      <c r="M220" s="165" t="str">
        <f t="shared" si="34"/>
        <v/>
      </c>
      <c r="N220" s="166" t="str">
        <f t="shared" si="44"/>
        <v/>
      </c>
      <c r="O220" s="167" t="str">
        <f t="shared" si="35"/>
        <v/>
      </c>
      <c r="P220" s="167" t="str">
        <f t="shared" si="36"/>
        <v/>
      </c>
      <c r="Q220" s="168" t="str">
        <f t="shared" si="37"/>
        <v/>
      </c>
      <c r="R220" s="169" t="str">
        <f t="shared" si="38"/>
        <v/>
      </c>
      <c r="S220" s="168" t="str">
        <f t="shared" si="39"/>
        <v/>
      </c>
      <c r="T220" s="168" t="str">
        <f t="shared" si="40"/>
        <v/>
      </c>
      <c r="U220" s="168" t="str">
        <f t="shared" si="41"/>
        <v/>
      </c>
      <c r="V220" s="140"/>
      <c r="W220" s="171" t="str">
        <f t="shared" si="42"/>
        <v/>
      </c>
    </row>
    <row r="221" spans="1:23" ht="12" customHeight="1">
      <c r="A221" s="27">
        <v>172</v>
      </c>
      <c r="B221" s="188"/>
      <c r="C221" s="401"/>
      <c r="D221" s="189"/>
      <c r="E221" s="190"/>
      <c r="F221" s="190"/>
      <c r="G221" s="161" t="str">
        <f t="shared" si="31"/>
        <v/>
      </c>
      <c r="H221" s="162" t="str">
        <f t="shared" si="32"/>
        <v/>
      </c>
      <c r="I221" s="197" t="str">
        <f t="shared" si="33"/>
        <v/>
      </c>
      <c r="J221" s="164" t="str">
        <f t="shared" si="43"/>
        <v/>
      </c>
      <c r="K221" s="163"/>
      <c r="M221" s="165" t="str">
        <f t="shared" si="34"/>
        <v/>
      </c>
      <c r="N221" s="166" t="str">
        <f t="shared" si="44"/>
        <v/>
      </c>
      <c r="O221" s="167" t="str">
        <f t="shared" si="35"/>
        <v/>
      </c>
      <c r="P221" s="167" t="str">
        <f t="shared" si="36"/>
        <v/>
      </c>
      <c r="Q221" s="168" t="str">
        <f t="shared" si="37"/>
        <v/>
      </c>
      <c r="R221" s="169" t="str">
        <f t="shared" si="38"/>
        <v/>
      </c>
      <c r="S221" s="168" t="str">
        <f t="shared" si="39"/>
        <v/>
      </c>
      <c r="T221" s="168" t="str">
        <f t="shared" si="40"/>
        <v/>
      </c>
      <c r="U221" s="168" t="str">
        <f t="shared" si="41"/>
        <v/>
      </c>
      <c r="V221" s="140"/>
      <c r="W221" s="171" t="str">
        <f t="shared" si="42"/>
        <v/>
      </c>
    </row>
    <row r="222" spans="1:23" ht="12" customHeight="1">
      <c r="A222" s="27">
        <v>173</v>
      </c>
      <c r="B222" s="188"/>
      <c r="C222" s="401"/>
      <c r="D222" s="189"/>
      <c r="E222" s="190"/>
      <c r="F222" s="190"/>
      <c r="G222" s="161" t="str">
        <f t="shared" si="31"/>
        <v/>
      </c>
      <c r="H222" s="162" t="str">
        <f t="shared" si="32"/>
        <v/>
      </c>
      <c r="I222" s="197" t="str">
        <f t="shared" si="33"/>
        <v/>
      </c>
      <c r="J222" s="164" t="str">
        <f t="shared" si="43"/>
        <v/>
      </c>
      <c r="K222" s="163"/>
      <c r="M222" s="165" t="str">
        <f t="shared" si="34"/>
        <v/>
      </c>
      <c r="N222" s="166" t="str">
        <f t="shared" si="44"/>
        <v/>
      </c>
      <c r="O222" s="167" t="str">
        <f t="shared" si="35"/>
        <v/>
      </c>
      <c r="P222" s="167" t="str">
        <f t="shared" si="36"/>
        <v/>
      </c>
      <c r="Q222" s="168" t="str">
        <f t="shared" si="37"/>
        <v/>
      </c>
      <c r="R222" s="169" t="str">
        <f t="shared" si="38"/>
        <v/>
      </c>
      <c r="S222" s="168" t="str">
        <f t="shared" si="39"/>
        <v/>
      </c>
      <c r="T222" s="168" t="str">
        <f t="shared" si="40"/>
        <v/>
      </c>
      <c r="U222" s="168" t="str">
        <f t="shared" si="41"/>
        <v/>
      </c>
      <c r="V222" s="140"/>
      <c r="W222" s="171" t="str">
        <f t="shared" si="42"/>
        <v/>
      </c>
    </row>
    <row r="223" spans="1:23" ht="12" customHeight="1">
      <c r="A223" s="27">
        <v>174</v>
      </c>
      <c r="B223" s="188"/>
      <c r="C223" s="401"/>
      <c r="D223" s="189"/>
      <c r="E223" s="190"/>
      <c r="F223" s="190"/>
      <c r="G223" s="161" t="str">
        <f t="shared" si="31"/>
        <v/>
      </c>
      <c r="H223" s="162" t="str">
        <f t="shared" si="32"/>
        <v/>
      </c>
      <c r="I223" s="197" t="str">
        <f t="shared" si="33"/>
        <v/>
      </c>
      <c r="J223" s="164" t="str">
        <f t="shared" si="43"/>
        <v/>
      </c>
      <c r="K223" s="163"/>
      <c r="M223" s="165" t="str">
        <f t="shared" si="34"/>
        <v/>
      </c>
      <c r="N223" s="166" t="str">
        <f t="shared" si="44"/>
        <v/>
      </c>
      <c r="O223" s="167" t="str">
        <f t="shared" si="35"/>
        <v/>
      </c>
      <c r="P223" s="167" t="str">
        <f t="shared" si="36"/>
        <v/>
      </c>
      <c r="Q223" s="168" t="str">
        <f t="shared" si="37"/>
        <v/>
      </c>
      <c r="R223" s="169" t="str">
        <f t="shared" si="38"/>
        <v/>
      </c>
      <c r="S223" s="168" t="str">
        <f t="shared" si="39"/>
        <v/>
      </c>
      <c r="T223" s="168" t="str">
        <f t="shared" si="40"/>
        <v/>
      </c>
      <c r="U223" s="168" t="str">
        <f t="shared" si="41"/>
        <v/>
      </c>
      <c r="V223" s="140"/>
      <c r="W223" s="171" t="str">
        <f t="shared" si="42"/>
        <v/>
      </c>
    </row>
    <row r="224" spans="1:23" ht="12" customHeight="1">
      <c r="A224" s="27">
        <v>175</v>
      </c>
      <c r="B224" s="188"/>
      <c r="C224" s="401"/>
      <c r="D224" s="189"/>
      <c r="E224" s="190"/>
      <c r="F224" s="190"/>
      <c r="G224" s="161" t="str">
        <f t="shared" si="31"/>
        <v/>
      </c>
      <c r="H224" s="162" t="str">
        <f t="shared" si="32"/>
        <v/>
      </c>
      <c r="I224" s="197" t="str">
        <f t="shared" si="33"/>
        <v/>
      </c>
      <c r="J224" s="164" t="str">
        <f t="shared" si="43"/>
        <v/>
      </c>
      <c r="K224" s="163"/>
      <c r="M224" s="165" t="str">
        <f t="shared" si="34"/>
        <v/>
      </c>
      <c r="N224" s="166" t="str">
        <f t="shared" si="44"/>
        <v/>
      </c>
      <c r="O224" s="167" t="str">
        <f t="shared" si="35"/>
        <v/>
      </c>
      <c r="P224" s="167" t="str">
        <f t="shared" si="36"/>
        <v/>
      </c>
      <c r="Q224" s="168" t="str">
        <f t="shared" si="37"/>
        <v/>
      </c>
      <c r="R224" s="169" t="str">
        <f t="shared" si="38"/>
        <v/>
      </c>
      <c r="S224" s="168" t="str">
        <f t="shared" si="39"/>
        <v/>
      </c>
      <c r="T224" s="168" t="str">
        <f t="shared" si="40"/>
        <v/>
      </c>
      <c r="U224" s="168" t="str">
        <f t="shared" si="41"/>
        <v/>
      </c>
      <c r="V224" s="140"/>
      <c r="W224" s="171" t="str">
        <f t="shared" si="42"/>
        <v/>
      </c>
    </row>
    <row r="225" spans="1:23" ht="12" customHeight="1">
      <c r="A225" s="27">
        <v>176</v>
      </c>
      <c r="B225" s="188"/>
      <c r="C225" s="401"/>
      <c r="D225" s="189"/>
      <c r="E225" s="190"/>
      <c r="F225" s="190"/>
      <c r="G225" s="161" t="str">
        <f t="shared" si="31"/>
        <v/>
      </c>
      <c r="H225" s="162" t="str">
        <f t="shared" si="32"/>
        <v/>
      </c>
      <c r="I225" s="197" t="str">
        <f t="shared" si="33"/>
        <v/>
      </c>
      <c r="J225" s="164" t="str">
        <f t="shared" si="43"/>
        <v/>
      </c>
      <c r="K225" s="163"/>
      <c r="M225" s="165" t="str">
        <f t="shared" si="34"/>
        <v/>
      </c>
      <c r="N225" s="166" t="str">
        <f t="shared" si="44"/>
        <v/>
      </c>
      <c r="O225" s="167" t="str">
        <f t="shared" si="35"/>
        <v/>
      </c>
      <c r="P225" s="167" t="str">
        <f t="shared" si="36"/>
        <v/>
      </c>
      <c r="Q225" s="168" t="str">
        <f t="shared" si="37"/>
        <v/>
      </c>
      <c r="R225" s="169" t="str">
        <f t="shared" si="38"/>
        <v/>
      </c>
      <c r="S225" s="168" t="str">
        <f t="shared" si="39"/>
        <v/>
      </c>
      <c r="T225" s="168" t="str">
        <f t="shared" si="40"/>
        <v/>
      </c>
      <c r="U225" s="168" t="str">
        <f t="shared" si="41"/>
        <v/>
      </c>
      <c r="V225" s="140"/>
      <c r="W225" s="171" t="str">
        <f t="shared" si="42"/>
        <v/>
      </c>
    </row>
    <row r="226" spans="1:23" ht="12" customHeight="1">
      <c r="A226" s="27">
        <v>177</v>
      </c>
      <c r="B226" s="188"/>
      <c r="C226" s="401"/>
      <c r="D226" s="189"/>
      <c r="E226" s="190"/>
      <c r="F226" s="190"/>
      <c r="G226" s="161" t="str">
        <f t="shared" si="31"/>
        <v/>
      </c>
      <c r="H226" s="162" t="str">
        <f t="shared" si="32"/>
        <v/>
      </c>
      <c r="I226" s="197" t="str">
        <f t="shared" si="33"/>
        <v/>
      </c>
      <c r="J226" s="164" t="str">
        <f t="shared" si="43"/>
        <v/>
      </c>
      <c r="K226" s="163"/>
      <c r="M226" s="165" t="str">
        <f t="shared" si="34"/>
        <v/>
      </c>
      <c r="N226" s="166" t="str">
        <f t="shared" si="44"/>
        <v/>
      </c>
      <c r="O226" s="167" t="str">
        <f t="shared" si="35"/>
        <v/>
      </c>
      <c r="P226" s="167" t="str">
        <f t="shared" si="36"/>
        <v/>
      </c>
      <c r="Q226" s="168" t="str">
        <f t="shared" si="37"/>
        <v/>
      </c>
      <c r="R226" s="169" t="str">
        <f t="shared" si="38"/>
        <v/>
      </c>
      <c r="S226" s="168" t="str">
        <f t="shared" si="39"/>
        <v/>
      </c>
      <c r="T226" s="168" t="str">
        <f t="shared" si="40"/>
        <v/>
      </c>
      <c r="U226" s="168" t="str">
        <f t="shared" si="41"/>
        <v/>
      </c>
      <c r="V226" s="140"/>
      <c r="W226" s="171" t="str">
        <f t="shared" si="42"/>
        <v/>
      </c>
    </row>
    <row r="227" spans="1:23" ht="12" customHeight="1">
      <c r="A227" s="27">
        <v>178</v>
      </c>
      <c r="B227" s="188"/>
      <c r="C227" s="401"/>
      <c r="D227" s="189"/>
      <c r="E227" s="190"/>
      <c r="F227" s="190"/>
      <c r="G227" s="161" t="str">
        <f t="shared" si="31"/>
        <v/>
      </c>
      <c r="H227" s="162" t="str">
        <f t="shared" si="32"/>
        <v/>
      </c>
      <c r="I227" s="197" t="str">
        <f t="shared" si="33"/>
        <v/>
      </c>
      <c r="J227" s="164" t="str">
        <f t="shared" si="43"/>
        <v/>
      </c>
      <c r="K227" s="163"/>
      <c r="M227" s="165" t="str">
        <f t="shared" si="34"/>
        <v/>
      </c>
      <c r="N227" s="166" t="str">
        <f t="shared" si="44"/>
        <v/>
      </c>
      <c r="O227" s="167" t="str">
        <f t="shared" si="35"/>
        <v/>
      </c>
      <c r="P227" s="167" t="str">
        <f t="shared" si="36"/>
        <v/>
      </c>
      <c r="Q227" s="168" t="str">
        <f t="shared" si="37"/>
        <v/>
      </c>
      <c r="R227" s="169" t="str">
        <f t="shared" si="38"/>
        <v/>
      </c>
      <c r="S227" s="168" t="str">
        <f t="shared" si="39"/>
        <v/>
      </c>
      <c r="T227" s="168" t="str">
        <f t="shared" si="40"/>
        <v/>
      </c>
      <c r="U227" s="168" t="str">
        <f t="shared" si="41"/>
        <v/>
      </c>
      <c r="V227" s="140"/>
      <c r="W227" s="171" t="str">
        <f t="shared" si="42"/>
        <v/>
      </c>
    </row>
    <row r="228" spans="1:23" ht="12" customHeight="1">
      <c r="A228" s="27">
        <v>179</v>
      </c>
      <c r="B228" s="188"/>
      <c r="C228" s="401"/>
      <c r="D228" s="189"/>
      <c r="E228" s="190"/>
      <c r="F228" s="190"/>
      <c r="G228" s="161" t="str">
        <f t="shared" si="31"/>
        <v/>
      </c>
      <c r="H228" s="162" t="str">
        <f t="shared" si="32"/>
        <v/>
      </c>
      <c r="I228" s="197" t="str">
        <f t="shared" si="33"/>
        <v/>
      </c>
      <c r="J228" s="164" t="str">
        <f t="shared" si="43"/>
        <v/>
      </c>
      <c r="K228" s="163"/>
      <c r="M228" s="165" t="str">
        <f t="shared" si="34"/>
        <v/>
      </c>
      <c r="N228" s="166" t="str">
        <f t="shared" si="44"/>
        <v/>
      </c>
      <c r="O228" s="167" t="str">
        <f t="shared" si="35"/>
        <v/>
      </c>
      <c r="P228" s="167" t="str">
        <f t="shared" si="36"/>
        <v/>
      </c>
      <c r="Q228" s="168" t="str">
        <f t="shared" si="37"/>
        <v/>
      </c>
      <c r="R228" s="169" t="str">
        <f t="shared" si="38"/>
        <v/>
      </c>
      <c r="S228" s="168" t="str">
        <f t="shared" si="39"/>
        <v/>
      </c>
      <c r="T228" s="168" t="str">
        <f t="shared" si="40"/>
        <v/>
      </c>
      <c r="U228" s="168" t="str">
        <f t="shared" si="41"/>
        <v/>
      </c>
      <c r="V228" s="140"/>
      <c r="W228" s="171" t="str">
        <f t="shared" si="42"/>
        <v/>
      </c>
    </row>
    <row r="229" spans="1:23" ht="12" customHeight="1">
      <c r="A229" s="27">
        <v>180</v>
      </c>
      <c r="B229" s="188"/>
      <c r="C229" s="401"/>
      <c r="D229" s="189"/>
      <c r="E229" s="190"/>
      <c r="F229" s="190"/>
      <c r="G229" s="161" t="str">
        <f t="shared" si="31"/>
        <v/>
      </c>
      <c r="H229" s="162" t="str">
        <f t="shared" si="32"/>
        <v/>
      </c>
      <c r="I229" s="197" t="str">
        <f t="shared" si="33"/>
        <v/>
      </c>
      <c r="J229" s="164" t="str">
        <f t="shared" si="43"/>
        <v/>
      </c>
      <c r="K229" s="163"/>
      <c r="M229" s="165" t="str">
        <f t="shared" si="34"/>
        <v/>
      </c>
      <c r="N229" s="166" t="str">
        <f t="shared" si="44"/>
        <v/>
      </c>
      <c r="O229" s="167" t="str">
        <f t="shared" si="35"/>
        <v/>
      </c>
      <c r="P229" s="167" t="str">
        <f t="shared" si="36"/>
        <v/>
      </c>
      <c r="Q229" s="168" t="str">
        <f t="shared" si="37"/>
        <v/>
      </c>
      <c r="R229" s="169" t="str">
        <f t="shared" si="38"/>
        <v/>
      </c>
      <c r="S229" s="168" t="str">
        <f t="shared" si="39"/>
        <v/>
      </c>
      <c r="T229" s="168" t="str">
        <f t="shared" si="40"/>
        <v/>
      </c>
      <c r="U229" s="168" t="str">
        <f t="shared" si="41"/>
        <v/>
      </c>
      <c r="V229" s="140"/>
      <c r="W229" s="171" t="str">
        <f t="shared" si="42"/>
        <v/>
      </c>
    </row>
    <row r="230" spans="1:23" ht="12" customHeight="1">
      <c r="A230" s="27">
        <v>181</v>
      </c>
      <c r="B230" s="188"/>
      <c r="C230" s="401"/>
      <c r="D230" s="189"/>
      <c r="E230" s="190"/>
      <c r="F230" s="190"/>
      <c r="G230" s="161" t="str">
        <f t="shared" si="31"/>
        <v/>
      </c>
      <c r="H230" s="162" t="str">
        <f t="shared" si="32"/>
        <v/>
      </c>
      <c r="I230" s="197" t="str">
        <f t="shared" si="33"/>
        <v/>
      </c>
      <c r="J230" s="164" t="str">
        <f t="shared" si="43"/>
        <v/>
      </c>
      <c r="K230" s="163"/>
      <c r="M230" s="165" t="str">
        <f t="shared" si="34"/>
        <v/>
      </c>
      <c r="N230" s="166" t="str">
        <f t="shared" si="44"/>
        <v/>
      </c>
      <c r="O230" s="167" t="str">
        <f t="shared" si="35"/>
        <v/>
      </c>
      <c r="P230" s="167" t="str">
        <f t="shared" si="36"/>
        <v/>
      </c>
      <c r="Q230" s="168" t="str">
        <f t="shared" si="37"/>
        <v/>
      </c>
      <c r="R230" s="169" t="str">
        <f t="shared" si="38"/>
        <v/>
      </c>
      <c r="S230" s="168" t="str">
        <f t="shared" si="39"/>
        <v/>
      </c>
      <c r="T230" s="168" t="str">
        <f t="shared" si="40"/>
        <v/>
      </c>
      <c r="U230" s="168" t="str">
        <f t="shared" si="41"/>
        <v/>
      </c>
      <c r="V230" s="140"/>
      <c r="W230" s="171" t="str">
        <f t="shared" si="42"/>
        <v/>
      </c>
    </row>
    <row r="231" spans="1:23" ht="12" customHeight="1">
      <c r="A231" s="27">
        <v>182</v>
      </c>
      <c r="B231" s="188"/>
      <c r="C231" s="401"/>
      <c r="D231" s="189"/>
      <c r="E231" s="190"/>
      <c r="F231" s="190"/>
      <c r="G231" s="161" t="str">
        <f t="shared" si="31"/>
        <v/>
      </c>
      <c r="H231" s="162" t="str">
        <f t="shared" si="32"/>
        <v/>
      </c>
      <c r="I231" s="197" t="str">
        <f t="shared" si="33"/>
        <v/>
      </c>
      <c r="J231" s="164" t="str">
        <f t="shared" si="43"/>
        <v/>
      </c>
      <c r="K231" s="163"/>
      <c r="M231" s="165" t="str">
        <f t="shared" si="34"/>
        <v/>
      </c>
      <c r="N231" s="166" t="str">
        <f t="shared" si="44"/>
        <v/>
      </c>
      <c r="O231" s="167" t="str">
        <f t="shared" si="35"/>
        <v/>
      </c>
      <c r="P231" s="167" t="str">
        <f t="shared" si="36"/>
        <v/>
      </c>
      <c r="Q231" s="168" t="str">
        <f t="shared" si="37"/>
        <v/>
      </c>
      <c r="R231" s="169" t="str">
        <f t="shared" si="38"/>
        <v/>
      </c>
      <c r="S231" s="168" t="str">
        <f t="shared" si="39"/>
        <v/>
      </c>
      <c r="T231" s="168" t="str">
        <f t="shared" si="40"/>
        <v/>
      </c>
      <c r="U231" s="168" t="str">
        <f t="shared" si="41"/>
        <v/>
      </c>
      <c r="V231" s="140"/>
      <c r="W231" s="171" t="str">
        <f t="shared" si="42"/>
        <v/>
      </c>
    </row>
    <row r="232" spans="1:23" ht="12" customHeight="1">
      <c r="A232" s="27">
        <v>183</v>
      </c>
      <c r="B232" s="188"/>
      <c r="C232" s="401"/>
      <c r="D232" s="189"/>
      <c r="E232" s="190"/>
      <c r="F232" s="190"/>
      <c r="G232" s="161" t="str">
        <f t="shared" si="31"/>
        <v/>
      </c>
      <c r="H232" s="162" t="str">
        <f t="shared" si="32"/>
        <v/>
      </c>
      <c r="I232" s="197" t="str">
        <f t="shared" si="33"/>
        <v/>
      </c>
      <c r="J232" s="164" t="str">
        <f t="shared" si="43"/>
        <v/>
      </c>
      <c r="K232" s="163"/>
      <c r="M232" s="165" t="str">
        <f t="shared" si="34"/>
        <v/>
      </c>
      <c r="N232" s="166" t="str">
        <f t="shared" si="44"/>
        <v/>
      </c>
      <c r="O232" s="167" t="str">
        <f t="shared" si="35"/>
        <v/>
      </c>
      <c r="P232" s="167" t="str">
        <f t="shared" si="36"/>
        <v/>
      </c>
      <c r="Q232" s="168" t="str">
        <f t="shared" si="37"/>
        <v/>
      </c>
      <c r="R232" s="169" t="str">
        <f t="shared" si="38"/>
        <v/>
      </c>
      <c r="S232" s="168" t="str">
        <f t="shared" si="39"/>
        <v/>
      </c>
      <c r="T232" s="168" t="str">
        <f t="shared" si="40"/>
        <v/>
      </c>
      <c r="U232" s="168" t="str">
        <f t="shared" si="41"/>
        <v/>
      </c>
      <c r="V232" s="140"/>
      <c r="W232" s="171" t="str">
        <f t="shared" si="42"/>
        <v/>
      </c>
    </row>
    <row r="233" spans="1:23" ht="12" customHeight="1">
      <c r="A233" s="27">
        <v>184</v>
      </c>
      <c r="B233" s="188"/>
      <c r="C233" s="401"/>
      <c r="D233" s="189"/>
      <c r="E233" s="190"/>
      <c r="F233" s="190"/>
      <c r="G233" s="161" t="str">
        <f t="shared" si="31"/>
        <v/>
      </c>
      <c r="H233" s="162" t="str">
        <f t="shared" si="32"/>
        <v/>
      </c>
      <c r="I233" s="197" t="str">
        <f t="shared" si="33"/>
        <v/>
      </c>
      <c r="J233" s="164" t="str">
        <f t="shared" si="43"/>
        <v/>
      </c>
      <c r="K233" s="163"/>
      <c r="M233" s="165" t="str">
        <f t="shared" si="34"/>
        <v/>
      </c>
      <c r="N233" s="166" t="str">
        <f t="shared" si="44"/>
        <v/>
      </c>
      <c r="O233" s="167" t="str">
        <f t="shared" si="35"/>
        <v/>
      </c>
      <c r="P233" s="167" t="str">
        <f t="shared" si="36"/>
        <v/>
      </c>
      <c r="Q233" s="168" t="str">
        <f t="shared" si="37"/>
        <v/>
      </c>
      <c r="R233" s="169" t="str">
        <f t="shared" si="38"/>
        <v/>
      </c>
      <c r="S233" s="168" t="str">
        <f t="shared" si="39"/>
        <v/>
      </c>
      <c r="T233" s="168" t="str">
        <f t="shared" si="40"/>
        <v/>
      </c>
      <c r="U233" s="168" t="str">
        <f t="shared" si="41"/>
        <v/>
      </c>
      <c r="V233" s="140"/>
      <c r="W233" s="171" t="str">
        <f t="shared" si="42"/>
        <v/>
      </c>
    </row>
    <row r="234" spans="1:23" ht="12" customHeight="1">
      <c r="A234" s="27">
        <v>185</v>
      </c>
      <c r="B234" s="188"/>
      <c r="C234" s="401"/>
      <c r="D234" s="189"/>
      <c r="E234" s="190"/>
      <c r="F234" s="190"/>
      <c r="G234" s="161" t="str">
        <f t="shared" si="31"/>
        <v/>
      </c>
      <c r="H234" s="162" t="str">
        <f t="shared" si="32"/>
        <v/>
      </c>
      <c r="I234" s="197" t="str">
        <f t="shared" si="33"/>
        <v/>
      </c>
      <c r="J234" s="164" t="str">
        <f t="shared" si="43"/>
        <v/>
      </c>
      <c r="K234" s="163"/>
      <c r="M234" s="165" t="str">
        <f t="shared" si="34"/>
        <v/>
      </c>
      <c r="N234" s="166" t="str">
        <f t="shared" si="44"/>
        <v/>
      </c>
      <c r="O234" s="167" t="str">
        <f t="shared" si="35"/>
        <v/>
      </c>
      <c r="P234" s="167" t="str">
        <f t="shared" si="36"/>
        <v/>
      </c>
      <c r="Q234" s="168" t="str">
        <f t="shared" si="37"/>
        <v/>
      </c>
      <c r="R234" s="169" t="str">
        <f t="shared" si="38"/>
        <v/>
      </c>
      <c r="S234" s="168" t="str">
        <f t="shared" si="39"/>
        <v/>
      </c>
      <c r="T234" s="168" t="str">
        <f t="shared" si="40"/>
        <v/>
      </c>
      <c r="U234" s="168" t="str">
        <f t="shared" si="41"/>
        <v/>
      </c>
      <c r="V234" s="140"/>
      <c r="W234" s="171" t="str">
        <f t="shared" si="42"/>
        <v/>
      </c>
    </row>
    <row r="235" spans="1:23" ht="12" customHeight="1">
      <c r="A235" s="27">
        <v>186</v>
      </c>
      <c r="B235" s="188"/>
      <c r="C235" s="401"/>
      <c r="D235" s="189"/>
      <c r="E235" s="190"/>
      <c r="F235" s="190"/>
      <c r="G235" s="161" t="str">
        <f t="shared" si="31"/>
        <v/>
      </c>
      <c r="H235" s="162" t="str">
        <f t="shared" si="32"/>
        <v/>
      </c>
      <c r="I235" s="197" t="str">
        <f t="shared" si="33"/>
        <v/>
      </c>
      <c r="J235" s="164" t="str">
        <f t="shared" si="43"/>
        <v/>
      </c>
      <c r="K235" s="163"/>
      <c r="M235" s="165" t="str">
        <f t="shared" si="34"/>
        <v/>
      </c>
      <c r="N235" s="166" t="str">
        <f t="shared" si="44"/>
        <v/>
      </c>
      <c r="O235" s="167" t="str">
        <f t="shared" si="35"/>
        <v/>
      </c>
      <c r="P235" s="167" t="str">
        <f t="shared" si="36"/>
        <v/>
      </c>
      <c r="Q235" s="168" t="str">
        <f t="shared" si="37"/>
        <v/>
      </c>
      <c r="R235" s="169" t="str">
        <f t="shared" si="38"/>
        <v/>
      </c>
      <c r="S235" s="168" t="str">
        <f t="shared" si="39"/>
        <v/>
      </c>
      <c r="T235" s="168" t="str">
        <f t="shared" si="40"/>
        <v/>
      </c>
      <c r="U235" s="168" t="str">
        <f t="shared" si="41"/>
        <v/>
      </c>
      <c r="V235" s="140"/>
      <c r="W235" s="171" t="str">
        <f t="shared" si="42"/>
        <v/>
      </c>
    </row>
    <row r="236" spans="1:23" ht="12" customHeight="1">
      <c r="A236" s="27">
        <v>187</v>
      </c>
      <c r="B236" s="188"/>
      <c r="C236" s="401"/>
      <c r="D236" s="189"/>
      <c r="E236" s="190"/>
      <c r="F236" s="190"/>
      <c r="G236" s="161" t="str">
        <f t="shared" si="31"/>
        <v/>
      </c>
      <c r="H236" s="162" t="str">
        <f t="shared" si="32"/>
        <v/>
      </c>
      <c r="I236" s="197" t="str">
        <f t="shared" si="33"/>
        <v/>
      </c>
      <c r="J236" s="164" t="str">
        <f t="shared" si="43"/>
        <v/>
      </c>
      <c r="K236" s="163"/>
      <c r="M236" s="165" t="str">
        <f t="shared" si="34"/>
        <v/>
      </c>
      <c r="N236" s="166" t="str">
        <f t="shared" si="44"/>
        <v/>
      </c>
      <c r="O236" s="167" t="str">
        <f t="shared" si="35"/>
        <v/>
      </c>
      <c r="P236" s="167" t="str">
        <f t="shared" si="36"/>
        <v/>
      </c>
      <c r="Q236" s="168" t="str">
        <f t="shared" si="37"/>
        <v/>
      </c>
      <c r="R236" s="169" t="str">
        <f t="shared" si="38"/>
        <v/>
      </c>
      <c r="S236" s="168" t="str">
        <f t="shared" si="39"/>
        <v/>
      </c>
      <c r="T236" s="168" t="str">
        <f t="shared" si="40"/>
        <v/>
      </c>
      <c r="U236" s="168" t="str">
        <f t="shared" si="41"/>
        <v/>
      </c>
      <c r="V236" s="140"/>
      <c r="W236" s="171" t="str">
        <f t="shared" si="42"/>
        <v/>
      </c>
    </row>
    <row r="237" spans="1:23" ht="12" customHeight="1">
      <c r="A237" s="27">
        <v>188</v>
      </c>
      <c r="B237" s="188"/>
      <c r="C237" s="401"/>
      <c r="D237" s="189"/>
      <c r="E237" s="190"/>
      <c r="F237" s="190"/>
      <c r="G237" s="161" t="str">
        <f t="shared" si="31"/>
        <v/>
      </c>
      <c r="H237" s="162" t="str">
        <f t="shared" si="32"/>
        <v/>
      </c>
      <c r="I237" s="197" t="str">
        <f t="shared" si="33"/>
        <v/>
      </c>
      <c r="J237" s="164" t="str">
        <f t="shared" si="43"/>
        <v/>
      </c>
      <c r="K237" s="163"/>
      <c r="M237" s="165" t="str">
        <f t="shared" si="34"/>
        <v/>
      </c>
      <c r="N237" s="166" t="str">
        <f t="shared" si="44"/>
        <v/>
      </c>
      <c r="O237" s="167" t="str">
        <f t="shared" si="35"/>
        <v/>
      </c>
      <c r="P237" s="167" t="str">
        <f t="shared" si="36"/>
        <v/>
      </c>
      <c r="Q237" s="168" t="str">
        <f t="shared" si="37"/>
        <v/>
      </c>
      <c r="R237" s="169" t="str">
        <f t="shared" si="38"/>
        <v/>
      </c>
      <c r="S237" s="168" t="str">
        <f t="shared" si="39"/>
        <v/>
      </c>
      <c r="T237" s="168" t="str">
        <f t="shared" si="40"/>
        <v/>
      </c>
      <c r="U237" s="168" t="str">
        <f t="shared" si="41"/>
        <v/>
      </c>
      <c r="V237" s="140"/>
      <c r="W237" s="171" t="str">
        <f t="shared" si="42"/>
        <v/>
      </c>
    </row>
    <row r="238" spans="1:23" ht="12" customHeight="1">
      <c r="A238" s="27">
        <v>189</v>
      </c>
      <c r="B238" s="188"/>
      <c r="C238" s="401"/>
      <c r="D238" s="189"/>
      <c r="E238" s="190"/>
      <c r="F238" s="190"/>
      <c r="G238" s="161" t="str">
        <f t="shared" si="31"/>
        <v/>
      </c>
      <c r="H238" s="162" t="str">
        <f t="shared" si="32"/>
        <v/>
      </c>
      <c r="I238" s="197" t="str">
        <f t="shared" si="33"/>
        <v/>
      </c>
      <c r="J238" s="164" t="str">
        <f t="shared" si="43"/>
        <v/>
      </c>
      <c r="K238" s="163"/>
      <c r="M238" s="165" t="str">
        <f t="shared" si="34"/>
        <v/>
      </c>
      <c r="N238" s="166" t="str">
        <f t="shared" si="44"/>
        <v/>
      </c>
      <c r="O238" s="167" t="str">
        <f t="shared" si="35"/>
        <v/>
      </c>
      <c r="P238" s="167" t="str">
        <f t="shared" si="36"/>
        <v/>
      </c>
      <c r="Q238" s="168" t="str">
        <f t="shared" si="37"/>
        <v/>
      </c>
      <c r="R238" s="169" t="str">
        <f t="shared" si="38"/>
        <v/>
      </c>
      <c r="S238" s="168" t="str">
        <f t="shared" si="39"/>
        <v/>
      </c>
      <c r="T238" s="168" t="str">
        <f t="shared" si="40"/>
        <v/>
      </c>
      <c r="U238" s="168" t="str">
        <f t="shared" si="41"/>
        <v/>
      </c>
      <c r="V238" s="140"/>
      <c r="W238" s="171" t="str">
        <f t="shared" si="42"/>
        <v/>
      </c>
    </row>
    <row r="239" spans="1:23" ht="12" customHeight="1">
      <c r="A239" s="27">
        <v>190</v>
      </c>
      <c r="B239" s="188"/>
      <c r="C239" s="401"/>
      <c r="D239" s="189"/>
      <c r="E239" s="190"/>
      <c r="F239" s="190"/>
      <c r="G239" s="161" t="str">
        <f t="shared" si="31"/>
        <v/>
      </c>
      <c r="H239" s="162" t="str">
        <f t="shared" si="32"/>
        <v/>
      </c>
      <c r="I239" s="197" t="str">
        <f t="shared" si="33"/>
        <v/>
      </c>
      <c r="J239" s="164" t="str">
        <f t="shared" si="43"/>
        <v/>
      </c>
      <c r="K239" s="163"/>
      <c r="M239" s="165" t="str">
        <f t="shared" si="34"/>
        <v/>
      </c>
      <c r="N239" s="166" t="str">
        <f t="shared" si="44"/>
        <v/>
      </c>
      <c r="O239" s="167" t="str">
        <f t="shared" si="35"/>
        <v/>
      </c>
      <c r="P239" s="167" t="str">
        <f t="shared" si="36"/>
        <v/>
      </c>
      <c r="Q239" s="168" t="str">
        <f t="shared" si="37"/>
        <v/>
      </c>
      <c r="R239" s="169" t="str">
        <f t="shared" si="38"/>
        <v/>
      </c>
      <c r="S239" s="168" t="str">
        <f t="shared" si="39"/>
        <v/>
      </c>
      <c r="T239" s="168" t="str">
        <f t="shared" si="40"/>
        <v/>
      </c>
      <c r="U239" s="168" t="str">
        <f t="shared" si="41"/>
        <v/>
      </c>
      <c r="V239" s="140"/>
      <c r="W239" s="171" t="str">
        <f t="shared" si="42"/>
        <v/>
      </c>
    </row>
    <row r="240" spans="1:23" ht="12" customHeight="1">
      <c r="A240" s="27">
        <v>191</v>
      </c>
      <c r="B240" s="188"/>
      <c r="C240" s="401"/>
      <c r="D240" s="189"/>
      <c r="E240" s="190"/>
      <c r="F240" s="190"/>
      <c r="G240" s="161" t="str">
        <f t="shared" si="31"/>
        <v/>
      </c>
      <c r="H240" s="162" t="str">
        <f t="shared" si="32"/>
        <v/>
      </c>
      <c r="I240" s="197" t="str">
        <f t="shared" si="33"/>
        <v/>
      </c>
      <c r="J240" s="164" t="str">
        <f t="shared" si="43"/>
        <v/>
      </c>
      <c r="K240" s="163"/>
      <c r="M240" s="165" t="str">
        <f t="shared" si="34"/>
        <v/>
      </c>
      <c r="N240" s="166" t="str">
        <f t="shared" si="44"/>
        <v/>
      </c>
      <c r="O240" s="167" t="str">
        <f t="shared" si="35"/>
        <v/>
      </c>
      <c r="P240" s="167" t="str">
        <f t="shared" si="36"/>
        <v/>
      </c>
      <c r="Q240" s="168" t="str">
        <f t="shared" si="37"/>
        <v/>
      </c>
      <c r="R240" s="169" t="str">
        <f t="shared" si="38"/>
        <v/>
      </c>
      <c r="S240" s="168" t="str">
        <f t="shared" si="39"/>
        <v/>
      </c>
      <c r="T240" s="168" t="str">
        <f t="shared" si="40"/>
        <v/>
      </c>
      <c r="U240" s="168" t="str">
        <f t="shared" si="41"/>
        <v/>
      </c>
      <c r="V240" s="140"/>
      <c r="W240" s="171" t="str">
        <f t="shared" si="42"/>
        <v/>
      </c>
    </row>
    <row r="241" spans="1:23" ht="12" customHeight="1">
      <c r="A241" s="27">
        <v>192</v>
      </c>
      <c r="B241" s="188"/>
      <c r="C241" s="401"/>
      <c r="D241" s="189"/>
      <c r="E241" s="190"/>
      <c r="F241" s="190"/>
      <c r="G241" s="161" t="str">
        <f t="shared" si="31"/>
        <v/>
      </c>
      <c r="H241" s="162" t="str">
        <f t="shared" si="32"/>
        <v/>
      </c>
      <c r="I241" s="197" t="str">
        <f t="shared" si="33"/>
        <v/>
      </c>
      <c r="J241" s="164" t="str">
        <f t="shared" si="43"/>
        <v/>
      </c>
      <c r="K241" s="163"/>
      <c r="M241" s="165" t="str">
        <f t="shared" si="34"/>
        <v/>
      </c>
      <c r="N241" s="166" t="str">
        <f t="shared" si="44"/>
        <v/>
      </c>
      <c r="O241" s="167" t="str">
        <f t="shared" si="35"/>
        <v/>
      </c>
      <c r="P241" s="167" t="str">
        <f t="shared" si="36"/>
        <v/>
      </c>
      <c r="Q241" s="168" t="str">
        <f t="shared" si="37"/>
        <v/>
      </c>
      <c r="R241" s="169" t="str">
        <f t="shared" si="38"/>
        <v/>
      </c>
      <c r="S241" s="168" t="str">
        <f t="shared" si="39"/>
        <v/>
      </c>
      <c r="T241" s="168" t="str">
        <f t="shared" si="40"/>
        <v/>
      </c>
      <c r="U241" s="168" t="str">
        <f t="shared" si="41"/>
        <v/>
      </c>
      <c r="V241" s="140"/>
      <c r="W241" s="171" t="str">
        <f t="shared" si="42"/>
        <v/>
      </c>
    </row>
    <row r="242" spans="1:23" ht="12" customHeight="1">
      <c r="A242" s="27">
        <v>193</v>
      </c>
      <c r="B242" s="188"/>
      <c r="C242" s="401"/>
      <c r="D242" s="189"/>
      <c r="E242" s="190"/>
      <c r="F242" s="190"/>
      <c r="G242" s="161" t="str">
        <f t="shared" ref="G242:G305" si="45">IF(OR(ISBLANK($C242),ISBLANK($C$45)),"",IF($C242&gt;$C$45,"",DATEDIF($C242,$C$45,"Y")))</f>
        <v/>
      </c>
      <c r="H242" s="162" t="str">
        <f t="shared" ref="H242:H305" si="46">IF(D242=1,"男",IF(D242=2,"女",""))</f>
        <v/>
      </c>
      <c r="I242" s="197" t="str">
        <f t="shared" ref="I242:I305" si="47">G242&amp;H242</f>
        <v/>
      </c>
      <c r="J242" s="164" t="str">
        <f t="shared" si="43"/>
        <v/>
      </c>
      <c r="K242" s="163"/>
      <c r="M242" s="165" t="str">
        <f t="shared" ref="M242:M305" si="48">IF(E242="","",(IF(E242&gt;=70,F242/(E242*E242/10^4),"測定不可")))</f>
        <v/>
      </c>
      <c r="N242" s="166" t="str">
        <f t="shared" si="44"/>
        <v/>
      </c>
      <c r="O242" s="167" t="str">
        <f t="shared" ref="O242:O305" si="49">IF(OR(C242=""),"",IF(D242="1",0.00206*E242*E242-0.1166*E242+6.5273,0.00249*E242*E242-0.1858*E242+9.036))</f>
        <v/>
      </c>
      <c r="P242" s="167" t="str">
        <f t="shared" ref="P242:P305" si="50">IF(OR(E242=""),"",IF(AND(H242="男",G242&lt;=2),61,IF(AND(H242="男",G242&gt;=3),54.8,IF(AND(H242="女",G242&lt;=2),59.7,52.2))))</f>
        <v/>
      </c>
      <c r="Q242" s="168" t="str">
        <f t="shared" ref="Q242:Q305" si="51">IF($E242="","",P242*O242)</f>
        <v/>
      </c>
      <c r="R242" s="169" t="str">
        <f t="shared" ref="R242:R305" si="52">IF(OR(G242=""),"",IF(G242&gt;=3,1.45,1.35))</f>
        <v/>
      </c>
      <c r="S242" s="168" t="str">
        <f t="shared" ref="S242:S305" si="53">IF(OR(G242=""),"",IF(AND(H242="男",G242&lt;=2),20,IF(AND(H242="女",G242&lt;=2),15,10)))</f>
        <v/>
      </c>
      <c r="T242" s="168" t="str">
        <f t="shared" ref="T242:T305" si="54">IF(E242="","",(Q242*R242+S242))</f>
        <v/>
      </c>
      <c r="U242" s="168" t="str">
        <f t="shared" ref="U242:U305" si="55">IF(OR(E242=""),"",CEILING(T242,50))</f>
        <v/>
      </c>
      <c r="V242" s="140"/>
      <c r="W242" s="171" t="str">
        <f t="shared" ref="W242:W305" si="56">IF(E242="","",(U242*V242))</f>
        <v/>
      </c>
    </row>
    <row r="243" spans="1:23" ht="12" customHeight="1">
      <c r="A243" s="27">
        <v>194</v>
      </c>
      <c r="B243" s="188"/>
      <c r="C243" s="401"/>
      <c r="D243" s="189"/>
      <c r="E243" s="190"/>
      <c r="F243" s="190"/>
      <c r="G243" s="161" t="str">
        <f t="shared" si="45"/>
        <v/>
      </c>
      <c r="H243" s="162" t="str">
        <f t="shared" si="46"/>
        <v/>
      </c>
      <c r="I243" s="197" t="str">
        <f t="shared" si="47"/>
        <v/>
      </c>
      <c r="J243" s="164" t="str">
        <f t="shared" ref="J243:J306" si="57">IF(OR(E243=""),"",IF(E243&gt;=70,(IF(ISNUMBER(N243),VLOOKUP(N243,$F$32:$K$37,4,TRUE),"")),"測定不可"))</f>
        <v/>
      </c>
      <c r="K243" s="163"/>
      <c r="M243" s="165" t="str">
        <f t="shared" si="48"/>
        <v/>
      </c>
      <c r="N243" s="166" t="str">
        <f t="shared" si="44"/>
        <v/>
      </c>
      <c r="O243" s="167" t="str">
        <f t="shared" si="49"/>
        <v/>
      </c>
      <c r="P243" s="167" t="str">
        <f t="shared" si="50"/>
        <v/>
      </c>
      <c r="Q243" s="168" t="str">
        <f t="shared" si="51"/>
        <v/>
      </c>
      <c r="R243" s="169" t="str">
        <f t="shared" si="52"/>
        <v/>
      </c>
      <c r="S243" s="168" t="str">
        <f t="shared" si="53"/>
        <v/>
      </c>
      <c r="T243" s="168" t="str">
        <f t="shared" si="54"/>
        <v/>
      </c>
      <c r="U243" s="168" t="str">
        <f t="shared" si="55"/>
        <v/>
      </c>
      <c r="V243" s="140"/>
      <c r="W243" s="171" t="str">
        <f t="shared" si="56"/>
        <v/>
      </c>
    </row>
    <row r="244" spans="1:23" ht="12" customHeight="1">
      <c r="A244" s="27">
        <v>195</v>
      </c>
      <c r="B244" s="188"/>
      <c r="C244" s="401"/>
      <c r="D244" s="189"/>
      <c r="E244" s="190"/>
      <c r="F244" s="190"/>
      <c r="G244" s="161" t="str">
        <f t="shared" si="45"/>
        <v/>
      </c>
      <c r="H244" s="162" t="str">
        <f t="shared" si="46"/>
        <v/>
      </c>
      <c r="I244" s="197" t="str">
        <f t="shared" si="47"/>
        <v/>
      </c>
      <c r="J244" s="164" t="str">
        <f t="shared" si="57"/>
        <v/>
      </c>
      <c r="K244" s="163"/>
      <c r="M244" s="165" t="str">
        <f t="shared" si="48"/>
        <v/>
      </c>
      <c r="N244" s="166" t="str">
        <f t="shared" si="44"/>
        <v/>
      </c>
      <c r="O244" s="167" t="str">
        <f t="shared" si="49"/>
        <v/>
      </c>
      <c r="P244" s="167" t="str">
        <f t="shared" si="50"/>
        <v/>
      </c>
      <c r="Q244" s="168" t="str">
        <f t="shared" si="51"/>
        <v/>
      </c>
      <c r="R244" s="169" t="str">
        <f t="shared" si="52"/>
        <v/>
      </c>
      <c r="S244" s="168" t="str">
        <f t="shared" si="53"/>
        <v/>
      </c>
      <c r="T244" s="168" t="str">
        <f t="shared" si="54"/>
        <v/>
      </c>
      <c r="U244" s="168" t="str">
        <f t="shared" si="55"/>
        <v/>
      </c>
      <c r="V244" s="140"/>
      <c r="W244" s="171" t="str">
        <f t="shared" si="56"/>
        <v/>
      </c>
    </row>
    <row r="245" spans="1:23" ht="12" customHeight="1">
      <c r="A245" s="27">
        <v>196</v>
      </c>
      <c r="B245" s="188"/>
      <c r="C245" s="401"/>
      <c r="D245" s="189"/>
      <c r="E245" s="190"/>
      <c r="F245" s="190"/>
      <c r="G245" s="161" t="str">
        <f t="shared" si="45"/>
        <v/>
      </c>
      <c r="H245" s="162" t="str">
        <f t="shared" si="46"/>
        <v/>
      </c>
      <c r="I245" s="197" t="str">
        <f t="shared" si="47"/>
        <v/>
      </c>
      <c r="J245" s="164" t="str">
        <f t="shared" si="57"/>
        <v/>
      </c>
      <c r="K245" s="163"/>
      <c r="M245" s="165" t="str">
        <f t="shared" si="48"/>
        <v/>
      </c>
      <c r="N245" s="166" t="str">
        <f t="shared" si="44"/>
        <v/>
      </c>
      <c r="O245" s="167" t="str">
        <f t="shared" si="49"/>
        <v/>
      </c>
      <c r="P245" s="167" t="str">
        <f t="shared" si="50"/>
        <v/>
      </c>
      <c r="Q245" s="168" t="str">
        <f t="shared" si="51"/>
        <v/>
      </c>
      <c r="R245" s="169" t="str">
        <f t="shared" si="52"/>
        <v/>
      </c>
      <c r="S245" s="168" t="str">
        <f t="shared" si="53"/>
        <v/>
      </c>
      <c r="T245" s="168" t="str">
        <f t="shared" si="54"/>
        <v/>
      </c>
      <c r="U245" s="168" t="str">
        <f t="shared" si="55"/>
        <v/>
      </c>
      <c r="V245" s="140"/>
      <c r="W245" s="171" t="str">
        <f t="shared" si="56"/>
        <v/>
      </c>
    </row>
    <row r="246" spans="1:23" ht="12" customHeight="1">
      <c r="A246" s="27">
        <v>197</v>
      </c>
      <c r="B246" s="188"/>
      <c r="C246" s="401"/>
      <c r="D246" s="189"/>
      <c r="E246" s="190"/>
      <c r="F246" s="190"/>
      <c r="G246" s="161" t="str">
        <f t="shared" si="45"/>
        <v/>
      </c>
      <c r="H246" s="162" t="str">
        <f t="shared" si="46"/>
        <v/>
      </c>
      <c r="I246" s="197" t="str">
        <f t="shared" si="47"/>
        <v/>
      </c>
      <c r="J246" s="164" t="str">
        <f t="shared" si="57"/>
        <v/>
      </c>
      <c r="K246" s="163"/>
      <c r="M246" s="165" t="str">
        <f t="shared" si="48"/>
        <v/>
      </c>
      <c r="N246" s="166" t="str">
        <f t="shared" si="44"/>
        <v/>
      </c>
      <c r="O246" s="167" t="str">
        <f t="shared" si="49"/>
        <v/>
      </c>
      <c r="P246" s="167" t="str">
        <f t="shared" si="50"/>
        <v/>
      </c>
      <c r="Q246" s="168" t="str">
        <f t="shared" si="51"/>
        <v/>
      </c>
      <c r="R246" s="169" t="str">
        <f t="shared" si="52"/>
        <v/>
      </c>
      <c r="S246" s="168" t="str">
        <f t="shared" si="53"/>
        <v/>
      </c>
      <c r="T246" s="168" t="str">
        <f t="shared" si="54"/>
        <v/>
      </c>
      <c r="U246" s="168" t="str">
        <f t="shared" si="55"/>
        <v/>
      </c>
      <c r="V246" s="140"/>
      <c r="W246" s="171" t="str">
        <f t="shared" si="56"/>
        <v/>
      </c>
    </row>
    <row r="247" spans="1:23" ht="12" customHeight="1">
      <c r="A247" s="27">
        <v>198</v>
      </c>
      <c r="B247" s="188"/>
      <c r="C247" s="401"/>
      <c r="D247" s="189"/>
      <c r="E247" s="190"/>
      <c r="F247" s="190"/>
      <c r="G247" s="161" t="str">
        <f t="shared" si="45"/>
        <v/>
      </c>
      <c r="H247" s="162" t="str">
        <f t="shared" si="46"/>
        <v/>
      </c>
      <c r="I247" s="197" t="str">
        <f t="shared" si="47"/>
        <v/>
      </c>
      <c r="J247" s="164" t="str">
        <f t="shared" si="57"/>
        <v/>
      </c>
      <c r="K247" s="163"/>
      <c r="M247" s="165" t="str">
        <f t="shared" si="48"/>
        <v/>
      </c>
      <c r="N247" s="166" t="str">
        <f t="shared" si="44"/>
        <v/>
      </c>
      <c r="O247" s="167" t="str">
        <f t="shared" si="49"/>
        <v/>
      </c>
      <c r="P247" s="167" t="str">
        <f t="shared" si="50"/>
        <v/>
      </c>
      <c r="Q247" s="168" t="str">
        <f t="shared" si="51"/>
        <v/>
      </c>
      <c r="R247" s="169" t="str">
        <f t="shared" si="52"/>
        <v/>
      </c>
      <c r="S247" s="168" t="str">
        <f t="shared" si="53"/>
        <v/>
      </c>
      <c r="T247" s="168" t="str">
        <f t="shared" si="54"/>
        <v/>
      </c>
      <c r="U247" s="168" t="str">
        <f t="shared" si="55"/>
        <v/>
      </c>
      <c r="V247" s="140"/>
      <c r="W247" s="171" t="str">
        <f t="shared" si="56"/>
        <v/>
      </c>
    </row>
    <row r="248" spans="1:23" ht="12" customHeight="1">
      <c r="A248" s="27">
        <v>199</v>
      </c>
      <c r="B248" s="188"/>
      <c r="C248" s="401"/>
      <c r="D248" s="189"/>
      <c r="E248" s="190"/>
      <c r="F248" s="190"/>
      <c r="G248" s="161" t="str">
        <f t="shared" si="45"/>
        <v/>
      </c>
      <c r="H248" s="162" t="str">
        <f t="shared" si="46"/>
        <v/>
      </c>
      <c r="I248" s="197" t="str">
        <f t="shared" si="47"/>
        <v/>
      </c>
      <c r="J248" s="164" t="str">
        <f t="shared" si="57"/>
        <v/>
      </c>
      <c r="K248" s="163"/>
      <c r="M248" s="165" t="str">
        <f t="shared" si="48"/>
        <v/>
      </c>
      <c r="N248" s="166" t="str">
        <f t="shared" si="44"/>
        <v/>
      </c>
      <c r="O248" s="167" t="str">
        <f t="shared" si="49"/>
        <v/>
      </c>
      <c r="P248" s="167" t="str">
        <f t="shared" si="50"/>
        <v/>
      </c>
      <c r="Q248" s="168" t="str">
        <f t="shared" si="51"/>
        <v/>
      </c>
      <c r="R248" s="169" t="str">
        <f t="shared" si="52"/>
        <v/>
      </c>
      <c r="S248" s="168" t="str">
        <f t="shared" si="53"/>
        <v/>
      </c>
      <c r="T248" s="168" t="str">
        <f t="shared" si="54"/>
        <v/>
      </c>
      <c r="U248" s="168" t="str">
        <f t="shared" si="55"/>
        <v/>
      </c>
      <c r="V248" s="140"/>
      <c r="W248" s="171" t="str">
        <f t="shared" si="56"/>
        <v/>
      </c>
    </row>
    <row r="249" spans="1:23" ht="12" customHeight="1">
      <c r="A249" s="27">
        <v>200</v>
      </c>
      <c r="B249" s="188"/>
      <c r="C249" s="401"/>
      <c r="D249" s="189"/>
      <c r="E249" s="190"/>
      <c r="F249" s="190"/>
      <c r="G249" s="161" t="str">
        <f t="shared" si="45"/>
        <v/>
      </c>
      <c r="H249" s="162" t="str">
        <f t="shared" si="46"/>
        <v/>
      </c>
      <c r="I249" s="197" t="str">
        <f t="shared" si="47"/>
        <v/>
      </c>
      <c r="J249" s="164" t="str">
        <f t="shared" si="57"/>
        <v/>
      </c>
      <c r="K249" s="163"/>
      <c r="M249" s="165" t="str">
        <f t="shared" si="48"/>
        <v/>
      </c>
      <c r="N249" s="166" t="str">
        <f t="shared" si="44"/>
        <v/>
      </c>
      <c r="O249" s="167" t="str">
        <f t="shared" si="49"/>
        <v/>
      </c>
      <c r="P249" s="167" t="str">
        <f t="shared" si="50"/>
        <v/>
      </c>
      <c r="Q249" s="168" t="str">
        <f t="shared" si="51"/>
        <v/>
      </c>
      <c r="R249" s="169" t="str">
        <f t="shared" si="52"/>
        <v/>
      </c>
      <c r="S249" s="168" t="str">
        <f t="shared" si="53"/>
        <v/>
      </c>
      <c r="T249" s="168" t="str">
        <f t="shared" si="54"/>
        <v/>
      </c>
      <c r="U249" s="168" t="str">
        <f t="shared" si="55"/>
        <v/>
      </c>
      <c r="V249" s="140"/>
      <c r="W249" s="171" t="str">
        <f t="shared" si="56"/>
        <v/>
      </c>
    </row>
    <row r="250" spans="1:23" ht="12" customHeight="1">
      <c r="A250" s="27">
        <v>201</v>
      </c>
      <c r="B250" s="188"/>
      <c r="C250" s="401"/>
      <c r="D250" s="189"/>
      <c r="E250" s="190"/>
      <c r="F250" s="190"/>
      <c r="G250" s="161" t="str">
        <f t="shared" si="45"/>
        <v/>
      </c>
      <c r="H250" s="162" t="str">
        <f t="shared" si="46"/>
        <v/>
      </c>
      <c r="I250" s="197" t="str">
        <f t="shared" si="47"/>
        <v/>
      </c>
      <c r="J250" s="164" t="str">
        <f t="shared" si="57"/>
        <v/>
      </c>
      <c r="K250" s="163"/>
      <c r="M250" s="165" t="str">
        <f t="shared" si="48"/>
        <v/>
      </c>
      <c r="N250" s="166" t="str">
        <f t="shared" si="44"/>
        <v/>
      </c>
      <c r="O250" s="167" t="str">
        <f t="shared" si="49"/>
        <v/>
      </c>
      <c r="P250" s="167" t="str">
        <f t="shared" si="50"/>
        <v/>
      </c>
      <c r="Q250" s="168" t="str">
        <f t="shared" si="51"/>
        <v/>
      </c>
      <c r="R250" s="169" t="str">
        <f t="shared" si="52"/>
        <v/>
      </c>
      <c r="S250" s="168" t="str">
        <f t="shared" si="53"/>
        <v/>
      </c>
      <c r="T250" s="168" t="str">
        <f t="shared" si="54"/>
        <v/>
      </c>
      <c r="U250" s="168" t="str">
        <f t="shared" si="55"/>
        <v/>
      </c>
      <c r="V250" s="140"/>
      <c r="W250" s="171" t="str">
        <f t="shared" si="56"/>
        <v/>
      </c>
    </row>
    <row r="251" spans="1:23" ht="12" customHeight="1">
      <c r="A251" s="27">
        <v>202</v>
      </c>
      <c r="B251" s="188"/>
      <c r="C251" s="401"/>
      <c r="D251" s="189"/>
      <c r="E251" s="190"/>
      <c r="F251" s="190"/>
      <c r="G251" s="161" t="str">
        <f t="shared" si="45"/>
        <v/>
      </c>
      <c r="H251" s="162" t="str">
        <f t="shared" si="46"/>
        <v/>
      </c>
      <c r="I251" s="197" t="str">
        <f t="shared" si="47"/>
        <v/>
      </c>
      <c r="J251" s="164" t="str">
        <f t="shared" si="57"/>
        <v/>
      </c>
      <c r="K251" s="163"/>
      <c r="M251" s="165" t="str">
        <f t="shared" si="48"/>
        <v/>
      </c>
      <c r="N251" s="166" t="str">
        <f t="shared" si="44"/>
        <v/>
      </c>
      <c r="O251" s="167" t="str">
        <f t="shared" si="49"/>
        <v/>
      </c>
      <c r="P251" s="167" t="str">
        <f t="shared" si="50"/>
        <v/>
      </c>
      <c r="Q251" s="168" t="str">
        <f t="shared" si="51"/>
        <v/>
      </c>
      <c r="R251" s="169" t="str">
        <f t="shared" si="52"/>
        <v/>
      </c>
      <c r="S251" s="168" t="str">
        <f t="shared" si="53"/>
        <v/>
      </c>
      <c r="T251" s="168" t="str">
        <f t="shared" si="54"/>
        <v/>
      </c>
      <c r="U251" s="168" t="str">
        <f t="shared" si="55"/>
        <v/>
      </c>
      <c r="V251" s="140"/>
      <c r="W251" s="171" t="str">
        <f t="shared" si="56"/>
        <v/>
      </c>
    </row>
    <row r="252" spans="1:23" ht="12" customHeight="1">
      <c r="A252" s="27">
        <v>203</v>
      </c>
      <c r="B252" s="188"/>
      <c r="C252" s="401"/>
      <c r="D252" s="189"/>
      <c r="E252" s="190"/>
      <c r="F252" s="190"/>
      <c r="G252" s="161" t="str">
        <f t="shared" si="45"/>
        <v/>
      </c>
      <c r="H252" s="162" t="str">
        <f t="shared" si="46"/>
        <v/>
      </c>
      <c r="I252" s="197" t="str">
        <f t="shared" si="47"/>
        <v/>
      </c>
      <c r="J252" s="164" t="str">
        <f t="shared" si="57"/>
        <v/>
      </c>
      <c r="K252" s="163"/>
      <c r="M252" s="165" t="str">
        <f t="shared" si="48"/>
        <v/>
      </c>
      <c r="N252" s="166" t="str">
        <f t="shared" si="44"/>
        <v/>
      </c>
      <c r="O252" s="167" t="str">
        <f t="shared" si="49"/>
        <v/>
      </c>
      <c r="P252" s="167" t="str">
        <f t="shared" si="50"/>
        <v/>
      </c>
      <c r="Q252" s="168" t="str">
        <f t="shared" si="51"/>
        <v/>
      </c>
      <c r="R252" s="169" t="str">
        <f t="shared" si="52"/>
        <v/>
      </c>
      <c r="S252" s="168" t="str">
        <f t="shared" si="53"/>
        <v/>
      </c>
      <c r="T252" s="168" t="str">
        <f t="shared" si="54"/>
        <v/>
      </c>
      <c r="U252" s="168" t="str">
        <f t="shared" si="55"/>
        <v/>
      </c>
      <c r="V252" s="140"/>
      <c r="W252" s="171" t="str">
        <f t="shared" si="56"/>
        <v/>
      </c>
    </row>
    <row r="253" spans="1:23" ht="12" customHeight="1">
      <c r="A253" s="27">
        <v>204</v>
      </c>
      <c r="B253" s="188"/>
      <c r="C253" s="401"/>
      <c r="D253" s="189"/>
      <c r="E253" s="190"/>
      <c r="F253" s="190"/>
      <c r="G253" s="161" t="str">
        <f t="shared" si="45"/>
        <v/>
      </c>
      <c r="H253" s="162" t="str">
        <f t="shared" si="46"/>
        <v/>
      </c>
      <c r="I253" s="197" t="str">
        <f t="shared" si="47"/>
        <v/>
      </c>
      <c r="J253" s="164" t="str">
        <f t="shared" si="57"/>
        <v/>
      </c>
      <c r="K253" s="163"/>
      <c r="M253" s="165" t="str">
        <f t="shared" si="48"/>
        <v/>
      </c>
      <c r="N253" s="166" t="str">
        <f t="shared" si="44"/>
        <v/>
      </c>
      <c r="O253" s="167" t="str">
        <f t="shared" si="49"/>
        <v/>
      </c>
      <c r="P253" s="167" t="str">
        <f t="shared" si="50"/>
        <v/>
      </c>
      <c r="Q253" s="168" t="str">
        <f t="shared" si="51"/>
        <v/>
      </c>
      <c r="R253" s="169" t="str">
        <f t="shared" si="52"/>
        <v/>
      </c>
      <c r="S253" s="168" t="str">
        <f t="shared" si="53"/>
        <v/>
      </c>
      <c r="T253" s="168" t="str">
        <f t="shared" si="54"/>
        <v/>
      </c>
      <c r="U253" s="168" t="str">
        <f t="shared" si="55"/>
        <v/>
      </c>
      <c r="V253" s="140"/>
      <c r="W253" s="171" t="str">
        <f t="shared" si="56"/>
        <v/>
      </c>
    </row>
    <row r="254" spans="1:23" ht="12" customHeight="1">
      <c r="A254" s="27">
        <v>205</v>
      </c>
      <c r="B254" s="188"/>
      <c r="C254" s="401"/>
      <c r="D254" s="189"/>
      <c r="E254" s="190"/>
      <c r="F254" s="190"/>
      <c r="G254" s="161" t="str">
        <f t="shared" si="45"/>
        <v/>
      </c>
      <c r="H254" s="162" t="str">
        <f t="shared" si="46"/>
        <v/>
      </c>
      <c r="I254" s="197" t="str">
        <f t="shared" si="47"/>
        <v/>
      </c>
      <c r="J254" s="164" t="str">
        <f t="shared" si="57"/>
        <v/>
      </c>
      <c r="K254" s="163"/>
      <c r="M254" s="165" t="str">
        <f t="shared" si="48"/>
        <v/>
      </c>
      <c r="N254" s="166" t="str">
        <f t="shared" si="44"/>
        <v/>
      </c>
      <c r="O254" s="167" t="str">
        <f t="shared" si="49"/>
        <v/>
      </c>
      <c r="P254" s="167" t="str">
        <f t="shared" si="50"/>
        <v/>
      </c>
      <c r="Q254" s="168" t="str">
        <f t="shared" si="51"/>
        <v/>
      </c>
      <c r="R254" s="169" t="str">
        <f t="shared" si="52"/>
        <v/>
      </c>
      <c r="S254" s="168" t="str">
        <f t="shared" si="53"/>
        <v/>
      </c>
      <c r="T254" s="168" t="str">
        <f t="shared" si="54"/>
        <v/>
      </c>
      <c r="U254" s="168" t="str">
        <f t="shared" si="55"/>
        <v/>
      </c>
      <c r="V254" s="140"/>
      <c r="W254" s="171" t="str">
        <f t="shared" si="56"/>
        <v/>
      </c>
    </row>
    <row r="255" spans="1:23" ht="12" customHeight="1">
      <c r="A255" s="27">
        <v>206</v>
      </c>
      <c r="B255" s="188"/>
      <c r="C255" s="401"/>
      <c r="D255" s="189"/>
      <c r="E255" s="190"/>
      <c r="F255" s="190"/>
      <c r="G255" s="161" t="str">
        <f t="shared" si="45"/>
        <v/>
      </c>
      <c r="H255" s="162" t="str">
        <f t="shared" si="46"/>
        <v/>
      </c>
      <c r="I255" s="197" t="str">
        <f t="shared" si="47"/>
        <v/>
      </c>
      <c r="J255" s="164" t="str">
        <f t="shared" si="57"/>
        <v/>
      </c>
      <c r="K255" s="163"/>
      <c r="M255" s="165" t="str">
        <f t="shared" si="48"/>
        <v/>
      </c>
      <c r="N255" s="166" t="str">
        <f t="shared" si="44"/>
        <v/>
      </c>
      <c r="O255" s="167" t="str">
        <f t="shared" si="49"/>
        <v/>
      </c>
      <c r="P255" s="167" t="str">
        <f t="shared" si="50"/>
        <v/>
      </c>
      <c r="Q255" s="168" t="str">
        <f t="shared" si="51"/>
        <v/>
      </c>
      <c r="R255" s="169" t="str">
        <f t="shared" si="52"/>
        <v/>
      </c>
      <c r="S255" s="168" t="str">
        <f t="shared" si="53"/>
        <v/>
      </c>
      <c r="T255" s="168" t="str">
        <f t="shared" si="54"/>
        <v/>
      </c>
      <c r="U255" s="168" t="str">
        <f t="shared" si="55"/>
        <v/>
      </c>
      <c r="V255" s="140"/>
      <c r="W255" s="171" t="str">
        <f t="shared" si="56"/>
        <v/>
      </c>
    </row>
    <row r="256" spans="1:23" ht="12" customHeight="1">
      <c r="A256" s="27">
        <v>207</v>
      </c>
      <c r="B256" s="188"/>
      <c r="C256" s="401"/>
      <c r="D256" s="189"/>
      <c r="E256" s="190"/>
      <c r="F256" s="190"/>
      <c r="G256" s="161" t="str">
        <f t="shared" si="45"/>
        <v/>
      </c>
      <c r="H256" s="162" t="str">
        <f t="shared" si="46"/>
        <v/>
      </c>
      <c r="I256" s="197" t="str">
        <f t="shared" si="47"/>
        <v/>
      </c>
      <c r="J256" s="164" t="str">
        <f t="shared" si="57"/>
        <v/>
      </c>
      <c r="K256" s="163"/>
      <c r="M256" s="165" t="str">
        <f t="shared" si="48"/>
        <v/>
      </c>
      <c r="N256" s="166" t="str">
        <f t="shared" si="44"/>
        <v/>
      </c>
      <c r="O256" s="167" t="str">
        <f t="shared" si="49"/>
        <v/>
      </c>
      <c r="P256" s="167" t="str">
        <f t="shared" si="50"/>
        <v/>
      </c>
      <c r="Q256" s="168" t="str">
        <f t="shared" si="51"/>
        <v/>
      </c>
      <c r="R256" s="169" t="str">
        <f t="shared" si="52"/>
        <v/>
      </c>
      <c r="S256" s="168" t="str">
        <f t="shared" si="53"/>
        <v/>
      </c>
      <c r="T256" s="168" t="str">
        <f t="shared" si="54"/>
        <v/>
      </c>
      <c r="U256" s="168" t="str">
        <f t="shared" si="55"/>
        <v/>
      </c>
      <c r="V256" s="140"/>
      <c r="W256" s="171" t="str">
        <f t="shared" si="56"/>
        <v/>
      </c>
    </row>
    <row r="257" spans="1:23" ht="12" customHeight="1">
      <c r="A257" s="27">
        <v>208</v>
      </c>
      <c r="B257" s="188"/>
      <c r="C257" s="401"/>
      <c r="D257" s="189"/>
      <c r="E257" s="190"/>
      <c r="F257" s="190"/>
      <c r="G257" s="161" t="str">
        <f t="shared" si="45"/>
        <v/>
      </c>
      <c r="H257" s="162" t="str">
        <f t="shared" si="46"/>
        <v/>
      </c>
      <c r="I257" s="197" t="str">
        <f t="shared" si="47"/>
        <v/>
      </c>
      <c r="J257" s="164" t="str">
        <f t="shared" si="57"/>
        <v/>
      </c>
      <c r="K257" s="163"/>
      <c r="M257" s="165" t="str">
        <f t="shared" si="48"/>
        <v/>
      </c>
      <c r="N257" s="166" t="str">
        <f t="shared" si="44"/>
        <v/>
      </c>
      <c r="O257" s="167" t="str">
        <f t="shared" si="49"/>
        <v/>
      </c>
      <c r="P257" s="167" t="str">
        <f t="shared" si="50"/>
        <v/>
      </c>
      <c r="Q257" s="168" t="str">
        <f t="shared" si="51"/>
        <v/>
      </c>
      <c r="R257" s="169" t="str">
        <f t="shared" si="52"/>
        <v/>
      </c>
      <c r="S257" s="168" t="str">
        <f t="shared" si="53"/>
        <v/>
      </c>
      <c r="T257" s="168" t="str">
        <f t="shared" si="54"/>
        <v/>
      </c>
      <c r="U257" s="168" t="str">
        <f t="shared" si="55"/>
        <v/>
      </c>
      <c r="V257" s="140"/>
      <c r="W257" s="171" t="str">
        <f t="shared" si="56"/>
        <v/>
      </c>
    </row>
    <row r="258" spans="1:23" ht="12" customHeight="1">
      <c r="A258" s="27">
        <v>209</v>
      </c>
      <c r="B258" s="188"/>
      <c r="C258" s="401"/>
      <c r="D258" s="189"/>
      <c r="E258" s="190"/>
      <c r="F258" s="190"/>
      <c r="G258" s="161" t="str">
        <f t="shared" si="45"/>
        <v/>
      </c>
      <c r="H258" s="162" t="str">
        <f t="shared" si="46"/>
        <v/>
      </c>
      <c r="I258" s="197" t="str">
        <f t="shared" si="47"/>
        <v/>
      </c>
      <c r="J258" s="164" t="str">
        <f t="shared" si="57"/>
        <v/>
      </c>
      <c r="K258" s="163"/>
      <c r="M258" s="165" t="str">
        <f t="shared" si="48"/>
        <v/>
      </c>
      <c r="N258" s="166" t="str">
        <f t="shared" si="44"/>
        <v/>
      </c>
      <c r="O258" s="167" t="str">
        <f t="shared" si="49"/>
        <v/>
      </c>
      <c r="P258" s="167" t="str">
        <f t="shared" si="50"/>
        <v/>
      </c>
      <c r="Q258" s="168" t="str">
        <f t="shared" si="51"/>
        <v/>
      </c>
      <c r="R258" s="169" t="str">
        <f t="shared" si="52"/>
        <v/>
      </c>
      <c r="S258" s="168" t="str">
        <f t="shared" si="53"/>
        <v/>
      </c>
      <c r="T258" s="168" t="str">
        <f t="shared" si="54"/>
        <v/>
      </c>
      <c r="U258" s="168" t="str">
        <f t="shared" si="55"/>
        <v/>
      </c>
      <c r="V258" s="140"/>
      <c r="W258" s="171" t="str">
        <f t="shared" si="56"/>
        <v/>
      </c>
    </row>
    <row r="259" spans="1:23" ht="12" customHeight="1">
      <c r="A259" s="27">
        <v>210</v>
      </c>
      <c r="B259" s="188"/>
      <c r="C259" s="401"/>
      <c r="D259" s="189"/>
      <c r="E259" s="190"/>
      <c r="F259" s="190"/>
      <c r="G259" s="161" t="str">
        <f t="shared" si="45"/>
        <v/>
      </c>
      <c r="H259" s="162" t="str">
        <f t="shared" si="46"/>
        <v/>
      </c>
      <c r="I259" s="197" t="str">
        <f t="shared" si="47"/>
        <v/>
      </c>
      <c r="J259" s="164" t="str">
        <f t="shared" si="57"/>
        <v/>
      </c>
      <c r="K259" s="163"/>
      <c r="M259" s="165" t="str">
        <f t="shared" si="48"/>
        <v/>
      </c>
      <c r="N259" s="166" t="str">
        <f t="shared" si="44"/>
        <v/>
      </c>
      <c r="O259" s="167" t="str">
        <f t="shared" si="49"/>
        <v/>
      </c>
      <c r="P259" s="167" t="str">
        <f t="shared" si="50"/>
        <v/>
      </c>
      <c r="Q259" s="168" t="str">
        <f t="shared" si="51"/>
        <v/>
      </c>
      <c r="R259" s="169" t="str">
        <f t="shared" si="52"/>
        <v/>
      </c>
      <c r="S259" s="168" t="str">
        <f t="shared" si="53"/>
        <v/>
      </c>
      <c r="T259" s="168" t="str">
        <f t="shared" si="54"/>
        <v/>
      </c>
      <c r="U259" s="168" t="str">
        <f t="shared" si="55"/>
        <v/>
      </c>
      <c r="V259" s="140"/>
      <c r="W259" s="171" t="str">
        <f t="shared" si="56"/>
        <v/>
      </c>
    </row>
    <row r="260" spans="1:23" ht="12" customHeight="1">
      <c r="A260" s="27">
        <v>211</v>
      </c>
      <c r="B260" s="188"/>
      <c r="C260" s="401"/>
      <c r="D260" s="189"/>
      <c r="E260" s="190"/>
      <c r="F260" s="190"/>
      <c r="G260" s="161" t="str">
        <f t="shared" si="45"/>
        <v/>
      </c>
      <c r="H260" s="162" t="str">
        <f t="shared" si="46"/>
        <v/>
      </c>
      <c r="I260" s="197" t="str">
        <f t="shared" si="47"/>
        <v/>
      </c>
      <c r="J260" s="164" t="str">
        <f t="shared" si="57"/>
        <v/>
      </c>
      <c r="K260" s="163"/>
      <c r="M260" s="165" t="str">
        <f t="shared" si="48"/>
        <v/>
      </c>
      <c r="N260" s="166" t="str">
        <f t="shared" ref="N260:N323" si="58">IF(F260="","",(F260-O260)/O260*100)</f>
        <v/>
      </c>
      <c r="O260" s="167" t="str">
        <f t="shared" si="49"/>
        <v/>
      </c>
      <c r="P260" s="167" t="str">
        <f t="shared" si="50"/>
        <v/>
      </c>
      <c r="Q260" s="168" t="str">
        <f t="shared" si="51"/>
        <v/>
      </c>
      <c r="R260" s="169" t="str">
        <f t="shared" si="52"/>
        <v/>
      </c>
      <c r="S260" s="168" t="str">
        <f t="shared" si="53"/>
        <v/>
      </c>
      <c r="T260" s="168" t="str">
        <f t="shared" si="54"/>
        <v/>
      </c>
      <c r="U260" s="168" t="str">
        <f t="shared" si="55"/>
        <v/>
      </c>
      <c r="V260" s="140"/>
      <c r="W260" s="171" t="str">
        <f t="shared" si="56"/>
        <v/>
      </c>
    </row>
    <row r="261" spans="1:23" ht="12" customHeight="1">
      <c r="A261" s="27">
        <v>212</v>
      </c>
      <c r="B261" s="188"/>
      <c r="C261" s="401"/>
      <c r="D261" s="189"/>
      <c r="E261" s="190"/>
      <c r="F261" s="190"/>
      <c r="G261" s="161" t="str">
        <f t="shared" si="45"/>
        <v/>
      </c>
      <c r="H261" s="162" t="str">
        <f t="shared" si="46"/>
        <v/>
      </c>
      <c r="I261" s="197" t="str">
        <f t="shared" si="47"/>
        <v/>
      </c>
      <c r="J261" s="164" t="str">
        <f t="shared" si="57"/>
        <v/>
      </c>
      <c r="K261" s="163"/>
      <c r="M261" s="165" t="str">
        <f t="shared" si="48"/>
        <v/>
      </c>
      <c r="N261" s="166" t="str">
        <f t="shared" si="58"/>
        <v/>
      </c>
      <c r="O261" s="167" t="str">
        <f t="shared" si="49"/>
        <v/>
      </c>
      <c r="P261" s="167" t="str">
        <f t="shared" si="50"/>
        <v/>
      </c>
      <c r="Q261" s="168" t="str">
        <f t="shared" si="51"/>
        <v/>
      </c>
      <c r="R261" s="169" t="str">
        <f t="shared" si="52"/>
        <v/>
      </c>
      <c r="S261" s="168" t="str">
        <f t="shared" si="53"/>
        <v/>
      </c>
      <c r="T261" s="168" t="str">
        <f t="shared" si="54"/>
        <v/>
      </c>
      <c r="U261" s="168" t="str">
        <f t="shared" si="55"/>
        <v/>
      </c>
      <c r="V261" s="140"/>
      <c r="W261" s="171" t="str">
        <f t="shared" si="56"/>
        <v/>
      </c>
    </row>
    <row r="262" spans="1:23" ht="12" customHeight="1">
      <c r="A262" s="27">
        <v>213</v>
      </c>
      <c r="B262" s="188"/>
      <c r="C262" s="401"/>
      <c r="D262" s="189"/>
      <c r="E262" s="190"/>
      <c r="F262" s="190"/>
      <c r="G262" s="161" t="str">
        <f t="shared" si="45"/>
        <v/>
      </c>
      <c r="H262" s="162" t="str">
        <f t="shared" si="46"/>
        <v/>
      </c>
      <c r="I262" s="197" t="str">
        <f t="shared" si="47"/>
        <v/>
      </c>
      <c r="J262" s="164" t="str">
        <f t="shared" si="57"/>
        <v/>
      </c>
      <c r="K262" s="163"/>
      <c r="M262" s="165" t="str">
        <f t="shared" si="48"/>
        <v/>
      </c>
      <c r="N262" s="166" t="str">
        <f t="shared" si="58"/>
        <v/>
      </c>
      <c r="O262" s="167" t="str">
        <f t="shared" si="49"/>
        <v/>
      </c>
      <c r="P262" s="167" t="str">
        <f t="shared" si="50"/>
        <v/>
      </c>
      <c r="Q262" s="168" t="str">
        <f t="shared" si="51"/>
        <v/>
      </c>
      <c r="R262" s="169" t="str">
        <f t="shared" si="52"/>
        <v/>
      </c>
      <c r="S262" s="168" t="str">
        <f t="shared" si="53"/>
        <v/>
      </c>
      <c r="T262" s="168" t="str">
        <f t="shared" si="54"/>
        <v/>
      </c>
      <c r="U262" s="168" t="str">
        <f t="shared" si="55"/>
        <v/>
      </c>
      <c r="V262" s="140"/>
      <c r="W262" s="171" t="str">
        <f t="shared" si="56"/>
        <v/>
      </c>
    </row>
    <row r="263" spans="1:23" ht="12" customHeight="1">
      <c r="A263" s="27">
        <v>214</v>
      </c>
      <c r="B263" s="188"/>
      <c r="C263" s="401"/>
      <c r="D263" s="189"/>
      <c r="E263" s="190"/>
      <c r="F263" s="190"/>
      <c r="G263" s="161" t="str">
        <f t="shared" si="45"/>
        <v/>
      </c>
      <c r="H263" s="162" t="str">
        <f t="shared" si="46"/>
        <v/>
      </c>
      <c r="I263" s="197" t="str">
        <f t="shared" si="47"/>
        <v/>
      </c>
      <c r="J263" s="164" t="str">
        <f t="shared" si="57"/>
        <v/>
      </c>
      <c r="K263" s="163"/>
      <c r="M263" s="165" t="str">
        <f t="shared" si="48"/>
        <v/>
      </c>
      <c r="N263" s="166" t="str">
        <f t="shared" si="58"/>
        <v/>
      </c>
      <c r="O263" s="167" t="str">
        <f t="shared" si="49"/>
        <v/>
      </c>
      <c r="P263" s="167" t="str">
        <f t="shared" si="50"/>
        <v/>
      </c>
      <c r="Q263" s="168" t="str">
        <f t="shared" si="51"/>
        <v/>
      </c>
      <c r="R263" s="169" t="str">
        <f t="shared" si="52"/>
        <v/>
      </c>
      <c r="S263" s="168" t="str">
        <f t="shared" si="53"/>
        <v/>
      </c>
      <c r="T263" s="168" t="str">
        <f t="shared" si="54"/>
        <v/>
      </c>
      <c r="U263" s="168" t="str">
        <f t="shared" si="55"/>
        <v/>
      </c>
      <c r="V263" s="140"/>
      <c r="W263" s="171" t="str">
        <f t="shared" si="56"/>
        <v/>
      </c>
    </row>
    <row r="264" spans="1:23" ht="12" customHeight="1">
      <c r="A264" s="27">
        <v>215</v>
      </c>
      <c r="B264" s="188"/>
      <c r="C264" s="401"/>
      <c r="D264" s="189"/>
      <c r="E264" s="190"/>
      <c r="F264" s="190"/>
      <c r="G264" s="161" t="str">
        <f t="shared" si="45"/>
        <v/>
      </c>
      <c r="H264" s="162" t="str">
        <f t="shared" si="46"/>
        <v/>
      </c>
      <c r="I264" s="197" t="str">
        <f t="shared" si="47"/>
        <v/>
      </c>
      <c r="J264" s="164" t="str">
        <f t="shared" si="57"/>
        <v/>
      </c>
      <c r="K264" s="163"/>
      <c r="M264" s="165" t="str">
        <f t="shared" si="48"/>
        <v/>
      </c>
      <c r="N264" s="166" t="str">
        <f t="shared" si="58"/>
        <v/>
      </c>
      <c r="O264" s="167" t="str">
        <f t="shared" si="49"/>
        <v/>
      </c>
      <c r="P264" s="167" t="str">
        <f t="shared" si="50"/>
        <v/>
      </c>
      <c r="Q264" s="168" t="str">
        <f t="shared" si="51"/>
        <v/>
      </c>
      <c r="R264" s="169" t="str">
        <f t="shared" si="52"/>
        <v/>
      </c>
      <c r="S264" s="168" t="str">
        <f t="shared" si="53"/>
        <v/>
      </c>
      <c r="T264" s="168" t="str">
        <f t="shared" si="54"/>
        <v/>
      </c>
      <c r="U264" s="168" t="str">
        <f t="shared" si="55"/>
        <v/>
      </c>
      <c r="V264" s="140"/>
      <c r="W264" s="171" t="str">
        <f t="shared" si="56"/>
        <v/>
      </c>
    </row>
    <row r="265" spans="1:23" ht="12" customHeight="1">
      <c r="A265" s="27">
        <v>216</v>
      </c>
      <c r="B265" s="188"/>
      <c r="C265" s="401"/>
      <c r="D265" s="189"/>
      <c r="E265" s="190"/>
      <c r="F265" s="190"/>
      <c r="G265" s="161" t="str">
        <f t="shared" si="45"/>
        <v/>
      </c>
      <c r="H265" s="162" t="str">
        <f t="shared" si="46"/>
        <v/>
      </c>
      <c r="I265" s="197" t="str">
        <f t="shared" si="47"/>
        <v/>
      </c>
      <c r="J265" s="164" t="str">
        <f t="shared" si="57"/>
        <v/>
      </c>
      <c r="K265" s="163"/>
      <c r="M265" s="165" t="str">
        <f t="shared" si="48"/>
        <v/>
      </c>
      <c r="N265" s="166" t="str">
        <f t="shared" si="58"/>
        <v/>
      </c>
      <c r="O265" s="167" t="str">
        <f t="shared" si="49"/>
        <v/>
      </c>
      <c r="P265" s="167" t="str">
        <f t="shared" si="50"/>
        <v/>
      </c>
      <c r="Q265" s="168" t="str">
        <f t="shared" si="51"/>
        <v/>
      </c>
      <c r="R265" s="169" t="str">
        <f t="shared" si="52"/>
        <v/>
      </c>
      <c r="S265" s="168" t="str">
        <f t="shared" si="53"/>
        <v/>
      </c>
      <c r="T265" s="168" t="str">
        <f t="shared" si="54"/>
        <v/>
      </c>
      <c r="U265" s="168" t="str">
        <f t="shared" si="55"/>
        <v/>
      </c>
      <c r="V265" s="140"/>
      <c r="W265" s="171" t="str">
        <f t="shared" si="56"/>
        <v/>
      </c>
    </row>
    <row r="266" spans="1:23" ht="12" customHeight="1">
      <c r="A266" s="27">
        <v>217</v>
      </c>
      <c r="B266" s="188"/>
      <c r="C266" s="401"/>
      <c r="D266" s="189"/>
      <c r="E266" s="190"/>
      <c r="F266" s="190"/>
      <c r="G266" s="161" t="str">
        <f t="shared" si="45"/>
        <v/>
      </c>
      <c r="H266" s="162" t="str">
        <f t="shared" si="46"/>
        <v/>
      </c>
      <c r="I266" s="197" t="str">
        <f t="shared" si="47"/>
        <v/>
      </c>
      <c r="J266" s="164" t="str">
        <f t="shared" si="57"/>
        <v/>
      </c>
      <c r="K266" s="163"/>
      <c r="M266" s="165" t="str">
        <f t="shared" si="48"/>
        <v/>
      </c>
      <c r="N266" s="166" t="str">
        <f t="shared" si="58"/>
        <v/>
      </c>
      <c r="O266" s="167" t="str">
        <f t="shared" si="49"/>
        <v/>
      </c>
      <c r="P266" s="167" t="str">
        <f t="shared" si="50"/>
        <v/>
      </c>
      <c r="Q266" s="168" t="str">
        <f t="shared" si="51"/>
        <v/>
      </c>
      <c r="R266" s="169" t="str">
        <f t="shared" si="52"/>
        <v/>
      </c>
      <c r="S266" s="168" t="str">
        <f t="shared" si="53"/>
        <v/>
      </c>
      <c r="T266" s="168" t="str">
        <f t="shared" si="54"/>
        <v/>
      </c>
      <c r="U266" s="168" t="str">
        <f t="shared" si="55"/>
        <v/>
      </c>
      <c r="V266" s="140"/>
      <c r="W266" s="171" t="str">
        <f t="shared" si="56"/>
        <v/>
      </c>
    </row>
    <row r="267" spans="1:23" ht="12" customHeight="1">
      <c r="A267" s="27">
        <v>218</v>
      </c>
      <c r="B267" s="188"/>
      <c r="C267" s="401"/>
      <c r="D267" s="189"/>
      <c r="E267" s="190"/>
      <c r="F267" s="190"/>
      <c r="G267" s="161" t="str">
        <f t="shared" si="45"/>
        <v/>
      </c>
      <c r="H267" s="162" t="str">
        <f t="shared" si="46"/>
        <v/>
      </c>
      <c r="I267" s="197" t="str">
        <f t="shared" si="47"/>
        <v/>
      </c>
      <c r="J267" s="164" t="str">
        <f t="shared" si="57"/>
        <v/>
      </c>
      <c r="K267" s="163"/>
      <c r="M267" s="165" t="str">
        <f t="shared" si="48"/>
        <v/>
      </c>
      <c r="N267" s="166" t="str">
        <f t="shared" si="58"/>
        <v/>
      </c>
      <c r="O267" s="167" t="str">
        <f t="shared" si="49"/>
        <v/>
      </c>
      <c r="P267" s="167" t="str">
        <f t="shared" si="50"/>
        <v/>
      </c>
      <c r="Q267" s="168" t="str">
        <f t="shared" si="51"/>
        <v/>
      </c>
      <c r="R267" s="169" t="str">
        <f t="shared" si="52"/>
        <v/>
      </c>
      <c r="S267" s="168" t="str">
        <f t="shared" si="53"/>
        <v/>
      </c>
      <c r="T267" s="168" t="str">
        <f t="shared" si="54"/>
        <v/>
      </c>
      <c r="U267" s="168" t="str">
        <f t="shared" si="55"/>
        <v/>
      </c>
      <c r="V267" s="140"/>
      <c r="W267" s="171" t="str">
        <f t="shared" si="56"/>
        <v/>
      </c>
    </row>
    <row r="268" spans="1:23" ht="12" customHeight="1">
      <c r="A268" s="27">
        <v>219</v>
      </c>
      <c r="B268" s="188"/>
      <c r="C268" s="401"/>
      <c r="D268" s="189"/>
      <c r="E268" s="190"/>
      <c r="F268" s="190"/>
      <c r="G268" s="161" t="str">
        <f t="shared" si="45"/>
        <v/>
      </c>
      <c r="H268" s="162" t="str">
        <f t="shared" si="46"/>
        <v/>
      </c>
      <c r="I268" s="197" t="str">
        <f t="shared" si="47"/>
        <v/>
      </c>
      <c r="J268" s="164" t="str">
        <f t="shared" si="57"/>
        <v/>
      </c>
      <c r="K268" s="163"/>
      <c r="M268" s="165" t="str">
        <f t="shared" si="48"/>
        <v/>
      </c>
      <c r="N268" s="166" t="str">
        <f t="shared" si="58"/>
        <v/>
      </c>
      <c r="O268" s="167" t="str">
        <f t="shared" si="49"/>
        <v/>
      </c>
      <c r="P268" s="167" t="str">
        <f t="shared" si="50"/>
        <v/>
      </c>
      <c r="Q268" s="168" t="str">
        <f t="shared" si="51"/>
        <v/>
      </c>
      <c r="R268" s="169" t="str">
        <f t="shared" si="52"/>
        <v/>
      </c>
      <c r="S268" s="168" t="str">
        <f t="shared" si="53"/>
        <v/>
      </c>
      <c r="T268" s="168" t="str">
        <f t="shared" si="54"/>
        <v/>
      </c>
      <c r="U268" s="168" t="str">
        <f t="shared" si="55"/>
        <v/>
      </c>
      <c r="V268" s="140"/>
      <c r="W268" s="171" t="str">
        <f t="shared" si="56"/>
        <v/>
      </c>
    </row>
    <row r="269" spans="1:23" ht="12" customHeight="1">
      <c r="A269" s="27">
        <v>220</v>
      </c>
      <c r="B269" s="188"/>
      <c r="C269" s="401"/>
      <c r="D269" s="189"/>
      <c r="E269" s="190"/>
      <c r="F269" s="190"/>
      <c r="G269" s="161" t="str">
        <f t="shared" si="45"/>
        <v/>
      </c>
      <c r="H269" s="162" t="str">
        <f t="shared" si="46"/>
        <v/>
      </c>
      <c r="I269" s="197" t="str">
        <f t="shared" si="47"/>
        <v/>
      </c>
      <c r="J269" s="164" t="str">
        <f t="shared" si="57"/>
        <v/>
      </c>
      <c r="K269" s="163"/>
      <c r="M269" s="165" t="str">
        <f t="shared" si="48"/>
        <v/>
      </c>
      <c r="N269" s="166" t="str">
        <f t="shared" si="58"/>
        <v/>
      </c>
      <c r="O269" s="167" t="str">
        <f t="shared" si="49"/>
        <v/>
      </c>
      <c r="P269" s="167" t="str">
        <f t="shared" si="50"/>
        <v/>
      </c>
      <c r="Q269" s="168" t="str">
        <f t="shared" si="51"/>
        <v/>
      </c>
      <c r="R269" s="169" t="str">
        <f t="shared" si="52"/>
        <v/>
      </c>
      <c r="S269" s="168" t="str">
        <f t="shared" si="53"/>
        <v/>
      </c>
      <c r="T269" s="168" t="str">
        <f t="shared" si="54"/>
        <v/>
      </c>
      <c r="U269" s="168" t="str">
        <f t="shared" si="55"/>
        <v/>
      </c>
      <c r="V269" s="140"/>
      <c r="W269" s="171" t="str">
        <f t="shared" si="56"/>
        <v/>
      </c>
    </row>
    <row r="270" spans="1:23" ht="12" customHeight="1">
      <c r="A270" s="27">
        <v>221</v>
      </c>
      <c r="B270" s="188"/>
      <c r="C270" s="401"/>
      <c r="D270" s="189"/>
      <c r="E270" s="190"/>
      <c r="F270" s="190"/>
      <c r="G270" s="161" t="str">
        <f t="shared" si="45"/>
        <v/>
      </c>
      <c r="H270" s="162" t="str">
        <f t="shared" si="46"/>
        <v/>
      </c>
      <c r="I270" s="197" t="str">
        <f t="shared" si="47"/>
        <v/>
      </c>
      <c r="J270" s="164" t="str">
        <f t="shared" si="57"/>
        <v/>
      </c>
      <c r="K270" s="163"/>
      <c r="M270" s="165" t="str">
        <f t="shared" si="48"/>
        <v/>
      </c>
      <c r="N270" s="166" t="str">
        <f t="shared" si="58"/>
        <v/>
      </c>
      <c r="O270" s="167" t="str">
        <f t="shared" si="49"/>
        <v/>
      </c>
      <c r="P270" s="167" t="str">
        <f t="shared" si="50"/>
        <v/>
      </c>
      <c r="Q270" s="168" t="str">
        <f t="shared" si="51"/>
        <v/>
      </c>
      <c r="R270" s="169" t="str">
        <f t="shared" si="52"/>
        <v/>
      </c>
      <c r="S270" s="168" t="str">
        <f t="shared" si="53"/>
        <v/>
      </c>
      <c r="T270" s="168" t="str">
        <f t="shared" si="54"/>
        <v/>
      </c>
      <c r="U270" s="168" t="str">
        <f t="shared" si="55"/>
        <v/>
      </c>
      <c r="V270" s="140"/>
      <c r="W270" s="171" t="str">
        <f t="shared" si="56"/>
        <v/>
      </c>
    </row>
    <row r="271" spans="1:23" ht="12" customHeight="1">
      <c r="A271" s="27">
        <v>222</v>
      </c>
      <c r="B271" s="188"/>
      <c r="C271" s="401"/>
      <c r="D271" s="189"/>
      <c r="E271" s="190"/>
      <c r="F271" s="190"/>
      <c r="G271" s="161" t="str">
        <f t="shared" si="45"/>
        <v/>
      </c>
      <c r="H271" s="162" t="str">
        <f t="shared" si="46"/>
        <v/>
      </c>
      <c r="I271" s="197" t="str">
        <f t="shared" si="47"/>
        <v/>
      </c>
      <c r="J271" s="164" t="str">
        <f t="shared" si="57"/>
        <v/>
      </c>
      <c r="K271" s="163"/>
      <c r="M271" s="165" t="str">
        <f t="shared" si="48"/>
        <v/>
      </c>
      <c r="N271" s="166" t="str">
        <f t="shared" si="58"/>
        <v/>
      </c>
      <c r="O271" s="167" t="str">
        <f t="shared" si="49"/>
        <v/>
      </c>
      <c r="P271" s="167" t="str">
        <f t="shared" si="50"/>
        <v/>
      </c>
      <c r="Q271" s="168" t="str">
        <f t="shared" si="51"/>
        <v/>
      </c>
      <c r="R271" s="169" t="str">
        <f t="shared" si="52"/>
        <v/>
      </c>
      <c r="S271" s="168" t="str">
        <f t="shared" si="53"/>
        <v/>
      </c>
      <c r="T271" s="168" t="str">
        <f t="shared" si="54"/>
        <v/>
      </c>
      <c r="U271" s="168" t="str">
        <f t="shared" si="55"/>
        <v/>
      </c>
      <c r="V271" s="140"/>
      <c r="W271" s="171" t="str">
        <f t="shared" si="56"/>
        <v/>
      </c>
    </row>
    <row r="272" spans="1:23" ht="12" customHeight="1">
      <c r="A272" s="27">
        <v>223</v>
      </c>
      <c r="B272" s="188"/>
      <c r="C272" s="401"/>
      <c r="D272" s="189"/>
      <c r="E272" s="190"/>
      <c r="F272" s="190"/>
      <c r="G272" s="161" t="str">
        <f t="shared" si="45"/>
        <v/>
      </c>
      <c r="H272" s="162" t="str">
        <f t="shared" si="46"/>
        <v/>
      </c>
      <c r="I272" s="197" t="str">
        <f t="shared" si="47"/>
        <v/>
      </c>
      <c r="J272" s="164" t="str">
        <f t="shared" si="57"/>
        <v/>
      </c>
      <c r="K272" s="163"/>
      <c r="M272" s="165" t="str">
        <f t="shared" si="48"/>
        <v/>
      </c>
      <c r="N272" s="166" t="str">
        <f t="shared" si="58"/>
        <v/>
      </c>
      <c r="O272" s="167" t="str">
        <f t="shared" si="49"/>
        <v/>
      </c>
      <c r="P272" s="167" t="str">
        <f t="shared" si="50"/>
        <v/>
      </c>
      <c r="Q272" s="168" t="str">
        <f t="shared" si="51"/>
        <v/>
      </c>
      <c r="R272" s="169" t="str">
        <f t="shared" si="52"/>
        <v/>
      </c>
      <c r="S272" s="168" t="str">
        <f t="shared" si="53"/>
        <v/>
      </c>
      <c r="T272" s="168" t="str">
        <f t="shared" si="54"/>
        <v/>
      </c>
      <c r="U272" s="168" t="str">
        <f t="shared" si="55"/>
        <v/>
      </c>
      <c r="V272" s="140"/>
      <c r="W272" s="171" t="str">
        <f t="shared" si="56"/>
        <v/>
      </c>
    </row>
    <row r="273" spans="1:23" ht="12" customHeight="1">
      <c r="A273" s="27">
        <v>224</v>
      </c>
      <c r="B273" s="188"/>
      <c r="C273" s="401"/>
      <c r="D273" s="189"/>
      <c r="E273" s="190"/>
      <c r="F273" s="190"/>
      <c r="G273" s="161" t="str">
        <f t="shared" si="45"/>
        <v/>
      </c>
      <c r="H273" s="162" t="str">
        <f t="shared" si="46"/>
        <v/>
      </c>
      <c r="I273" s="197" t="str">
        <f t="shared" si="47"/>
        <v/>
      </c>
      <c r="J273" s="164" t="str">
        <f t="shared" si="57"/>
        <v/>
      </c>
      <c r="K273" s="163"/>
      <c r="M273" s="165" t="str">
        <f t="shared" si="48"/>
        <v/>
      </c>
      <c r="N273" s="166" t="str">
        <f t="shared" si="58"/>
        <v/>
      </c>
      <c r="O273" s="167" t="str">
        <f t="shared" si="49"/>
        <v/>
      </c>
      <c r="P273" s="167" t="str">
        <f t="shared" si="50"/>
        <v/>
      </c>
      <c r="Q273" s="168" t="str">
        <f t="shared" si="51"/>
        <v/>
      </c>
      <c r="R273" s="169" t="str">
        <f t="shared" si="52"/>
        <v/>
      </c>
      <c r="S273" s="168" t="str">
        <f t="shared" si="53"/>
        <v/>
      </c>
      <c r="T273" s="168" t="str">
        <f t="shared" si="54"/>
        <v/>
      </c>
      <c r="U273" s="168" t="str">
        <f t="shared" si="55"/>
        <v/>
      </c>
      <c r="V273" s="140"/>
      <c r="W273" s="171" t="str">
        <f t="shared" si="56"/>
        <v/>
      </c>
    </row>
    <row r="274" spans="1:23" ht="12" customHeight="1">
      <c r="A274" s="27">
        <v>225</v>
      </c>
      <c r="B274" s="188"/>
      <c r="C274" s="401"/>
      <c r="D274" s="189"/>
      <c r="E274" s="190"/>
      <c r="F274" s="190"/>
      <c r="G274" s="161" t="str">
        <f t="shared" si="45"/>
        <v/>
      </c>
      <c r="H274" s="162" t="str">
        <f t="shared" si="46"/>
        <v/>
      </c>
      <c r="I274" s="197" t="str">
        <f t="shared" si="47"/>
        <v/>
      </c>
      <c r="J274" s="164" t="str">
        <f t="shared" si="57"/>
        <v/>
      </c>
      <c r="K274" s="163"/>
      <c r="M274" s="165" t="str">
        <f t="shared" si="48"/>
        <v/>
      </c>
      <c r="N274" s="166" t="str">
        <f t="shared" si="58"/>
        <v/>
      </c>
      <c r="O274" s="167" t="str">
        <f t="shared" si="49"/>
        <v/>
      </c>
      <c r="P274" s="167" t="str">
        <f t="shared" si="50"/>
        <v/>
      </c>
      <c r="Q274" s="168" t="str">
        <f t="shared" si="51"/>
        <v/>
      </c>
      <c r="R274" s="169" t="str">
        <f t="shared" si="52"/>
        <v/>
      </c>
      <c r="S274" s="168" t="str">
        <f t="shared" si="53"/>
        <v/>
      </c>
      <c r="T274" s="168" t="str">
        <f t="shared" si="54"/>
        <v/>
      </c>
      <c r="U274" s="168" t="str">
        <f t="shared" si="55"/>
        <v/>
      </c>
      <c r="V274" s="140"/>
      <c r="W274" s="171" t="str">
        <f t="shared" si="56"/>
        <v/>
      </c>
    </row>
    <row r="275" spans="1:23" ht="12" customHeight="1">
      <c r="A275" s="27">
        <v>226</v>
      </c>
      <c r="B275" s="188"/>
      <c r="C275" s="401"/>
      <c r="D275" s="189"/>
      <c r="E275" s="190"/>
      <c r="F275" s="190"/>
      <c r="G275" s="161" t="str">
        <f t="shared" si="45"/>
        <v/>
      </c>
      <c r="H275" s="162" t="str">
        <f t="shared" si="46"/>
        <v/>
      </c>
      <c r="I275" s="197" t="str">
        <f t="shared" si="47"/>
        <v/>
      </c>
      <c r="J275" s="164" t="str">
        <f t="shared" si="57"/>
        <v/>
      </c>
      <c r="K275" s="163"/>
      <c r="M275" s="165" t="str">
        <f t="shared" si="48"/>
        <v/>
      </c>
      <c r="N275" s="166" t="str">
        <f t="shared" si="58"/>
        <v/>
      </c>
      <c r="O275" s="167" t="str">
        <f t="shared" si="49"/>
        <v/>
      </c>
      <c r="P275" s="167" t="str">
        <f t="shared" si="50"/>
        <v/>
      </c>
      <c r="Q275" s="168" t="str">
        <f t="shared" si="51"/>
        <v/>
      </c>
      <c r="R275" s="169" t="str">
        <f t="shared" si="52"/>
        <v/>
      </c>
      <c r="S275" s="168" t="str">
        <f t="shared" si="53"/>
        <v/>
      </c>
      <c r="T275" s="168" t="str">
        <f t="shared" si="54"/>
        <v/>
      </c>
      <c r="U275" s="168" t="str">
        <f t="shared" si="55"/>
        <v/>
      </c>
      <c r="V275" s="140"/>
      <c r="W275" s="171" t="str">
        <f t="shared" si="56"/>
        <v/>
      </c>
    </row>
    <row r="276" spans="1:23" ht="12" customHeight="1">
      <c r="A276" s="27">
        <v>227</v>
      </c>
      <c r="B276" s="188"/>
      <c r="C276" s="401"/>
      <c r="D276" s="189"/>
      <c r="E276" s="190"/>
      <c r="F276" s="190"/>
      <c r="G276" s="161" t="str">
        <f t="shared" si="45"/>
        <v/>
      </c>
      <c r="H276" s="162" t="str">
        <f t="shared" si="46"/>
        <v/>
      </c>
      <c r="I276" s="197" t="str">
        <f t="shared" si="47"/>
        <v/>
      </c>
      <c r="J276" s="164" t="str">
        <f t="shared" si="57"/>
        <v/>
      </c>
      <c r="K276" s="163"/>
      <c r="M276" s="165" t="str">
        <f t="shared" si="48"/>
        <v/>
      </c>
      <c r="N276" s="166" t="str">
        <f t="shared" si="58"/>
        <v/>
      </c>
      <c r="O276" s="167" t="str">
        <f t="shared" si="49"/>
        <v/>
      </c>
      <c r="P276" s="167" t="str">
        <f t="shared" si="50"/>
        <v/>
      </c>
      <c r="Q276" s="168" t="str">
        <f t="shared" si="51"/>
        <v/>
      </c>
      <c r="R276" s="169" t="str">
        <f t="shared" si="52"/>
        <v/>
      </c>
      <c r="S276" s="168" t="str">
        <f t="shared" si="53"/>
        <v/>
      </c>
      <c r="T276" s="168" t="str">
        <f t="shared" si="54"/>
        <v/>
      </c>
      <c r="U276" s="168" t="str">
        <f t="shared" si="55"/>
        <v/>
      </c>
      <c r="V276" s="140"/>
      <c r="W276" s="171" t="str">
        <f t="shared" si="56"/>
        <v/>
      </c>
    </row>
    <row r="277" spans="1:23" ht="12" customHeight="1">
      <c r="A277" s="27">
        <v>228</v>
      </c>
      <c r="B277" s="188"/>
      <c r="C277" s="401"/>
      <c r="D277" s="189"/>
      <c r="E277" s="190"/>
      <c r="F277" s="190"/>
      <c r="G277" s="161" t="str">
        <f t="shared" si="45"/>
        <v/>
      </c>
      <c r="H277" s="162" t="str">
        <f t="shared" si="46"/>
        <v/>
      </c>
      <c r="I277" s="197" t="str">
        <f t="shared" si="47"/>
        <v/>
      </c>
      <c r="J277" s="164" t="str">
        <f t="shared" si="57"/>
        <v/>
      </c>
      <c r="K277" s="163"/>
      <c r="M277" s="165" t="str">
        <f t="shared" si="48"/>
        <v/>
      </c>
      <c r="N277" s="166" t="str">
        <f t="shared" si="58"/>
        <v/>
      </c>
      <c r="O277" s="167" t="str">
        <f t="shared" si="49"/>
        <v/>
      </c>
      <c r="P277" s="167" t="str">
        <f t="shared" si="50"/>
        <v/>
      </c>
      <c r="Q277" s="168" t="str">
        <f t="shared" si="51"/>
        <v/>
      </c>
      <c r="R277" s="169" t="str">
        <f t="shared" si="52"/>
        <v/>
      </c>
      <c r="S277" s="168" t="str">
        <f t="shared" si="53"/>
        <v/>
      </c>
      <c r="T277" s="168" t="str">
        <f t="shared" si="54"/>
        <v/>
      </c>
      <c r="U277" s="168" t="str">
        <f t="shared" si="55"/>
        <v/>
      </c>
      <c r="V277" s="140"/>
      <c r="W277" s="171" t="str">
        <f t="shared" si="56"/>
        <v/>
      </c>
    </row>
    <row r="278" spans="1:23" ht="12" customHeight="1">
      <c r="A278" s="27">
        <v>229</v>
      </c>
      <c r="B278" s="188"/>
      <c r="C278" s="401"/>
      <c r="D278" s="189"/>
      <c r="E278" s="190"/>
      <c r="F278" s="190"/>
      <c r="G278" s="161" t="str">
        <f t="shared" si="45"/>
        <v/>
      </c>
      <c r="H278" s="162" t="str">
        <f t="shared" si="46"/>
        <v/>
      </c>
      <c r="I278" s="197" t="str">
        <f t="shared" si="47"/>
        <v/>
      </c>
      <c r="J278" s="164" t="str">
        <f t="shared" si="57"/>
        <v/>
      </c>
      <c r="K278" s="163"/>
      <c r="M278" s="165" t="str">
        <f t="shared" si="48"/>
        <v/>
      </c>
      <c r="N278" s="166" t="str">
        <f t="shared" si="58"/>
        <v/>
      </c>
      <c r="O278" s="167" t="str">
        <f t="shared" si="49"/>
        <v/>
      </c>
      <c r="P278" s="167" t="str">
        <f t="shared" si="50"/>
        <v/>
      </c>
      <c r="Q278" s="168" t="str">
        <f t="shared" si="51"/>
        <v/>
      </c>
      <c r="R278" s="169" t="str">
        <f t="shared" si="52"/>
        <v/>
      </c>
      <c r="S278" s="168" t="str">
        <f t="shared" si="53"/>
        <v/>
      </c>
      <c r="T278" s="168" t="str">
        <f t="shared" si="54"/>
        <v/>
      </c>
      <c r="U278" s="168" t="str">
        <f t="shared" si="55"/>
        <v/>
      </c>
      <c r="V278" s="140"/>
      <c r="W278" s="171" t="str">
        <f t="shared" si="56"/>
        <v/>
      </c>
    </row>
    <row r="279" spans="1:23" ht="12" customHeight="1">
      <c r="A279" s="27">
        <v>230</v>
      </c>
      <c r="B279" s="188"/>
      <c r="C279" s="401"/>
      <c r="D279" s="189"/>
      <c r="E279" s="190"/>
      <c r="F279" s="190"/>
      <c r="G279" s="161" t="str">
        <f t="shared" si="45"/>
        <v/>
      </c>
      <c r="H279" s="162" t="str">
        <f t="shared" si="46"/>
        <v/>
      </c>
      <c r="I279" s="197" t="str">
        <f t="shared" si="47"/>
        <v/>
      </c>
      <c r="J279" s="164" t="str">
        <f t="shared" si="57"/>
        <v/>
      </c>
      <c r="K279" s="163"/>
      <c r="M279" s="165" t="str">
        <f t="shared" si="48"/>
        <v/>
      </c>
      <c r="N279" s="166" t="str">
        <f t="shared" si="58"/>
        <v/>
      </c>
      <c r="O279" s="167" t="str">
        <f t="shared" si="49"/>
        <v/>
      </c>
      <c r="P279" s="167" t="str">
        <f t="shared" si="50"/>
        <v/>
      </c>
      <c r="Q279" s="168" t="str">
        <f t="shared" si="51"/>
        <v/>
      </c>
      <c r="R279" s="169" t="str">
        <f t="shared" si="52"/>
        <v/>
      </c>
      <c r="S279" s="168" t="str">
        <f t="shared" si="53"/>
        <v/>
      </c>
      <c r="T279" s="168" t="str">
        <f t="shared" si="54"/>
        <v/>
      </c>
      <c r="U279" s="168" t="str">
        <f t="shared" si="55"/>
        <v/>
      </c>
      <c r="V279" s="140"/>
      <c r="W279" s="171" t="str">
        <f t="shared" si="56"/>
        <v/>
      </c>
    </row>
    <row r="280" spans="1:23" ht="12" customHeight="1">
      <c r="A280" s="27">
        <v>231</v>
      </c>
      <c r="B280" s="188"/>
      <c r="C280" s="401"/>
      <c r="D280" s="189"/>
      <c r="E280" s="190"/>
      <c r="F280" s="190"/>
      <c r="G280" s="161" t="str">
        <f t="shared" si="45"/>
        <v/>
      </c>
      <c r="H280" s="162" t="str">
        <f t="shared" si="46"/>
        <v/>
      </c>
      <c r="I280" s="197" t="str">
        <f t="shared" si="47"/>
        <v/>
      </c>
      <c r="J280" s="164" t="str">
        <f t="shared" si="57"/>
        <v/>
      </c>
      <c r="K280" s="163"/>
      <c r="M280" s="165" t="str">
        <f t="shared" si="48"/>
        <v/>
      </c>
      <c r="N280" s="166" t="str">
        <f t="shared" si="58"/>
        <v/>
      </c>
      <c r="O280" s="167" t="str">
        <f t="shared" si="49"/>
        <v/>
      </c>
      <c r="P280" s="167" t="str">
        <f t="shared" si="50"/>
        <v/>
      </c>
      <c r="Q280" s="168" t="str">
        <f t="shared" si="51"/>
        <v/>
      </c>
      <c r="R280" s="169" t="str">
        <f t="shared" si="52"/>
        <v/>
      </c>
      <c r="S280" s="168" t="str">
        <f t="shared" si="53"/>
        <v/>
      </c>
      <c r="T280" s="168" t="str">
        <f t="shared" si="54"/>
        <v/>
      </c>
      <c r="U280" s="168" t="str">
        <f t="shared" si="55"/>
        <v/>
      </c>
      <c r="V280" s="140"/>
      <c r="W280" s="171" t="str">
        <f t="shared" si="56"/>
        <v/>
      </c>
    </row>
    <row r="281" spans="1:23" ht="12" customHeight="1">
      <c r="A281" s="27">
        <v>232</v>
      </c>
      <c r="B281" s="188"/>
      <c r="C281" s="401"/>
      <c r="D281" s="189"/>
      <c r="E281" s="190"/>
      <c r="F281" s="190"/>
      <c r="G281" s="161" t="str">
        <f t="shared" si="45"/>
        <v/>
      </c>
      <c r="H281" s="162" t="str">
        <f t="shared" si="46"/>
        <v/>
      </c>
      <c r="I281" s="197" t="str">
        <f t="shared" si="47"/>
        <v/>
      </c>
      <c r="J281" s="164" t="str">
        <f t="shared" si="57"/>
        <v/>
      </c>
      <c r="K281" s="163"/>
      <c r="M281" s="165" t="str">
        <f t="shared" si="48"/>
        <v/>
      </c>
      <c r="N281" s="166" t="str">
        <f t="shared" si="58"/>
        <v/>
      </c>
      <c r="O281" s="167" t="str">
        <f t="shared" si="49"/>
        <v/>
      </c>
      <c r="P281" s="167" t="str">
        <f t="shared" si="50"/>
        <v/>
      </c>
      <c r="Q281" s="168" t="str">
        <f t="shared" si="51"/>
        <v/>
      </c>
      <c r="R281" s="169" t="str">
        <f t="shared" si="52"/>
        <v/>
      </c>
      <c r="S281" s="168" t="str">
        <f t="shared" si="53"/>
        <v/>
      </c>
      <c r="T281" s="168" t="str">
        <f t="shared" si="54"/>
        <v/>
      </c>
      <c r="U281" s="168" t="str">
        <f t="shared" si="55"/>
        <v/>
      </c>
      <c r="V281" s="140"/>
      <c r="W281" s="171" t="str">
        <f t="shared" si="56"/>
        <v/>
      </c>
    </row>
    <row r="282" spans="1:23" ht="12" customHeight="1">
      <c r="A282" s="27">
        <v>233</v>
      </c>
      <c r="B282" s="188"/>
      <c r="C282" s="401"/>
      <c r="D282" s="189"/>
      <c r="E282" s="190"/>
      <c r="F282" s="190"/>
      <c r="G282" s="161" t="str">
        <f t="shared" si="45"/>
        <v/>
      </c>
      <c r="H282" s="162" t="str">
        <f t="shared" si="46"/>
        <v/>
      </c>
      <c r="I282" s="197" t="str">
        <f t="shared" si="47"/>
        <v/>
      </c>
      <c r="J282" s="164" t="str">
        <f t="shared" si="57"/>
        <v/>
      </c>
      <c r="K282" s="163"/>
      <c r="M282" s="165" t="str">
        <f t="shared" si="48"/>
        <v/>
      </c>
      <c r="N282" s="166" t="str">
        <f t="shared" si="58"/>
        <v/>
      </c>
      <c r="O282" s="167" t="str">
        <f t="shared" si="49"/>
        <v/>
      </c>
      <c r="P282" s="167" t="str">
        <f t="shared" si="50"/>
        <v/>
      </c>
      <c r="Q282" s="168" t="str">
        <f t="shared" si="51"/>
        <v/>
      </c>
      <c r="R282" s="169" t="str">
        <f t="shared" si="52"/>
        <v/>
      </c>
      <c r="S282" s="168" t="str">
        <f t="shared" si="53"/>
        <v/>
      </c>
      <c r="T282" s="168" t="str">
        <f t="shared" si="54"/>
        <v/>
      </c>
      <c r="U282" s="168" t="str">
        <f t="shared" si="55"/>
        <v/>
      </c>
      <c r="V282" s="140"/>
      <c r="W282" s="171" t="str">
        <f t="shared" si="56"/>
        <v/>
      </c>
    </row>
    <row r="283" spans="1:23" ht="12" customHeight="1">
      <c r="A283" s="27">
        <v>234</v>
      </c>
      <c r="B283" s="188"/>
      <c r="C283" s="401"/>
      <c r="D283" s="189"/>
      <c r="E283" s="190"/>
      <c r="F283" s="190"/>
      <c r="G283" s="161" t="str">
        <f t="shared" si="45"/>
        <v/>
      </c>
      <c r="H283" s="162" t="str">
        <f t="shared" si="46"/>
        <v/>
      </c>
      <c r="I283" s="197" t="str">
        <f t="shared" si="47"/>
        <v/>
      </c>
      <c r="J283" s="164" t="str">
        <f t="shared" si="57"/>
        <v/>
      </c>
      <c r="K283" s="163"/>
      <c r="M283" s="165" t="str">
        <f t="shared" si="48"/>
        <v/>
      </c>
      <c r="N283" s="166" t="str">
        <f t="shared" si="58"/>
        <v/>
      </c>
      <c r="O283" s="167" t="str">
        <f t="shared" si="49"/>
        <v/>
      </c>
      <c r="P283" s="167" t="str">
        <f t="shared" si="50"/>
        <v/>
      </c>
      <c r="Q283" s="168" t="str">
        <f t="shared" si="51"/>
        <v/>
      </c>
      <c r="R283" s="169" t="str">
        <f t="shared" si="52"/>
        <v/>
      </c>
      <c r="S283" s="168" t="str">
        <f t="shared" si="53"/>
        <v/>
      </c>
      <c r="T283" s="168" t="str">
        <f t="shared" si="54"/>
        <v/>
      </c>
      <c r="U283" s="168" t="str">
        <f t="shared" si="55"/>
        <v/>
      </c>
      <c r="V283" s="140"/>
      <c r="W283" s="171" t="str">
        <f t="shared" si="56"/>
        <v/>
      </c>
    </row>
    <row r="284" spans="1:23" ht="12" customHeight="1">
      <c r="A284" s="27">
        <v>235</v>
      </c>
      <c r="B284" s="188"/>
      <c r="C284" s="401"/>
      <c r="D284" s="189"/>
      <c r="E284" s="190"/>
      <c r="F284" s="190"/>
      <c r="G284" s="161" t="str">
        <f t="shared" si="45"/>
        <v/>
      </c>
      <c r="H284" s="162" t="str">
        <f t="shared" si="46"/>
        <v/>
      </c>
      <c r="I284" s="197" t="str">
        <f t="shared" si="47"/>
        <v/>
      </c>
      <c r="J284" s="164" t="str">
        <f t="shared" si="57"/>
        <v/>
      </c>
      <c r="K284" s="163"/>
      <c r="M284" s="165" t="str">
        <f t="shared" si="48"/>
        <v/>
      </c>
      <c r="N284" s="166" t="str">
        <f t="shared" si="58"/>
        <v/>
      </c>
      <c r="O284" s="167" t="str">
        <f t="shared" si="49"/>
        <v/>
      </c>
      <c r="P284" s="167" t="str">
        <f t="shared" si="50"/>
        <v/>
      </c>
      <c r="Q284" s="168" t="str">
        <f t="shared" si="51"/>
        <v/>
      </c>
      <c r="R284" s="169" t="str">
        <f t="shared" si="52"/>
        <v/>
      </c>
      <c r="S284" s="168" t="str">
        <f t="shared" si="53"/>
        <v/>
      </c>
      <c r="T284" s="168" t="str">
        <f t="shared" si="54"/>
        <v/>
      </c>
      <c r="U284" s="168" t="str">
        <f t="shared" si="55"/>
        <v/>
      </c>
      <c r="V284" s="140"/>
      <c r="W284" s="171" t="str">
        <f t="shared" si="56"/>
        <v/>
      </c>
    </row>
    <row r="285" spans="1:23" ht="12" customHeight="1">
      <c r="A285" s="27">
        <v>236</v>
      </c>
      <c r="B285" s="188"/>
      <c r="C285" s="401"/>
      <c r="D285" s="189"/>
      <c r="E285" s="190"/>
      <c r="F285" s="190"/>
      <c r="G285" s="161" t="str">
        <f t="shared" si="45"/>
        <v/>
      </c>
      <c r="H285" s="162" t="str">
        <f t="shared" si="46"/>
        <v/>
      </c>
      <c r="I285" s="197" t="str">
        <f t="shared" si="47"/>
        <v/>
      </c>
      <c r="J285" s="164" t="str">
        <f t="shared" si="57"/>
        <v/>
      </c>
      <c r="K285" s="163"/>
      <c r="M285" s="165" t="str">
        <f t="shared" si="48"/>
        <v/>
      </c>
      <c r="N285" s="166" t="str">
        <f t="shared" si="58"/>
        <v/>
      </c>
      <c r="O285" s="167" t="str">
        <f t="shared" si="49"/>
        <v/>
      </c>
      <c r="P285" s="167" t="str">
        <f t="shared" si="50"/>
        <v/>
      </c>
      <c r="Q285" s="168" t="str">
        <f t="shared" si="51"/>
        <v/>
      </c>
      <c r="R285" s="169" t="str">
        <f t="shared" si="52"/>
        <v/>
      </c>
      <c r="S285" s="168" t="str">
        <f t="shared" si="53"/>
        <v/>
      </c>
      <c r="T285" s="168" t="str">
        <f t="shared" si="54"/>
        <v/>
      </c>
      <c r="U285" s="168" t="str">
        <f t="shared" si="55"/>
        <v/>
      </c>
      <c r="V285" s="140"/>
      <c r="W285" s="171" t="str">
        <f t="shared" si="56"/>
        <v/>
      </c>
    </row>
    <row r="286" spans="1:23" ht="12" customHeight="1">
      <c r="A286" s="27">
        <v>237</v>
      </c>
      <c r="B286" s="188"/>
      <c r="C286" s="401"/>
      <c r="D286" s="189"/>
      <c r="E286" s="190"/>
      <c r="F286" s="190"/>
      <c r="G286" s="161" t="str">
        <f t="shared" si="45"/>
        <v/>
      </c>
      <c r="H286" s="162" t="str">
        <f t="shared" si="46"/>
        <v/>
      </c>
      <c r="I286" s="197" t="str">
        <f t="shared" si="47"/>
        <v/>
      </c>
      <c r="J286" s="164" t="str">
        <f t="shared" si="57"/>
        <v/>
      </c>
      <c r="K286" s="163"/>
      <c r="M286" s="165" t="str">
        <f t="shared" si="48"/>
        <v/>
      </c>
      <c r="N286" s="166" t="str">
        <f t="shared" si="58"/>
        <v/>
      </c>
      <c r="O286" s="167" t="str">
        <f t="shared" si="49"/>
        <v/>
      </c>
      <c r="P286" s="167" t="str">
        <f t="shared" si="50"/>
        <v/>
      </c>
      <c r="Q286" s="168" t="str">
        <f t="shared" si="51"/>
        <v/>
      </c>
      <c r="R286" s="169" t="str">
        <f t="shared" si="52"/>
        <v/>
      </c>
      <c r="S286" s="168" t="str">
        <f t="shared" si="53"/>
        <v/>
      </c>
      <c r="T286" s="168" t="str">
        <f t="shared" si="54"/>
        <v/>
      </c>
      <c r="U286" s="168" t="str">
        <f t="shared" si="55"/>
        <v/>
      </c>
      <c r="V286" s="140"/>
      <c r="W286" s="171" t="str">
        <f t="shared" si="56"/>
        <v/>
      </c>
    </row>
    <row r="287" spans="1:23" ht="12" customHeight="1">
      <c r="A287" s="27">
        <v>238</v>
      </c>
      <c r="B287" s="188"/>
      <c r="C287" s="401"/>
      <c r="D287" s="189"/>
      <c r="E287" s="190"/>
      <c r="F287" s="190"/>
      <c r="G287" s="161" t="str">
        <f t="shared" si="45"/>
        <v/>
      </c>
      <c r="H287" s="162" t="str">
        <f t="shared" si="46"/>
        <v/>
      </c>
      <c r="I287" s="197" t="str">
        <f t="shared" si="47"/>
        <v/>
      </c>
      <c r="J287" s="164" t="str">
        <f t="shared" si="57"/>
        <v/>
      </c>
      <c r="K287" s="163"/>
      <c r="M287" s="165" t="str">
        <f t="shared" si="48"/>
        <v/>
      </c>
      <c r="N287" s="166" t="str">
        <f t="shared" si="58"/>
        <v/>
      </c>
      <c r="O287" s="167" t="str">
        <f t="shared" si="49"/>
        <v/>
      </c>
      <c r="P287" s="167" t="str">
        <f t="shared" si="50"/>
        <v/>
      </c>
      <c r="Q287" s="168" t="str">
        <f t="shared" si="51"/>
        <v/>
      </c>
      <c r="R287" s="169" t="str">
        <f t="shared" si="52"/>
        <v/>
      </c>
      <c r="S287" s="168" t="str">
        <f t="shared" si="53"/>
        <v/>
      </c>
      <c r="T287" s="168" t="str">
        <f t="shared" si="54"/>
        <v/>
      </c>
      <c r="U287" s="168" t="str">
        <f t="shared" si="55"/>
        <v/>
      </c>
      <c r="V287" s="140"/>
      <c r="W287" s="171" t="str">
        <f t="shared" si="56"/>
        <v/>
      </c>
    </row>
    <row r="288" spans="1:23" ht="12" customHeight="1">
      <c r="A288" s="27">
        <v>239</v>
      </c>
      <c r="B288" s="188"/>
      <c r="C288" s="401"/>
      <c r="D288" s="189"/>
      <c r="E288" s="190"/>
      <c r="F288" s="190"/>
      <c r="G288" s="161" t="str">
        <f t="shared" si="45"/>
        <v/>
      </c>
      <c r="H288" s="162" t="str">
        <f t="shared" si="46"/>
        <v/>
      </c>
      <c r="I288" s="197" t="str">
        <f t="shared" si="47"/>
        <v/>
      </c>
      <c r="J288" s="164" t="str">
        <f t="shared" si="57"/>
        <v/>
      </c>
      <c r="K288" s="163"/>
      <c r="M288" s="165" t="str">
        <f t="shared" si="48"/>
        <v/>
      </c>
      <c r="N288" s="166" t="str">
        <f t="shared" si="58"/>
        <v/>
      </c>
      <c r="O288" s="167" t="str">
        <f t="shared" si="49"/>
        <v/>
      </c>
      <c r="P288" s="167" t="str">
        <f t="shared" si="50"/>
        <v/>
      </c>
      <c r="Q288" s="168" t="str">
        <f t="shared" si="51"/>
        <v/>
      </c>
      <c r="R288" s="169" t="str">
        <f t="shared" si="52"/>
        <v/>
      </c>
      <c r="S288" s="168" t="str">
        <f t="shared" si="53"/>
        <v/>
      </c>
      <c r="T288" s="168" t="str">
        <f t="shared" si="54"/>
        <v/>
      </c>
      <c r="U288" s="168" t="str">
        <f t="shared" si="55"/>
        <v/>
      </c>
      <c r="V288" s="140"/>
      <c r="W288" s="171" t="str">
        <f t="shared" si="56"/>
        <v/>
      </c>
    </row>
    <row r="289" spans="1:23" ht="12" customHeight="1">
      <c r="A289" s="27">
        <v>240</v>
      </c>
      <c r="B289" s="188"/>
      <c r="C289" s="401"/>
      <c r="D289" s="189"/>
      <c r="E289" s="190"/>
      <c r="F289" s="190"/>
      <c r="G289" s="161" t="str">
        <f t="shared" si="45"/>
        <v/>
      </c>
      <c r="H289" s="162" t="str">
        <f t="shared" si="46"/>
        <v/>
      </c>
      <c r="I289" s="197" t="str">
        <f t="shared" si="47"/>
        <v/>
      </c>
      <c r="J289" s="164" t="str">
        <f t="shared" si="57"/>
        <v/>
      </c>
      <c r="K289" s="163"/>
      <c r="M289" s="165" t="str">
        <f t="shared" si="48"/>
        <v/>
      </c>
      <c r="N289" s="166" t="str">
        <f t="shared" si="58"/>
        <v/>
      </c>
      <c r="O289" s="167" t="str">
        <f t="shared" si="49"/>
        <v/>
      </c>
      <c r="P289" s="167" t="str">
        <f t="shared" si="50"/>
        <v/>
      </c>
      <c r="Q289" s="168" t="str">
        <f t="shared" si="51"/>
        <v/>
      </c>
      <c r="R289" s="169" t="str">
        <f t="shared" si="52"/>
        <v/>
      </c>
      <c r="S289" s="168" t="str">
        <f t="shared" si="53"/>
        <v/>
      </c>
      <c r="T289" s="168" t="str">
        <f t="shared" si="54"/>
        <v/>
      </c>
      <c r="U289" s="168" t="str">
        <f t="shared" si="55"/>
        <v/>
      </c>
      <c r="V289" s="140"/>
      <c r="W289" s="171" t="str">
        <f t="shared" si="56"/>
        <v/>
      </c>
    </row>
    <row r="290" spans="1:23" ht="12" customHeight="1">
      <c r="A290" s="27">
        <v>241</v>
      </c>
      <c r="B290" s="188"/>
      <c r="C290" s="401"/>
      <c r="D290" s="189"/>
      <c r="E290" s="190"/>
      <c r="F290" s="190"/>
      <c r="G290" s="161" t="str">
        <f t="shared" si="45"/>
        <v/>
      </c>
      <c r="H290" s="162" t="str">
        <f t="shared" si="46"/>
        <v/>
      </c>
      <c r="I290" s="197" t="str">
        <f t="shared" si="47"/>
        <v/>
      </c>
      <c r="J290" s="164" t="str">
        <f t="shared" si="57"/>
        <v/>
      </c>
      <c r="K290" s="163"/>
      <c r="M290" s="165" t="str">
        <f t="shared" si="48"/>
        <v/>
      </c>
      <c r="N290" s="166" t="str">
        <f t="shared" si="58"/>
        <v/>
      </c>
      <c r="O290" s="167" t="str">
        <f t="shared" si="49"/>
        <v/>
      </c>
      <c r="P290" s="167" t="str">
        <f t="shared" si="50"/>
        <v/>
      </c>
      <c r="Q290" s="168" t="str">
        <f t="shared" si="51"/>
        <v/>
      </c>
      <c r="R290" s="169" t="str">
        <f t="shared" si="52"/>
        <v/>
      </c>
      <c r="S290" s="168" t="str">
        <f t="shared" si="53"/>
        <v/>
      </c>
      <c r="T290" s="168" t="str">
        <f t="shared" si="54"/>
        <v/>
      </c>
      <c r="U290" s="168" t="str">
        <f t="shared" si="55"/>
        <v/>
      </c>
      <c r="V290" s="140"/>
      <c r="W290" s="171" t="str">
        <f t="shared" si="56"/>
        <v/>
      </c>
    </row>
    <row r="291" spans="1:23" ht="12" customHeight="1">
      <c r="A291" s="27">
        <v>242</v>
      </c>
      <c r="B291" s="188"/>
      <c r="C291" s="401"/>
      <c r="D291" s="189"/>
      <c r="E291" s="190"/>
      <c r="F291" s="190"/>
      <c r="G291" s="161" t="str">
        <f t="shared" si="45"/>
        <v/>
      </c>
      <c r="H291" s="162" t="str">
        <f t="shared" si="46"/>
        <v/>
      </c>
      <c r="I291" s="197" t="str">
        <f t="shared" si="47"/>
        <v/>
      </c>
      <c r="J291" s="164" t="str">
        <f t="shared" si="57"/>
        <v/>
      </c>
      <c r="K291" s="163"/>
      <c r="M291" s="165" t="str">
        <f t="shared" si="48"/>
        <v/>
      </c>
      <c r="N291" s="166" t="str">
        <f t="shared" si="58"/>
        <v/>
      </c>
      <c r="O291" s="167" t="str">
        <f t="shared" si="49"/>
        <v/>
      </c>
      <c r="P291" s="167" t="str">
        <f t="shared" si="50"/>
        <v/>
      </c>
      <c r="Q291" s="168" t="str">
        <f t="shared" si="51"/>
        <v/>
      </c>
      <c r="R291" s="169" t="str">
        <f t="shared" si="52"/>
        <v/>
      </c>
      <c r="S291" s="168" t="str">
        <f t="shared" si="53"/>
        <v/>
      </c>
      <c r="T291" s="168" t="str">
        <f t="shared" si="54"/>
        <v/>
      </c>
      <c r="U291" s="168" t="str">
        <f t="shared" si="55"/>
        <v/>
      </c>
      <c r="V291" s="140"/>
      <c r="W291" s="171" t="str">
        <f t="shared" si="56"/>
        <v/>
      </c>
    </row>
    <row r="292" spans="1:23" ht="12" customHeight="1">
      <c r="A292" s="27">
        <v>243</v>
      </c>
      <c r="B292" s="188"/>
      <c r="C292" s="401"/>
      <c r="D292" s="189"/>
      <c r="E292" s="190"/>
      <c r="F292" s="190"/>
      <c r="G292" s="161" t="str">
        <f t="shared" si="45"/>
        <v/>
      </c>
      <c r="H292" s="162" t="str">
        <f t="shared" si="46"/>
        <v/>
      </c>
      <c r="I292" s="197" t="str">
        <f t="shared" si="47"/>
        <v/>
      </c>
      <c r="J292" s="164" t="str">
        <f t="shared" si="57"/>
        <v/>
      </c>
      <c r="K292" s="163"/>
      <c r="M292" s="165" t="str">
        <f t="shared" si="48"/>
        <v/>
      </c>
      <c r="N292" s="166" t="str">
        <f t="shared" si="58"/>
        <v/>
      </c>
      <c r="O292" s="167" t="str">
        <f t="shared" si="49"/>
        <v/>
      </c>
      <c r="P292" s="167" t="str">
        <f t="shared" si="50"/>
        <v/>
      </c>
      <c r="Q292" s="168" t="str">
        <f t="shared" si="51"/>
        <v/>
      </c>
      <c r="R292" s="169" t="str">
        <f t="shared" si="52"/>
        <v/>
      </c>
      <c r="S292" s="168" t="str">
        <f t="shared" si="53"/>
        <v/>
      </c>
      <c r="T292" s="168" t="str">
        <f t="shared" si="54"/>
        <v/>
      </c>
      <c r="U292" s="168" t="str">
        <f t="shared" si="55"/>
        <v/>
      </c>
      <c r="V292" s="140"/>
      <c r="W292" s="171" t="str">
        <f t="shared" si="56"/>
        <v/>
      </c>
    </row>
    <row r="293" spans="1:23" ht="12" customHeight="1">
      <c r="A293" s="27">
        <v>244</v>
      </c>
      <c r="B293" s="188"/>
      <c r="C293" s="401"/>
      <c r="D293" s="189"/>
      <c r="E293" s="190"/>
      <c r="F293" s="190"/>
      <c r="G293" s="161" t="str">
        <f t="shared" si="45"/>
        <v/>
      </c>
      <c r="H293" s="162" t="str">
        <f t="shared" si="46"/>
        <v/>
      </c>
      <c r="I293" s="197" t="str">
        <f t="shared" si="47"/>
        <v/>
      </c>
      <c r="J293" s="164" t="str">
        <f t="shared" si="57"/>
        <v/>
      </c>
      <c r="K293" s="163"/>
      <c r="M293" s="165" t="str">
        <f t="shared" si="48"/>
        <v/>
      </c>
      <c r="N293" s="166" t="str">
        <f t="shared" si="58"/>
        <v/>
      </c>
      <c r="O293" s="167" t="str">
        <f t="shared" si="49"/>
        <v/>
      </c>
      <c r="P293" s="167" t="str">
        <f t="shared" si="50"/>
        <v/>
      </c>
      <c r="Q293" s="168" t="str">
        <f t="shared" si="51"/>
        <v/>
      </c>
      <c r="R293" s="169" t="str">
        <f t="shared" si="52"/>
        <v/>
      </c>
      <c r="S293" s="168" t="str">
        <f t="shared" si="53"/>
        <v/>
      </c>
      <c r="T293" s="168" t="str">
        <f t="shared" si="54"/>
        <v/>
      </c>
      <c r="U293" s="168" t="str">
        <f t="shared" si="55"/>
        <v/>
      </c>
      <c r="V293" s="140"/>
      <c r="W293" s="171" t="str">
        <f t="shared" si="56"/>
        <v/>
      </c>
    </row>
    <row r="294" spans="1:23" ht="12" customHeight="1">
      <c r="A294" s="27">
        <v>245</v>
      </c>
      <c r="B294" s="188"/>
      <c r="C294" s="401"/>
      <c r="D294" s="189"/>
      <c r="E294" s="190"/>
      <c r="F294" s="190"/>
      <c r="G294" s="161" t="str">
        <f t="shared" si="45"/>
        <v/>
      </c>
      <c r="H294" s="162" t="str">
        <f t="shared" si="46"/>
        <v/>
      </c>
      <c r="I294" s="197" t="str">
        <f t="shared" si="47"/>
        <v/>
      </c>
      <c r="J294" s="164" t="str">
        <f t="shared" si="57"/>
        <v/>
      </c>
      <c r="K294" s="163"/>
      <c r="M294" s="165" t="str">
        <f t="shared" si="48"/>
        <v/>
      </c>
      <c r="N294" s="166" t="str">
        <f t="shared" si="58"/>
        <v/>
      </c>
      <c r="O294" s="167" t="str">
        <f t="shared" si="49"/>
        <v/>
      </c>
      <c r="P294" s="167" t="str">
        <f t="shared" si="50"/>
        <v/>
      </c>
      <c r="Q294" s="168" t="str">
        <f t="shared" si="51"/>
        <v/>
      </c>
      <c r="R294" s="169" t="str">
        <f t="shared" si="52"/>
        <v/>
      </c>
      <c r="S294" s="168" t="str">
        <f t="shared" si="53"/>
        <v/>
      </c>
      <c r="T294" s="168" t="str">
        <f t="shared" si="54"/>
        <v/>
      </c>
      <c r="U294" s="168" t="str">
        <f t="shared" si="55"/>
        <v/>
      </c>
      <c r="V294" s="140"/>
      <c r="W294" s="171" t="str">
        <f t="shared" si="56"/>
        <v/>
      </c>
    </row>
    <row r="295" spans="1:23" ht="12" customHeight="1">
      <c r="A295" s="27">
        <v>246</v>
      </c>
      <c r="B295" s="188"/>
      <c r="C295" s="401"/>
      <c r="D295" s="189"/>
      <c r="E295" s="190"/>
      <c r="F295" s="190"/>
      <c r="G295" s="161" t="str">
        <f t="shared" si="45"/>
        <v/>
      </c>
      <c r="H295" s="162" t="str">
        <f t="shared" si="46"/>
        <v/>
      </c>
      <c r="I295" s="197" t="str">
        <f t="shared" si="47"/>
        <v/>
      </c>
      <c r="J295" s="164" t="str">
        <f t="shared" si="57"/>
        <v/>
      </c>
      <c r="K295" s="163"/>
      <c r="M295" s="165" t="str">
        <f t="shared" si="48"/>
        <v/>
      </c>
      <c r="N295" s="166" t="str">
        <f t="shared" si="58"/>
        <v/>
      </c>
      <c r="O295" s="167" t="str">
        <f t="shared" si="49"/>
        <v/>
      </c>
      <c r="P295" s="167" t="str">
        <f t="shared" si="50"/>
        <v/>
      </c>
      <c r="Q295" s="168" t="str">
        <f t="shared" si="51"/>
        <v/>
      </c>
      <c r="R295" s="169" t="str">
        <f t="shared" si="52"/>
        <v/>
      </c>
      <c r="S295" s="168" t="str">
        <f t="shared" si="53"/>
        <v/>
      </c>
      <c r="T295" s="168" t="str">
        <f t="shared" si="54"/>
        <v/>
      </c>
      <c r="U295" s="168" t="str">
        <f t="shared" si="55"/>
        <v/>
      </c>
      <c r="V295" s="140"/>
      <c r="W295" s="171" t="str">
        <f t="shared" si="56"/>
        <v/>
      </c>
    </row>
    <row r="296" spans="1:23" ht="12" customHeight="1">
      <c r="A296" s="27">
        <v>247</v>
      </c>
      <c r="B296" s="188"/>
      <c r="C296" s="401"/>
      <c r="D296" s="189"/>
      <c r="E296" s="190"/>
      <c r="F296" s="190"/>
      <c r="G296" s="161" t="str">
        <f t="shared" si="45"/>
        <v/>
      </c>
      <c r="H296" s="162" t="str">
        <f t="shared" si="46"/>
        <v/>
      </c>
      <c r="I296" s="197" t="str">
        <f t="shared" si="47"/>
        <v/>
      </c>
      <c r="J296" s="164" t="str">
        <f t="shared" si="57"/>
        <v/>
      </c>
      <c r="K296" s="163"/>
      <c r="M296" s="165" t="str">
        <f t="shared" si="48"/>
        <v/>
      </c>
      <c r="N296" s="166" t="str">
        <f t="shared" si="58"/>
        <v/>
      </c>
      <c r="O296" s="167" t="str">
        <f t="shared" si="49"/>
        <v/>
      </c>
      <c r="P296" s="167" t="str">
        <f t="shared" si="50"/>
        <v/>
      </c>
      <c r="Q296" s="168" t="str">
        <f t="shared" si="51"/>
        <v/>
      </c>
      <c r="R296" s="169" t="str">
        <f t="shared" si="52"/>
        <v/>
      </c>
      <c r="S296" s="168" t="str">
        <f t="shared" si="53"/>
        <v/>
      </c>
      <c r="T296" s="168" t="str">
        <f t="shared" si="54"/>
        <v/>
      </c>
      <c r="U296" s="168" t="str">
        <f t="shared" si="55"/>
        <v/>
      </c>
      <c r="V296" s="140"/>
      <c r="W296" s="171" t="str">
        <f t="shared" si="56"/>
        <v/>
      </c>
    </row>
    <row r="297" spans="1:23" ht="12" customHeight="1">
      <c r="A297" s="27">
        <v>248</v>
      </c>
      <c r="B297" s="188"/>
      <c r="C297" s="401"/>
      <c r="D297" s="189"/>
      <c r="E297" s="190"/>
      <c r="F297" s="190"/>
      <c r="G297" s="161" t="str">
        <f t="shared" si="45"/>
        <v/>
      </c>
      <c r="H297" s="162" t="str">
        <f t="shared" si="46"/>
        <v/>
      </c>
      <c r="I297" s="197" t="str">
        <f t="shared" si="47"/>
        <v/>
      </c>
      <c r="J297" s="164" t="str">
        <f t="shared" si="57"/>
        <v/>
      </c>
      <c r="K297" s="163"/>
      <c r="M297" s="165" t="str">
        <f t="shared" si="48"/>
        <v/>
      </c>
      <c r="N297" s="166" t="str">
        <f t="shared" si="58"/>
        <v/>
      </c>
      <c r="O297" s="167" t="str">
        <f t="shared" si="49"/>
        <v/>
      </c>
      <c r="P297" s="167" t="str">
        <f t="shared" si="50"/>
        <v/>
      </c>
      <c r="Q297" s="168" t="str">
        <f t="shared" si="51"/>
        <v/>
      </c>
      <c r="R297" s="169" t="str">
        <f t="shared" si="52"/>
        <v/>
      </c>
      <c r="S297" s="168" t="str">
        <f t="shared" si="53"/>
        <v/>
      </c>
      <c r="T297" s="168" t="str">
        <f t="shared" si="54"/>
        <v/>
      </c>
      <c r="U297" s="168" t="str">
        <f t="shared" si="55"/>
        <v/>
      </c>
      <c r="V297" s="140"/>
      <c r="W297" s="171" t="str">
        <f t="shared" si="56"/>
        <v/>
      </c>
    </row>
    <row r="298" spans="1:23" ht="12" customHeight="1">
      <c r="A298" s="27">
        <v>249</v>
      </c>
      <c r="B298" s="188"/>
      <c r="C298" s="401"/>
      <c r="D298" s="189"/>
      <c r="E298" s="190"/>
      <c r="F298" s="190"/>
      <c r="G298" s="161" t="str">
        <f t="shared" si="45"/>
        <v/>
      </c>
      <c r="H298" s="162" t="str">
        <f t="shared" si="46"/>
        <v/>
      </c>
      <c r="I298" s="197" t="str">
        <f t="shared" si="47"/>
        <v/>
      </c>
      <c r="J298" s="164" t="str">
        <f t="shared" si="57"/>
        <v/>
      </c>
      <c r="K298" s="163"/>
      <c r="M298" s="165" t="str">
        <f t="shared" si="48"/>
        <v/>
      </c>
      <c r="N298" s="166" t="str">
        <f t="shared" si="58"/>
        <v/>
      </c>
      <c r="O298" s="167" t="str">
        <f t="shared" si="49"/>
        <v/>
      </c>
      <c r="P298" s="167" t="str">
        <f t="shared" si="50"/>
        <v/>
      </c>
      <c r="Q298" s="168" t="str">
        <f t="shared" si="51"/>
        <v/>
      </c>
      <c r="R298" s="169" t="str">
        <f t="shared" si="52"/>
        <v/>
      </c>
      <c r="S298" s="168" t="str">
        <f t="shared" si="53"/>
        <v/>
      </c>
      <c r="T298" s="168" t="str">
        <f t="shared" si="54"/>
        <v/>
      </c>
      <c r="U298" s="168" t="str">
        <f t="shared" si="55"/>
        <v/>
      </c>
      <c r="V298" s="140"/>
      <c r="W298" s="171" t="str">
        <f t="shared" si="56"/>
        <v/>
      </c>
    </row>
    <row r="299" spans="1:23" ht="12" customHeight="1">
      <c r="A299" s="27">
        <v>250</v>
      </c>
      <c r="B299" s="188"/>
      <c r="C299" s="401"/>
      <c r="D299" s="189"/>
      <c r="E299" s="190"/>
      <c r="F299" s="190"/>
      <c r="G299" s="161" t="str">
        <f t="shared" si="45"/>
        <v/>
      </c>
      <c r="H299" s="162" t="str">
        <f t="shared" si="46"/>
        <v/>
      </c>
      <c r="I299" s="197" t="str">
        <f t="shared" si="47"/>
        <v/>
      </c>
      <c r="J299" s="164" t="str">
        <f t="shared" si="57"/>
        <v/>
      </c>
      <c r="K299" s="163"/>
      <c r="M299" s="165" t="str">
        <f t="shared" si="48"/>
        <v/>
      </c>
      <c r="N299" s="166" t="str">
        <f t="shared" si="58"/>
        <v/>
      </c>
      <c r="O299" s="167" t="str">
        <f t="shared" si="49"/>
        <v/>
      </c>
      <c r="P299" s="167" t="str">
        <f t="shared" si="50"/>
        <v/>
      </c>
      <c r="Q299" s="168" t="str">
        <f t="shared" si="51"/>
        <v/>
      </c>
      <c r="R299" s="169" t="str">
        <f t="shared" si="52"/>
        <v/>
      </c>
      <c r="S299" s="168" t="str">
        <f t="shared" si="53"/>
        <v/>
      </c>
      <c r="T299" s="168" t="str">
        <f t="shared" si="54"/>
        <v/>
      </c>
      <c r="U299" s="168" t="str">
        <f t="shared" si="55"/>
        <v/>
      </c>
      <c r="V299" s="140"/>
      <c r="W299" s="171" t="str">
        <f t="shared" si="56"/>
        <v/>
      </c>
    </row>
    <row r="300" spans="1:23" ht="12" customHeight="1">
      <c r="A300" s="27">
        <v>251</v>
      </c>
      <c r="B300" s="188"/>
      <c r="C300" s="401"/>
      <c r="D300" s="189"/>
      <c r="E300" s="190"/>
      <c r="F300" s="190"/>
      <c r="G300" s="161" t="str">
        <f t="shared" si="45"/>
        <v/>
      </c>
      <c r="H300" s="162" t="str">
        <f t="shared" si="46"/>
        <v/>
      </c>
      <c r="I300" s="197" t="str">
        <f t="shared" si="47"/>
        <v/>
      </c>
      <c r="J300" s="164" t="str">
        <f t="shared" si="57"/>
        <v/>
      </c>
      <c r="K300" s="163"/>
      <c r="M300" s="165" t="str">
        <f t="shared" si="48"/>
        <v/>
      </c>
      <c r="N300" s="166" t="str">
        <f t="shared" si="58"/>
        <v/>
      </c>
      <c r="O300" s="167" t="str">
        <f t="shared" si="49"/>
        <v/>
      </c>
      <c r="P300" s="167" t="str">
        <f t="shared" si="50"/>
        <v/>
      </c>
      <c r="Q300" s="168" t="str">
        <f t="shared" si="51"/>
        <v/>
      </c>
      <c r="R300" s="169" t="str">
        <f t="shared" si="52"/>
        <v/>
      </c>
      <c r="S300" s="168" t="str">
        <f t="shared" si="53"/>
        <v/>
      </c>
      <c r="T300" s="168" t="str">
        <f t="shared" si="54"/>
        <v/>
      </c>
      <c r="U300" s="168" t="str">
        <f t="shared" si="55"/>
        <v/>
      </c>
      <c r="V300" s="140"/>
      <c r="W300" s="171" t="str">
        <f t="shared" si="56"/>
        <v/>
      </c>
    </row>
    <row r="301" spans="1:23" ht="12" customHeight="1">
      <c r="A301" s="27">
        <v>252</v>
      </c>
      <c r="B301" s="188"/>
      <c r="C301" s="401"/>
      <c r="D301" s="189"/>
      <c r="E301" s="190"/>
      <c r="F301" s="190"/>
      <c r="G301" s="161" t="str">
        <f t="shared" si="45"/>
        <v/>
      </c>
      <c r="H301" s="162" t="str">
        <f t="shared" si="46"/>
        <v/>
      </c>
      <c r="I301" s="197" t="str">
        <f t="shared" si="47"/>
        <v/>
      </c>
      <c r="J301" s="164" t="str">
        <f t="shared" si="57"/>
        <v/>
      </c>
      <c r="K301" s="163"/>
      <c r="M301" s="165" t="str">
        <f t="shared" si="48"/>
        <v/>
      </c>
      <c r="N301" s="166" t="str">
        <f t="shared" si="58"/>
        <v/>
      </c>
      <c r="O301" s="167" t="str">
        <f t="shared" si="49"/>
        <v/>
      </c>
      <c r="P301" s="167" t="str">
        <f t="shared" si="50"/>
        <v/>
      </c>
      <c r="Q301" s="168" t="str">
        <f t="shared" si="51"/>
        <v/>
      </c>
      <c r="R301" s="169" t="str">
        <f t="shared" si="52"/>
        <v/>
      </c>
      <c r="S301" s="168" t="str">
        <f t="shared" si="53"/>
        <v/>
      </c>
      <c r="T301" s="168" t="str">
        <f t="shared" si="54"/>
        <v/>
      </c>
      <c r="U301" s="168" t="str">
        <f t="shared" si="55"/>
        <v/>
      </c>
      <c r="V301" s="140"/>
      <c r="W301" s="171" t="str">
        <f t="shared" si="56"/>
        <v/>
      </c>
    </row>
    <row r="302" spans="1:23" ht="12" customHeight="1">
      <c r="A302" s="27">
        <v>253</v>
      </c>
      <c r="B302" s="188"/>
      <c r="C302" s="401"/>
      <c r="D302" s="189"/>
      <c r="E302" s="190"/>
      <c r="F302" s="190"/>
      <c r="G302" s="161" t="str">
        <f t="shared" si="45"/>
        <v/>
      </c>
      <c r="H302" s="162" t="str">
        <f t="shared" si="46"/>
        <v/>
      </c>
      <c r="I302" s="197" t="str">
        <f t="shared" si="47"/>
        <v/>
      </c>
      <c r="J302" s="164" t="str">
        <f t="shared" si="57"/>
        <v/>
      </c>
      <c r="K302" s="163"/>
      <c r="M302" s="165" t="str">
        <f t="shared" si="48"/>
        <v/>
      </c>
      <c r="N302" s="166" t="str">
        <f t="shared" si="58"/>
        <v/>
      </c>
      <c r="O302" s="167" t="str">
        <f t="shared" si="49"/>
        <v/>
      </c>
      <c r="P302" s="167" t="str">
        <f t="shared" si="50"/>
        <v/>
      </c>
      <c r="Q302" s="168" t="str">
        <f t="shared" si="51"/>
        <v/>
      </c>
      <c r="R302" s="169" t="str">
        <f t="shared" si="52"/>
        <v/>
      </c>
      <c r="S302" s="168" t="str">
        <f t="shared" si="53"/>
        <v/>
      </c>
      <c r="T302" s="168" t="str">
        <f t="shared" si="54"/>
        <v/>
      </c>
      <c r="U302" s="168" t="str">
        <f t="shared" si="55"/>
        <v/>
      </c>
      <c r="V302" s="140"/>
      <c r="W302" s="171" t="str">
        <f t="shared" si="56"/>
        <v/>
      </c>
    </row>
    <row r="303" spans="1:23" ht="12" customHeight="1">
      <c r="A303" s="27">
        <v>254</v>
      </c>
      <c r="B303" s="188"/>
      <c r="C303" s="401"/>
      <c r="D303" s="189"/>
      <c r="E303" s="190"/>
      <c r="F303" s="190"/>
      <c r="G303" s="161" t="str">
        <f t="shared" si="45"/>
        <v/>
      </c>
      <c r="H303" s="162" t="str">
        <f t="shared" si="46"/>
        <v/>
      </c>
      <c r="I303" s="197" t="str">
        <f t="shared" si="47"/>
        <v/>
      </c>
      <c r="J303" s="164" t="str">
        <f t="shared" si="57"/>
        <v/>
      </c>
      <c r="K303" s="163"/>
      <c r="M303" s="165" t="str">
        <f t="shared" si="48"/>
        <v/>
      </c>
      <c r="N303" s="166" t="str">
        <f t="shared" si="58"/>
        <v/>
      </c>
      <c r="O303" s="167" t="str">
        <f t="shared" si="49"/>
        <v/>
      </c>
      <c r="P303" s="167" t="str">
        <f t="shared" si="50"/>
        <v/>
      </c>
      <c r="Q303" s="168" t="str">
        <f t="shared" si="51"/>
        <v/>
      </c>
      <c r="R303" s="169" t="str">
        <f t="shared" si="52"/>
        <v/>
      </c>
      <c r="S303" s="168" t="str">
        <f t="shared" si="53"/>
        <v/>
      </c>
      <c r="T303" s="168" t="str">
        <f t="shared" si="54"/>
        <v/>
      </c>
      <c r="U303" s="168" t="str">
        <f t="shared" si="55"/>
        <v/>
      </c>
      <c r="V303" s="140"/>
      <c r="W303" s="171" t="str">
        <f t="shared" si="56"/>
        <v/>
      </c>
    </row>
    <row r="304" spans="1:23" ht="12" customHeight="1">
      <c r="A304" s="27">
        <v>255</v>
      </c>
      <c r="B304" s="188"/>
      <c r="C304" s="401"/>
      <c r="D304" s="189"/>
      <c r="E304" s="190"/>
      <c r="F304" s="190"/>
      <c r="G304" s="161" t="str">
        <f t="shared" si="45"/>
        <v/>
      </c>
      <c r="H304" s="162" t="str">
        <f t="shared" si="46"/>
        <v/>
      </c>
      <c r="I304" s="197" t="str">
        <f t="shared" si="47"/>
        <v/>
      </c>
      <c r="J304" s="164" t="str">
        <f t="shared" si="57"/>
        <v/>
      </c>
      <c r="K304" s="163"/>
      <c r="M304" s="165" t="str">
        <f t="shared" si="48"/>
        <v/>
      </c>
      <c r="N304" s="166" t="str">
        <f t="shared" si="58"/>
        <v/>
      </c>
      <c r="O304" s="167" t="str">
        <f t="shared" si="49"/>
        <v/>
      </c>
      <c r="P304" s="167" t="str">
        <f t="shared" si="50"/>
        <v/>
      </c>
      <c r="Q304" s="168" t="str">
        <f t="shared" si="51"/>
        <v/>
      </c>
      <c r="R304" s="169" t="str">
        <f t="shared" si="52"/>
        <v/>
      </c>
      <c r="S304" s="168" t="str">
        <f t="shared" si="53"/>
        <v/>
      </c>
      <c r="T304" s="168" t="str">
        <f t="shared" si="54"/>
        <v/>
      </c>
      <c r="U304" s="168" t="str">
        <f t="shared" si="55"/>
        <v/>
      </c>
      <c r="V304" s="140"/>
      <c r="W304" s="171" t="str">
        <f t="shared" si="56"/>
        <v/>
      </c>
    </row>
    <row r="305" spans="1:23" ht="12" customHeight="1">
      <c r="A305" s="27">
        <v>256</v>
      </c>
      <c r="B305" s="188"/>
      <c r="C305" s="401"/>
      <c r="D305" s="189"/>
      <c r="E305" s="190"/>
      <c r="F305" s="190"/>
      <c r="G305" s="161" t="str">
        <f t="shared" si="45"/>
        <v/>
      </c>
      <c r="H305" s="162" t="str">
        <f t="shared" si="46"/>
        <v/>
      </c>
      <c r="I305" s="197" t="str">
        <f t="shared" si="47"/>
        <v/>
      </c>
      <c r="J305" s="164" t="str">
        <f t="shared" si="57"/>
        <v/>
      </c>
      <c r="K305" s="163"/>
      <c r="M305" s="165" t="str">
        <f t="shared" si="48"/>
        <v/>
      </c>
      <c r="N305" s="166" t="str">
        <f t="shared" si="58"/>
        <v/>
      </c>
      <c r="O305" s="167" t="str">
        <f t="shared" si="49"/>
        <v/>
      </c>
      <c r="P305" s="167" t="str">
        <f t="shared" si="50"/>
        <v/>
      </c>
      <c r="Q305" s="168" t="str">
        <f t="shared" si="51"/>
        <v/>
      </c>
      <c r="R305" s="169" t="str">
        <f t="shared" si="52"/>
        <v/>
      </c>
      <c r="S305" s="168" t="str">
        <f t="shared" si="53"/>
        <v/>
      </c>
      <c r="T305" s="168" t="str">
        <f t="shared" si="54"/>
        <v/>
      </c>
      <c r="U305" s="168" t="str">
        <f t="shared" si="55"/>
        <v/>
      </c>
      <c r="V305" s="140"/>
      <c r="W305" s="171" t="str">
        <f t="shared" si="56"/>
        <v/>
      </c>
    </row>
    <row r="306" spans="1:23" ht="12" customHeight="1">
      <c r="A306" s="27">
        <v>257</v>
      </c>
      <c r="B306" s="188"/>
      <c r="C306" s="401"/>
      <c r="D306" s="189"/>
      <c r="E306" s="190"/>
      <c r="F306" s="190"/>
      <c r="G306" s="161" t="str">
        <f t="shared" ref="G306:G369" si="59">IF(OR(ISBLANK($C306),ISBLANK($C$45)),"",IF($C306&gt;$C$45,"",DATEDIF($C306,$C$45,"Y")))</f>
        <v/>
      </c>
      <c r="H306" s="162" t="str">
        <f t="shared" ref="H306:H369" si="60">IF(D306=1,"男",IF(D306=2,"女",""))</f>
        <v/>
      </c>
      <c r="I306" s="197" t="str">
        <f t="shared" ref="I306:I369" si="61">G306&amp;H306</f>
        <v/>
      </c>
      <c r="J306" s="164" t="str">
        <f t="shared" si="57"/>
        <v/>
      </c>
      <c r="K306" s="163"/>
      <c r="M306" s="165" t="str">
        <f t="shared" ref="M306:M369" si="62">IF(E306="","",(IF(E306&gt;=70,F306/(E306*E306/10^4),"測定不可")))</f>
        <v/>
      </c>
      <c r="N306" s="166" t="str">
        <f t="shared" si="58"/>
        <v/>
      </c>
      <c r="O306" s="167" t="str">
        <f t="shared" ref="O306:O369" si="63">IF(OR(C306=""),"",IF(D306="1",0.00206*E306*E306-0.1166*E306+6.5273,0.00249*E306*E306-0.1858*E306+9.036))</f>
        <v/>
      </c>
      <c r="P306" s="167" t="str">
        <f t="shared" ref="P306:P369" si="64">IF(OR(E306=""),"",IF(AND(H306="男",G306&lt;=2),61,IF(AND(H306="男",G306&gt;=3),54.8,IF(AND(H306="女",G306&lt;=2),59.7,52.2))))</f>
        <v/>
      </c>
      <c r="Q306" s="168" t="str">
        <f t="shared" ref="Q306:Q369" si="65">IF($E306="","",P306*O306)</f>
        <v/>
      </c>
      <c r="R306" s="169" t="str">
        <f t="shared" ref="R306:R369" si="66">IF(OR(G306=""),"",IF(G306&gt;=3,1.45,1.35))</f>
        <v/>
      </c>
      <c r="S306" s="168" t="str">
        <f t="shared" ref="S306:S369" si="67">IF(OR(G306=""),"",IF(AND(H306="男",G306&lt;=2),20,IF(AND(H306="女",G306&lt;=2),15,10)))</f>
        <v/>
      </c>
      <c r="T306" s="168" t="str">
        <f t="shared" ref="T306:T369" si="68">IF(E306="","",(Q306*R306+S306))</f>
        <v/>
      </c>
      <c r="U306" s="168" t="str">
        <f t="shared" ref="U306:U369" si="69">IF(OR(E306=""),"",CEILING(T306,50))</f>
        <v/>
      </c>
      <c r="V306" s="140"/>
      <c r="W306" s="171" t="str">
        <f t="shared" ref="W306:W369" si="70">IF(E306="","",(U306*V306))</f>
        <v/>
      </c>
    </row>
    <row r="307" spans="1:23" ht="12" customHeight="1">
      <c r="A307" s="27">
        <v>258</v>
      </c>
      <c r="B307" s="188"/>
      <c r="C307" s="401"/>
      <c r="D307" s="189"/>
      <c r="E307" s="190"/>
      <c r="F307" s="190"/>
      <c r="G307" s="161" t="str">
        <f t="shared" si="59"/>
        <v/>
      </c>
      <c r="H307" s="162" t="str">
        <f t="shared" si="60"/>
        <v/>
      </c>
      <c r="I307" s="197" t="str">
        <f t="shared" si="61"/>
        <v/>
      </c>
      <c r="J307" s="164" t="str">
        <f t="shared" ref="J307:J370" si="71">IF(OR(E307=""),"",IF(E307&gt;=70,(IF(ISNUMBER(N307),VLOOKUP(N307,$F$32:$K$37,4,TRUE),"")),"測定不可"))</f>
        <v/>
      </c>
      <c r="K307" s="163"/>
      <c r="M307" s="165" t="str">
        <f t="shared" si="62"/>
        <v/>
      </c>
      <c r="N307" s="166" t="str">
        <f t="shared" si="58"/>
        <v/>
      </c>
      <c r="O307" s="167" t="str">
        <f t="shared" si="63"/>
        <v/>
      </c>
      <c r="P307" s="167" t="str">
        <f t="shared" si="64"/>
        <v/>
      </c>
      <c r="Q307" s="168" t="str">
        <f t="shared" si="65"/>
        <v/>
      </c>
      <c r="R307" s="169" t="str">
        <f t="shared" si="66"/>
        <v/>
      </c>
      <c r="S307" s="168" t="str">
        <f t="shared" si="67"/>
        <v/>
      </c>
      <c r="T307" s="168" t="str">
        <f t="shared" si="68"/>
        <v/>
      </c>
      <c r="U307" s="168" t="str">
        <f t="shared" si="69"/>
        <v/>
      </c>
      <c r="V307" s="140"/>
      <c r="W307" s="171" t="str">
        <f t="shared" si="70"/>
        <v/>
      </c>
    </row>
    <row r="308" spans="1:23" ht="12" customHeight="1">
      <c r="A308" s="27">
        <v>259</v>
      </c>
      <c r="B308" s="188"/>
      <c r="C308" s="401"/>
      <c r="D308" s="189"/>
      <c r="E308" s="190"/>
      <c r="F308" s="190"/>
      <c r="G308" s="161" t="str">
        <f t="shared" si="59"/>
        <v/>
      </c>
      <c r="H308" s="162" t="str">
        <f t="shared" si="60"/>
        <v/>
      </c>
      <c r="I308" s="197" t="str">
        <f t="shared" si="61"/>
        <v/>
      </c>
      <c r="J308" s="164" t="str">
        <f t="shared" si="71"/>
        <v/>
      </c>
      <c r="K308" s="163"/>
      <c r="M308" s="165" t="str">
        <f t="shared" si="62"/>
        <v/>
      </c>
      <c r="N308" s="166" t="str">
        <f t="shared" si="58"/>
        <v/>
      </c>
      <c r="O308" s="167" t="str">
        <f t="shared" si="63"/>
        <v/>
      </c>
      <c r="P308" s="167" t="str">
        <f t="shared" si="64"/>
        <v/>
      </c>
      <c r="Q308" s="168" t="str">
        <f t="shared" si="65"/>
        <v/>
      </c>
      <c r="R308" s="169" t="str">
        <f t="shared" si="66"/>
        <v/>
      </c>
      <c r="S308" s="168" t="str">
        <f t="shared" si="67"/>
        <v/>
      </c>
      <c r="T308" s="168" t="str">
        <f t="shared" si="68"/>
        <v/>
      </c>
      <c r="U308" s="168" t="str">
        <f t="shared" si="69"/>
        <v/>
      </c>
      <c r="V308" s="140"/>
      <c r="W308" s="171" t="str">
        <f t="shared" si="70"/>
        <v/>
      </c>
    </row>
    <row r="309" spans="1:23" ht="12" customHeight="1">
      <c r="A309" s="27">
        <v>260</v>
      </c>
      <c r="B309" s="188"/>
      <c r="C309" s="401"/>
      <c r="D309" s="189"/>
      <c r="E309" s="190"/>
      <c r="F309" s="190"/>
      <c r="G309" s="161" t="str">
        <f t="shared" si="59"/>
        <v/>
      </c>
      <c r="H309" s="162" t="str">
        <f t="shared" si="60"/>
        <v/>
      </c>
      <c r="I309" s="197" t="str">
        <f t="shared" si="61"/>
        <v/>
      </c>
      <c r="J309" s="164" t="str">
        <f t="shared" si="71"/>
        <v/>
      </c>
      <c r="K309" s="163"/>
      <c r="M309" s="165" t="str">
        <f t="shared" si="62"/>
        <v/>
      </c>
      <c r="N309" s="166" t="str">
        <f t="shared" si="58"/>
        <v/>
      </c>
      <c r="O309" s="167" t="str">
        <f t="shared" si="63"/>
        <v/>
      </c>
      <c r="P309" s="167" t="str">
        <f t="shared" si="64"/>
        <v/>
      </c>
      <c r="Q309" s="168" t="str">
        <f t="shared" si="65"/>
        <v/>
      </c>
      <c r="R309" s="169" t="str">
        <f t="shared" si="66"/>
        <v/>
      </c>
      <c r="S309" s="168" t="str">
        <f t="shared" si="67"/>
        <v/>
      </c>
      <c r="T309" s="168" t="str">
        <f t="shared" si="68"/>
        <v/>
      </c>
      <c r="U309" s="168" t="str">
        <f t="shared" si="69"/>
        <v/>
      </c>
      <c r="V309" s="140"/>
      <c r="W309" s="171" t="str">
        <f t="shared" si="70"/>
        <v/>
      </c>
    </row>
    <row r="310" spans="1:23" ht="12" customHeight="1">
      <c r="A310" s="27">
        <v>261</v>
      </c>
      <c r="B310" s="188"/>
      <c r="C310" s="401"/>
      <c r="D310" s="189"/>
      <c r="E310" s="190"/>
      <c r="F310" s="190"/>
      <c r="G310" s="161" t="str">
        <f t="shared" si="59"/>
        <v/>
      </c>
      <c r="H310" s="162" t="str">
        <f t="shared" si="60"/>
        <v/>
      </c>
      <c r="I310" s="197" t="str">
        <f t="shared" si="61"/>
        <v/>
      </c>
      <c r="J310" s="164" t="str">
        <f t="shared" si="71"/>
        <v/>
      </c>
      <c r="K310" s="163"/>
      <c r="M310" s="165" t="str">
        <f t="shared" si="62"/>
        <v/>
      </c>
      <c r="N310" s="166" t="str">
        <f t="shared" si="58"/>
        <v/>
      </c>
      <c r="O310" s="167" t="str">
        <f t="shared" si="63"/>
        <v/>
      </c>
      <c r="P310" s="167" t="str">
        <f t="shared" si="64"/>
        <v/>
      </c>
      <c r="Q310" s="168" t="str">
        <f t="shared" si="65"/>
        <v/>
      </c>
      <c r="R310" s="169" t="str">
        <f t="shared" si="66"/>
        <v/>
      </c>
      <c r="S310" s="168" t="str">
        <f t="shared" si="67"/>
        <v/>
      </c>
      <c r="T310" s="168" t="str">
        <f t="shared" si="68"/>
        <v/>
      </c>
      <c r="U310" s="168" t="str">
        <f t="shared" si="69"/>
        <v/>
      </c>
      <c r="V310" s="140"/>
      <c r="W310" s="171" t="str">
        <f t="shared" si="70"/>
        <v/>
      </c>
    </row>
    <row r="311" spans="1:23" ht="12" customHeight="1">
      <c r="A311" s="27">
        <v>262</v>
      </c>
      <c r="B311" s="188"/>
      <c r="C311" s="401"/>
      <c r="D311" s="189"/>
      <c r="E311" s="190"/>
      <c r="F311" s="190"/>
      <c r="G311" s="161" t="str">
        <f t="shared" si="59"/>
        <v/>
      </c>
      <c r="H311" s="162" t="str">
        <f t="shared" si="60"/>
        <v/>
      </c>
      <c r="I311" s="197" t="str">
        <f t="shared" si="61"/>
        <v/>
      </c>
      <c r="J311" s="164" t="str">
        <f t="shared" si="71"/>
        <v/>
      </c>
      <c r="K311" s="163"/>
      <c r="M311" s="165" t="str">
        <f t="shared" si="62"/>
        <v/>
      </c>
      <c r="N311" s="166" t="str">
        <f t="shared" si="58"/>
        <v/>
      </c>
      <c r="O311" s="167" t="str">
        <f t="shared" si="63"/>
        <v/>
      </c>
      <c r="P311" s="167" t="str">
        <f t="shared" si="64"/>
        <v/>
      </c>
      <c r="Q311" s="168" t="str">
        <f t="shared" si="65"/>
        <v/>
      </c>
      <c r="R311" s="169" t="str">
        <f t="shared" si="66"/>
        <v/>
      </c>
      <c r="S311" s="168" t="str">
        <f t="shared" si="67"/>
        <v/>
      </c>
      <c r="T311" s="168" t="str">
        <f t="shared" si="68"/>
        <v/>
      </c>
      <c r="U311" s="168" t="str">
        <f t="shared" si="69"/>
        <v/>
      </c>
      <c r="V311" s="140"/>
      <c r="W311" s="171" t="str">
        <f t="shared" si="70"/>
        <v/>
      </c>
    </row>
    <row r="312" spans="1:23" ht="12" customHeight="1">
      <c r="A312" s="27">
        <v>263</v>
      </c>
      <c r="B312" s="188"/>
      <c r="C312" s="401"/>
      <c r="D312" s="189"/>
      <c r="E312" s="190"/>
      <c r="F312" s="190"/>
      <c r="G312" s="161" t="str">
        <f t="shared" si="59"/>
        <v/>
      </c>
      <c r="H312" s="162" t="str">
        <f t="shared" si="60"/>
        <v/>
      </c>
      <c r="I312" s="197" t="str">
        <f t="shared" si="61"/>
        <v/>
      </c>
      <c r="J312" s="164" t="str">
        <f t="shared" si="71"/>
        <v/>
      </c>
      <c r="K312" s="163"/>
      <c r="M312" s="165" t="str">
        <f t="shared" si="62"/>
        <v/>
      </c>
      <c r="N312" s="166" t="str">
        <f t="shared" si="58"/>
        <v/>
      </c>
      <c r="O312" s="167" t="str">
        <f t="shared" si="63"/>
        <v/>
      </c>
      <c r="P312" s="167" t="str">
        <f t="shared" si="64"/>
        <v/>
      </c>
      <c r="Q312" s="168" t="str">
        <f t="shared" si="65"/>
        <v/>
      </c>
      <c r="R312" s="169" t="str">
        <f t="shared" si="66"/>
        <v/>
      </c>
      <c r="S312" s="168" t="str">
        <f t="shared" si="67"/>
        <v/>
      </c>
      <c r="T312" s="168" t="str">
        <f t="shared" si="68"/>
        <v/>
      </c>
      <c r="U312" s="168" t="str">
        <f t="shared" si="69"/>
        <v/>
      </c>
      <c r="V312" s="140"/>
      <c r="W312" s="171" t="str">
        <f t="shared" si="70"/>
        <v/>
      </c>
    </row>
    <row r="313" spans="1:23" ht="12" customHeight="1">
      <c r="A313" s="27">
        <v>264</v>
      </c>
      <c r="B313" s="188"/>
      <c r="C313" s="401"/>
      <c r="D313" s="189"/>
      <c r="E313" s="190"/>
      <c r="F313" s="190"/>
      <c r="G313" s="161" t="str">
        <f t="shared" si="59"/>
        <v/>
      </c>
      <c r="H313" s="162" t="str">
        <f t="shared" si="60"/>
        <v/>
      </c>
      <c r="I313" s="197" t="str">
        <f t="shared" si="61"/>
        <v/>
      </c>
      <c r="J313" s="164" t="str">
        <f t="shared" si="71"/>
        <v/>
      </c>
      <c r="K313" s="163"/>
      <c r="M313" s="165" t="str">
        <f t="shared" si="62"/>
        <v/>
      </c>
      <c r="N313" s="166" t="str">
        <f t="shared" si="58"/>
        <v/>
      </c>
      <c r="O313" s="167" t="str">
        <f t="shared" si="63"/>
        <v/>
      </c>
      <c r="P313" s="167" t="str">
        <f t="shared" si="64"/>
        <v/>
      </c>
      <c r="Q313" s="168" t="str">
        <f t="shared" si="65"/>
        <v/>
      </c>
      <c r="R313" s="169" t="str">
        <f t="shared" si="66"/>
        <v/>
      </c>
      <c r="S313" s="168" t="str">
        <f t="shared" si="67"/>
        <v/>
      </c>
      <c r="T313" s="168" t="str">
        <f t="shared" si="68"/>
        <v/>
      </c>
      <c r="U313" s="168" t="str">
        <f t="shared" si="69"/>
        <v/>
      </c>
      <c r="V313" s="140"/>
      <c r="W313" s="171" t="str">
        <f t="shared" si="70"/>
        <v/>
      </c>
    </row>
    <row r="314" spans="1:23" ht="12" customHeight="1">
      <c r="A314" s="27">
        <v>265</v>
      </c>
      <c r="B314" s="188"/>
      <c r="C314" s="401"/>
      <c r="D314" s="189"/>
      <c r="E314" s="190"/>
      <c r="F314" s="190"/>
      <c r="G314" s="161" t="str">
        <f t="shared" si="59"/>
        <v/>
      </c>
      <c r="H314" s="162" t="str">
        <f t="shared" si="60"/>
        <v/>
      </c>
      <c r="I314" s="197" t="str">
        <f t="shared" si="61"/>
        <v/>
      </c>
      <c r="J314" s="164" t="str">
        <f t="shared" si="71"/>
        <v/>
      </c>
      <c r="K314" s="163"/>
      <c r="M314" s="165" t="str">
        <f t="shared" si="62"/>
        <v/>
      </c>
      <c r="N314" s="166" t="str">
        <f t="shared" si="58"/>
        <v/>
      </c>
      <c r="O314" s="167" t="str">
        <f t="shared" si="63"/>
        <v/>
      </c>
      <c r="P314" s="167" t="str">
        <f t="shared" si="64"/>
        <v/>
      </c>
      <c r="Q314" s="168" t="str">
        <f t="shared" si="65"/>
        <v/>
      </c>
      <c r="R314" s="169" t="str">
        <f t="shared" si="66"/>
        <v/>
      </c>
      <c r="S314" s="168" t="str">
        <f t="shared" si="67"/>
        <v/>
      </c>
      <c r="T314" s="168" t="str">
        <f t="shared" si="68"/>
        <v/>
      </c>
      <c r="U314" s="168" t="str">
        <f t="shared" si="69"/>
        <v/>
      </c>
      <c r="V314" s="140"/>
      <c r="W314" s="171" t="str">
        <f t="shared" si="70"/>
        <v/>
      </c>
    </row>
    <row r="315" spans="1:23" ht="12" customHeight="1">
      <c r="A315" s="27">
        <v>266</v>
      </c>
      <c r="B315" s="188"/>
      <c r="C315" s="401"/>
      <c r="D315" s="189"/>
      <c r="E315" s="190"/>
      <c r="F315" s="190"/>
      <c r="G315" s="161" t="str">
        <f t="shared" si="59"/>
        <v/>
      </c>
      <c r="H315" s="162" t="str">
        <f t="shared" si="60"/>
        <v/>
      </c>
      <c r="I315" s="197" t="str">
        <f t="shared" si="61"/>
        <v/>
      </c>
      <c r="J315" s="164" t="str">
        <f t="shared" si="71"/>
        <v/>
      </c>
      <c r="K315" s="163"/>
      <c r="M315" s="165" t="str">
        <f t="shared" si="62"/>
        <v/>
      </c>
      <c r="N315" s="166" t="str">
        <f t="shared" si="58"/>
        <v/>
      </c>
      <c r="O315" s="167" t="str">
        <f t="shared" si="63"/>
        <v/>
      </c>
      <c r="P315" s="167" t="str">
        <f t="shared" si="64"/>
        <v/>
      </c>
      <c r="Q315" s="168" t="str">
        <f t="shared" si="65"/>
        <v/>
      </c>
      <c r="R315" s="169" t="str">
        <f t="shared" si="66"/>
        <v/>
      </c>
      <c r="S315" s="168" t="str">
        <f t="shared" si="67"/>
        <v/>
      </c>
      <c r="T315" s="168" t="str">
        <f t="shared" si="68"/>
        <v/>
      </c>
      <c r="U315" s="168" t="str">
        <f t="shared" si="69"/>
        <v/>
      </c>
      <c r="V315" s="140"/>
      <c r="W315" s="171" t="str">
        <f t="shared" si="70"/>
        <v/>
      </c>
    </row>
    <row r="316" spans="1:23" ht="12" customHeight="1">
      <c r="A316" s="27">
        <v>267</v>
      </c>
      <c r="B316" s="188"/>
      <c r="C316" s="401"/>
      <c r="D316" s="189"/>
      <c r="E316" s="190"/>
      <c r="F316" s="190"/>
      <c r="G316" s="161" t="str">
        <f t="shared" si="59"/>
        <v/>
      </c>
      <c r="H316" s="162" t="str">
        <f t="shared" si="60"/>
        <v/>
      </c>
      <c r="I316" s="197" t="str">
        <f t="shared" si="61"/>
        <v/>
      </c>
      <c r="J316" s="164" t="str">
        <f t="shared" si="71"/>
        <v/>
      </c>
      <c r="K316" s="163"/>
      <c r="M316" s="165" t="str">
        <f t="shared" si="62"/>
        <v/>
      </c>
      <c r="N316" s="166" t="str">
        <f t="shared" si="58"/>
        <v/>
      </c>
      <c r="O316" s="167" t="str">
        <f t="shared" si="63"/>
        <v/>
      </c>
      <c r="P316" s="167" t="str">
        <f t="shared" si="64"/>
        <v/>
      </c>
      <c r="Q316" s="168" t="str">
        <f t="shared" si="65"/>
        <v/>
      </c>
      <c r="R316" s="169" t="str">
        <f t="shared" si="66"/>
        <v/>
      </c>
      <c r="S316" s="168" t="str">
        <f t="shared" si="67"/>
        <v/>
      </c>
      <c r="T316" s="168" t="str">
        <f t="shared" si="68"/>
        <v/>
      </c>
      <c r="U316" s="168" t="str">
        <f t="shared" si="69"/>
        <v/>
      </c>
      <c r="V316" s="140"/>
      <c r="W316" s="171" t="str">
        <f t="shared" si="70"/>
        <v/>
      </c>
    </row>
    <row r="317" spans="1:23" ht="12" customHeight="1">
      <c r="A317" s="27">
        <v>268</v>
      </c>
      <c r="B317" s="188"/>
      <c r="C317" s="401"/>
      <c r="D317" s="189"/>
      <c r="E317" s="190"/>
      <c r="F317" s="190"/>
      <c r="G317" s="161" t="str">
        <f t="shared" si="59"/>
        <v/>
      </c>
      <c r="H317" s="162" t="str">
        <f t="shared" si="60"/>
        <v/>
      </c>
      <c r="I317" s="197" t="str">
        <f t="shared" si="61"/>
        <v/>
      </c>
      <c r="J317" s="164" t="str">
        <f t="shared" si="71"/>
        <v/>
      </c>
      <c r="K317" s="163"/>
      <c r="M317" s="165" t="str">
        <f t="shared" si="62"/>
        <v/>
      </c>
      <c r="N317" s="166" t="str">
        <f t="shared" si="58"/>
        <v/>
      </c>
      <c r="O317" s="167" t="str">
        <f t="shared" si="63"/>
        <v/>
      </c>
      <c r="P317" s="167" t="str">
        <f t="shared" si="64"/>
        <v/>
      </c>
      <c r="Q317" s="168" t="str">
        <f t="shared" si="65"/>
        <v/>
      </c>
      <c r="R317" s="169" t="str">
        <f t="shared" si="66"/>
        <v/>
      </c>
      <c r="S317" s="168" t="str">
        <f t="shared" si="67"/>
        <v/>
      </c>
      <c r="T317" s="168" t="str">
        <f t="shared" si="68"/>
        <v/>
      </c>
      <c r="U317" s="168" t="str">
        <f t="shared" si="69"/>
        <v/>
      </c>
      <c r="V317" s="140"/>
      <c r="W317" s="171" t="str">
        <f t="shared" si="70"/>
        <v/>
      </c>
    </row>
    <row r="318" spans="1:23" ht="12" customHeight="1">
      <c r="A318" s="27">
        <v>269</v>
      </c>
      <c r="B318" s="188"/>
      <c r="C318" s="401"/>
      <c r="D318" s="189"/>
      <c r="E318" s="190"/>
      <c r="F318" s="190"/>
      <c r="G318" s="161" t="str">
        <f t="shared" si="59"/>
        <v/>
      </c>
      <c r="H318" s="162" t="str">
        <f t="shared" si="60"/>
        <v/>
      </c>
      <c r="I318" s="197" t="str">
        <f t="shared" si="61"/>
        <v/>
      </c>
      <c r="J318" s="164" t="str">
        <f t="shared" si="71"/>
        <v/>
      </c>
      <c r="K318" s="163"/>
      <c r="M318" s="165" t="str">
        <f t="shared" si="62"/>
        <v/>
      </c>
      <c r="N318" s="166" t="str">
        <f t="shared" si="58"/>
        <v/>
      </c>
      <c r="O318" s="167" t="str">
        <f t="shared" si="63"/>
        <v/>
      </c>
      <c r="P318" s="167" t="str">
        <f t="shared" si="64"/>
        <v/>
      </c>
      <c r="Q318" s="168" t="str">
        <f t="shared" si="65"/>
        <v/>
      </c>
      <c r="R318" s="169" t="str">
        <f t="shared" si="66"/>
        <v/>
      </c>
      <c r="S318" s="168" t="str">
        <f t="shared" si="67"/>
        <v/>
      </c>
      <c r="T318" s="168" t="str">
        <f t="shared" si="68"/>
        <v/>
      </c>
      <c r="U318" s="168" t="str">
        <f t="shared" si="69"/>
        <v/>
      </c>
      <c r="V318" s="140"/>
      <c r="W318" s="171" t="str">
        <f t="shared" si="70"/>
        <v/>
      </c>
    </row>
    <row r="319" spans="1:23" ht="12" customHeight="1">
      <c r="A319" s="27">
        <v>270</v>
      </c>
      <c r="B319" s="188"/>
      <c r="C319" s="401"/>
      <c r="D319" s="189"/>
      <c r="E319" s="190"/>
      <c r="F319" s="190"/>
      <c r="G319" s="161" t="str">
        <f t="shared" si="59"/>
        <v/>
      </c>
      <c r="H319" s="162" t="str">
        <f t="shared" si="60"/>
        <v/>
      </c>
      <c r="I319" s="197" t="str">
        <f t="shared" si="61"/>
        <v/>
      </c>
      <c r="J319" s="164" t="str">
        <f t="shared" si="71"/>
        <v/>
      </c>
      <c r="K319" s="163"/>
      <c r="M319" s="165" t="str">
        <f t="shared" si="62"/>
        <v/>
      </c>
      <c r="N319" s="166" t="str">
        <f t="shared" si="58"/>
        <v/>
      </c>
      <c r="O319" s="167" t="str">
        <f t="shared" si="63"/>
        <v/>
      </c>
      <c r="P319" s="167" t="str">
        <f t="shared" si="64"/>
        <v/>
      </c>
      <c r="Q319" s="168" t="str">
        <f t="shared" si="65"/>
        <v/>
      </c>
      <c r="R319" s="169" t="str">
        <f t="shared" si="66"/>
        <v/>
      </c>
      <c r="S319" s="168" t="str">
        <f t="shared" si="67"/>
        <v/>
      </c>
      <c r="T319" s="168" t="str">
        <f t="shared" si="68"/>
        <v/>
      </c>
      <c r="U319" s="168" t="str">
        <f t="shared" si="69"/>
        <v/>
      </c>
      <c r="V319" s="140"/>
      <c r="W319" s="171" t="str">
        <f t="shared" si="70"/>
        <v/>
      </c>
    </row>
    <row r="320" spans="1:23" ht="12" customHeight="1">
      <c r="A320" s="27">
        <v>271</v>
      </c>
      <c r="B320" s="188"/>
      <c r="C320" s="401"/>
      <c r="D320" s="189"/>
      <c r="E320" s="190"/>
      <c r="F320" s="190"/>
      <c r="G320" s="161" t="str">
        <f t="shared" si="59"/>
        <v/>
      </c>
      <c r="H320" s="162" t="str">
        <f t="shared" si="60"/>
        <v/>
      </c>
      <c r="I320" s="197" t="str">
        <f t="shared" si="61"/>
        <v/>
      </c>
      <c r="J320" s="164" t="str">
        <f t="shared" si="71"/>
        <v/>
      </c>
      <c r="K320" s="163"/>
      <c r="M320" s="165" t="str">
        <f t="shared" si="62"/>
        <v/>
      </c>
      <c r="N320" s="166" t="str">
        <f t="shared" si="58"/>
        <v/>
      </c>
      <c r="O320" s="167" t="str">
        <f t="shared" si="63"/>
        <v/>
      </c>
      <c r="P320" s="167" t="str">
        <f t="shared" si="64"/>
        <v/>
      </c>
      <c r="Q320" s="168" t="str">
        <f t="shared" si="65"/>
        <v/>
      </c>
      <c r="R320" s="169" t="str">
        <f t="shared" si="66"/>
        <v/>
      </c>
      <c r="S320" s="168" t="str">
        <f t="shared" si="67"/>
        <v/>
      </c>
      <c r="T320" s="168" t="str">
        <f t="shared" si="68"/>
        <v/>
      </c>
      <c r="U320" s="168" t="str">
        <f t="shared" si="69"/>
        <v/>
      </c>
      <c r="V320" s="140"/>
      <c r="W320" s="171" t="str">
        <f t="shared" si="70"/>
        <v/>
      </c>
    </row>
    <row r="321" spans="1:23" ht="12" customHeight="1">
      <c r="A321" s="27">
        <v>272</v>
      </c>
      <c r="B321" s="188"/>
      <c r="C321" s="401"/>
      <c r="D321" s="189"/>
      <c r="E321" s="190"/>
      <c r="F321" s="190"/>
      <c r="G321" s="161" t="str">
        <f t="shared" si="59"/>
        <v/>
      </c>
      <c r="H321" s="162" t="str">
        <f t="shared" si="60"/>
        <v/>
      </c>
      <c r="I321" s="197" t="str">
        <f t="shared" si="61"/>
        <v/>
      </c>
      <c r="J321" s="164" t="str">
        <f t="shared" si="71"/>
        <v/>
      </c>
      <c r="K321" s="163"/>
      <c r="M321" s="165" t="str">
        <f t="shared" si="62"/>
        <v/>
      </c>
      <c r="N321" s="166" t="str">
        <f t="shared" si="58"/>
        <v/>
      </c>
      <c r="O321" s="167" t="str">
        <f t="shared" si="63"/>
        <v/>
      </c>
      <c r="P321" s="167" t="str">
        <f t="shared" si="64"/>
        <v/>
      </c>
      <c r="Q321" s="168" t="str">
        <f t="shared" si="65"/>
        <v/>
      </c>
      <c r="R321" s="169" t="str">
        <f t="shared" si="66"/>
        <v/>
      </c>
      <c r="S321" s="168" t="str">
        <f t="shared" si="67"/>
        <v/>
      </c>
      <c r="T321" s="168" t="str">
        <f t="shared" si="68"/>
        <v/>
      </c>
      <c r="U321" s="168" t="str">
        <f t="shared" si="69"/>
        <v/>
      </c>
      <c r="V321" s="140"/>
      <c r="W321" s="171" t="str">
        <f t="shared" si="70"/>
        <v/>
      </c>
    </row>
    <row r="322" spans="1:23" ht="12" customHeight="1">
      <c r="A322" s="27">
        <v>273</v>
      </c>
      <c r="B322" s="188"/>
      <c r="C322" s="401"/>
      <c r="D322" s="189"/>
      <c r="E322" s="190"/>
      <c r="F322" s="190"/>
      <c r="G322" s="161" t="str">
        <f t="shared" si="59"/>
        <v/>
      </c>
      <c r="H322" s="162" t="str">
        <f t="shared" si="60"/>
        <v/>
      </c>
      <c r="I322" s="197" t="str">
        <f t="shared" si="61"/>
        <v/>
      </c>
      <c r="J322" s="164" t="str">
        <f t="shared" si="71"/>
        <v/>
      </c>
      <c r="K322" s="163"/>
      <c r="M322" s="165" t="str">
        <f t="shared" si="62"/>
        <v/>
      </c>
      <c r="N322" s="166" t="str">
        <f t="shared" si="58"/>
        <v/>
      </c>
      <c r="O322" s="167" t="str">
        <f t="shared" si="63"/>
        <v/>
      </c>
      <c r="P322" s="167" t="str">
        <f t="shared" si="64"/>
        <v/>
      </c>
      <c r="Q322" s="168" t="str">
        <f t="shared" si="65"/>
        <v/>
      </c>
      <c r="R322" s="169" t="str">
        <f t="shared" si="66"/>
        <v/>
      </c>
      <c r="S322" s="168" t="str">
        <f t="shared" si="67"/>
        <v/>
      </c>
      <c r="T322" s="168" t="str">
        <f t="shared" si="68"/>
        <v/>
      </c>
      <c r="U322" s="168" t="str">
        <f t="shared" si="69"/>
        <v/>
      </c>
      <c r="V322" s="140"/>
      <c r="W322" s="171" t="str">
        <f t="shared" si="70"/>
        <v/>
      </c>
    </row>
    <row r="323" spans="1:23" ht="12" customHeight="1">
      <c r="A323" s="27">
        <v>274</v>
      </c>
      <c r="B323" s="188"/>
      <c r="C323" s="401"/>
      <c r="D323" s="189"/>
      <c r="E323" s="190"/>
      <c r="F323" s="190"/>
      <c r="G323" s="161" t="str">
        <f t="shared" si="59"/>
        <v/>
      </c>
      <c r="H323" s="162" t="str">
        <f t="shared" si="60"/>
        <v/>
      </c>
      <c r="I323" s="197" t="str">
        <f t="shared" si="61"/>
        <v/>
      </c>
      <c r="J323" s="164" t="str">
        <f t="shared" si="71"/>
        <v/>
      </c>
      <c r="K323" s="163"/>
      <c r="M323" s="165" t="str">
        <f t="shared" si="62"/>
        <v/>
      </c>
      <c r="N323" s="166" t="str">
        <f t="shared" si="58"/>
        <v/>
      </c>
      <c r="O323" s="167" t="str">
        <f t="shared" si="63"/>
        <v/>
      </c>
      <c r="P323" s="167" t="str">
        <f t="shared" si="64"/>
        <v/>
      </c>
      <c r="Q323" s="168" t="str">
        <f t="shared" si="65"/>
        <v/>
      </c>
      <c r="R323" s="169" t="str">
        <f t="shared" si="66"/>
        <v/>
      </c>
      <c r="S323" s="168" t="str">
        <f t="shared" si="67"/>
        <v/>
      </c>
      <c r="T323" s="168" t="str">
        <f t="shared" si="68"/>
        <v/>
      </c>
      <c r="U323" s="168" t="str">
        <f t="shared" si="69"/>
        <v/>
      </c>
      <c r="V323" s="140"/>
      <c r="W323" s="171" t="str">
        <f t="shared" si="70"/>
        <v/>
      </c>
    </row>
    <row r="324" spans="1:23" ht="12" customHeight="1">
      <c r="A324" s="27">
        <v>275</v>
      </c>
      <c r="B324" s="188"/>
      <c r="C324" s="401"/>
      <c r="D324" s="189"/>
      <c r="E324" s="190"/>
      <c r="F324" s="190"/>
      <c r="G324" s="161" t="str">
        <f t="shared" si="59"/>
        <v/>
      </c>
      <c r="H324" s="162" t="str">
        <f t="shared" si="60"/>
        <v/>
      </c>
      <c r="I324" s="197" t="str">
        <f t="shared" si="61"/>
        <v/>
      </c>
      <c r="J324" s="164" t="str">
        <f t="shared" si="71"/>
        <v/>
      </c>
      <c r="K324" s="163"/>
      <c r="M324" s="165" t="str">
        <f t="shared" si="62"/>
        <v/>
      </c>
      <c r="N324" s="166" t="str">
        <f t="shared" ref="N324:N387" si="72">IF(F324="","",(F324-O324)/O324*100)</f>
        <v/>
      </c>
      <c r="O324" s="167" t="str">
        <f t="shared" si="63"/>
        <v/>
      </c>
      <c r="P324" s="167" t="str">
        <f t="shared" si="64"/>
        <v/>
      </c>
      <c r="Q324" s="168" t="str">
        <f t="shared" si="65"/>
        <v/>
      </c>
      <c r="R324" s="169" t="str">
        <f t="shared" si="66"/>
        <v/>
      </c>
      <c r="S324" s="168" t="str">
        <f t="shared" si="67"/>
        <v/>
      </c>
      <c r="T324" s="168" t="str">
        <f t="shared" si="68"/>
        <v/>
      </c>
      <c r="U324" s="168" t="str">
        <f t="shared" si="69"/>
        <v/>
      </c>
      <c r="V324" s="140"/>
      <c r="W324" s="171" t="str">
        <f t="shared" si="70"/>
        <v/>
      </c>
    </row>
    <row r="325" spans="1:23" ht="12" customHeight="1">
      <c r="A325" s="27">
        <v>276</v>
      </c>
      <c r="B325" s="188"/>
      <c r="C325" s="401"/>
      <c r="D325" s="189"/>
      <c r="E325" s="190"/>
      <c r="F325" s="190"/>
      <c r="G325" s="161" t="str">
        <f t="shared" si="59"/>
        <v/>
      </c>
      <c r="H325" s="162" t="str">
        <f t="shared" si="60"/>
        <v/>
      </c>
      <c r="I325" s="197" t="str">
        <f t="shared" si="61"/>
        <v/>
      </c>
      <c r="J325" s="164" t="str">
        <f t="shared" si="71"/>
        <v/>
      </c>
      <c r="K325" s="163"/>
      <c r="M325" s="165" t="str">
        <f t="shared" si="62"/>
        <v/>
      </c>
      <c r="N325" s="166" t="str">
        <f t="shared" si="72"/>
        <v/>
      </c>
      <c r="O325" s="167" t="str">
        <f t="shared" si="63"/>
        <v/>
      </c>
      <c r="P325" s="167" t="str">
        <f t="shared" si="64"/>
        <v/>
      </c>
      <c r="Q325" s="168" t="str">
        <f t="shared" si="65"/>
        <v/>
      </c>
      <c r="R325" s="169" t="str">
        <f t="shared" si="66"/>
        <v/>
      </c>
      <c r="S325" s="168" t="str">
        <f t="shared" si="67"/>
        <v/>
      </c>
      <c r="T325" s="168" t="str">
        <f t="shared" si="68"/>
        <v/>
      </c>
      <c r="U325" s="168" t="str">
        <f t="shared" si="69"/>
        <v/>
      </c>
      <c r="V325" s="140"/>
      <c r="W325" s="171" t="str">
        <f t="shared" si="70"/>
        <v/>
      </c>
    </row>
    <row r="326" spans="1:23" ht="12" customHeight="1">
      <c r="A326" s="27">
        <v>277</v>
      </c>
      <c r="B326" s="188"/>
      <c r="C326" s="401"/>
      <c r="D326" s="189"/>
      <c r="E326" s="190"/>
      <c r="F326" s="190"/>
      <c r="G326" s="161" t="str">
        <f t="shared" si="59"/>
        <v/>
      </c>
      <c r="H326" s="162" t="str">
        <f t="shared" si="60"/>
        <v/>
      </c>
      <c r="I326" s="197" t="str">
        <f t="shared" si="61"/>
        <v/>
      </c>
      <c r="J326" s="164" t="str">
        <f t="shared" si="71"/>
        <v/>
      </c>
      <c r="K326" s="163"/>
      <c r="M326" s="165" t="str">
        <f t="shared" si="62"/>
        <v/>
      </c>
      <c r="N326" s="166" t="str">
        <f t="shared" si="72"/>
        <v/>
      </c>
      <c r="O326" s="167" t="str">
        <f t="shared" si="63"/>
        <v/>
      </c>
      <c r="P326" s="167" t="str">
        <f t="shared" si="64"/>
        <v/>
      </c>
      <c r="Q326" s="168" t="str">
        <f t="shared" si="65"/>
        <v/>
      </c>
      <c r="R326" s="169" t="str">
        <f t="shared" si="66"/>
        <v/>
      </c>
      <c r="S326" s="168" t="str">
        <f t="shared" si="67"/>
        <v/>
      </c>
      <c r="T326" s="168" t="str">
        <f t="shared" si="68"/>
        <v/>
      </c>
      <c r="U326" s="168" t="str">
        <f t="shared" si="69"/>
        <v/>
      </c>
      <c r="V326" s="140"/>
      <c r="W326" s="171" t="str">
        <f t="shared" si="70"/>
        <v/>
      </c>
    </row>
    <row r="327" spans="1:23" ht="12" customHeight="1">
      <c r="A327" s="27">
        <v>278</v>
      </c>
      <c r="B327" s="188"/>
      <c r="C327" s="401"/>
      <c r="D327" s="189"/>
      <c r="E327" s="190"/>
      <c r="F327" s="190"/>
      <c r="G327" s="161" t="str">
        <f t="shared" si="59"/>
        <v/>
      </c>
      <c r="H327" s="162" t="str">
        <f t="shared" si="60"/>
        <v/>
      </c>
      <c r="I327" s="197" t="str">
        <f t="shared" si="61"/>
        <v/>
      </c>
      <c r="J327" s="164" t="str">
        <f t="shared" si="71"/>
        <v/>
      </c>
      <c r="K327" s="163"/>
      <c r="M327" s="165" t="str">
        <f t="shared" si="62"/>
        <v/>
      </c>
      <c r="N327" s="166" t="str">
        <f t="shared" si="72"/>
        <v/>
      </c>
      <c r="O327" s="167" t="str">
        <f t="shared" si="63"/>
        <v/>
      </c>
      <c r="P327" s="167" t="str">
        <f t="shared" si="64"/>
        <v/>
      </c>
      <c r="Q327" s="168" t="str">
        <f t="shared" si="65"/>
        <v/>
      </c>
      <c r="R327" s="169" t="str">
        <f t="shared" si="66"/>
        <v/>
      </c>
      <c r="S327" s="168" t="str">
        <f t="shared" si="67"/>
        <v/>
      </c>
      <c r="T327" s="168" t="str">
        <f t="shared" si="68"/>
        <v/>
      </c>
      <c r="U327" s="168" t="str">
        <f t="shared" si="69"/>
        <v/>
      </c>
      <c r="V327" s="140"/>
      <c r="W327" s="171" t="str">
        <f t="shared" si="70"/>
        <v/>
      </c>
    </row>
    <row r="328" spans="1:23" ht="12" customHeight="1">
      <c r="A328" s="27">
        <v>279</v>
      </c>
      <c r="B328" s="188"/>
      <c r="C328" s="401"/>
      <c r="D328" s="189"/>
      <c r="E328" s="190"/>
      <c r="F328" s="190"/>
      <c r="G328" s="161" t="str">
        <f t="shared" si="59"/>
        <v/>
      </c>
      <c r="H328" s="162" t="str">
        <f t="shared" si="60"/>
        <v/>
      </c>
      <c r="I328" s="197" t="str">
        <f t="shared" si="61"/>
        <v/>
      </c>
      <c r="J328" s="164" t="str">
        <f t="shared" si="71"/>
        <v/>
      </c>
      <c r="K328" s="163"/>
      <c r="M328" s="165" t="str">
        <f t="shared" si="62"/>
        <v/>
      </c>
      <c r="N328" s="166" t="str">
        <f t="shared" si="72"/>
        <v/>
      </c>
      <c r="O328" s="167" t="str">
        <f t="shared" si="63"/>
        <v/>
      </c>
      <c r="P328" s="167" t="str">
        <f t="shared" si="64"/>
        <v/>
      </c>
      <c r="Q328" s="168" t="str">
        <f t="shared" si="65"/>
        <v/>
      </c>
      <c r="R328" s="169" t="str">
        <f t="shared" si="66"/>
        <v/>
      </c>
      <c r="S328" s="168" t="str">
        <f t="shared" si="67"/>
        <v/>
      </c>
      <c r="T328" s="168" t="str">
        <f t="shared" si="68"/>
        <v/>
      </c>
      <c r="U328" s="168" t="str">
        <f t="shared" si="69"/>
        <v/>
      </c>
      <c r="V328" s="140"/>
      <c r="W328" s="171" t="str">
        <f t="shared" si="70"/>
        <v/>
      </c>
    </row>
    <row r="329" spans="1:23" ht="12" customHeight="1">
      <c r="A329" s="27">
        <v>280</v>
      </c>
      <c r="B329" s="188"/>
      <c r="C329" s="401"/>
      <c r="D329" s="189"/>
      <c r="E329" s="190"/>
      <c r="F329" s="190"/>
      <c r="G329" s="161" t="str">
        <f t="shared" si="59"/>
        <v/>
      </c>
      <c r="H329" s="162" t="str">
        <f t="shared" si="60"/>
        <v/>
      </c>
      <c r="I329" s="197" t="str">
        <f t="shared" si="61"/>
        <v/>
      </c>
      <c r="J329" s="164" t="str">
        <f t="shared" si="71"/>
        <v/>
      </c>
      <c r="K329" s="163"/>
      <c r="M329" s="165" t="str">
        <f t="shared" si="62"/>
        <v/>
      </c>
      <c r="N329" s="166" t="str">
        <f t="shared" si="72"/>
        <v/>
      </c>
      <c r="O329" s="167" t="str">
        <f t="shared" si="63"/>
        <v/>
      </c>
      <c r="P329" s="167" t="str">
        <f t="shared" si="64"/>
        <v/>
      </c>
      <c r="Q329" s="168" t="str">
        <f t="shared" si="65"/>
        <v/>
      </c>
      <c r="R329" s="169" t="str">
        <f t="shared" si="66"/>
        <v/>
      </c>
      <c r="S329" s="168" t="str">
        <f t="shared" si="67"/>
        <v/>
      </c>
      <c r="T329" s="168" t="str">
        <f t="shared" si="68"/>
        <v/>
      </c>
      <c r="U329" s="168" t="str">
        <f t="shared" si="69"/>
        <v/>
      </c>
      <c r="V329" s="140"/>
      <c r="W329" s="171" t="str">
        <f t="shared" si="70"/>
        <v/>
      </c>
    </row>
    <row r="330" spans="1:23" ht="12" customHeight="1">
      <c r="A330" s="27">
        <v>281</v>
      </c>
      <c r="B330" s="188"/>
      <c r="C330" s="401"/>
      <c r="D330" s="189"/>
      <c r="E330" s="190"/>
      <c r="F330" s="190"/>
      <c r="G330" s="161" t="str">
        <f t="shared" si="59"/>
        <v/>
      </c>
      <c r="H330" s="162" t="str">
        <f t="shared" si="60"/>
        <v/>
      </c>
      <c r="I330" s="197" t="str">
        <f t="shared" si="61"/>
        <v/>
      </c>
      <c r="J330" s="164" t="str">
        <f t="shared" si="71"/>
        <v/>
      </c>
      <c r="K330" s="163"/>
      <c r="M330" s="165" t="str">
        <f t="shared" si="62"/>
        <v/>
      </c>
      <c r="N330" s="166" t="str">
        <f t="shared" si="72"/>
        <v/>
      </c>
      <c r="O330" s="167" t="str">
        <f t="shared" si="63"/>
        <v/>
      </c>
      <c r="P330" s="167" t="str">
        <f t="shared" si="64"/>
        <v/>
      </c>
      <c r="Q330" s="168" t="str">
        <f t="shared" si="65"/>
        <v/>
      </c>
      <c r="R330" s="169" t="str">
        <f t="shared" si="66"/>
        <v/>
      </c>
      <c r="S330" s="168" t="str">
        <f t="shared" si="67"/>
        <v/>
      </c>
      <c r="T330" s="168" t="str">
        <f t="shared" si="68"/>
        <v/>
      </c>
      <c r="U330" s="168" t="str">
        <f t="shared" si="69"/>
        <v/>
      </c>
      <c r="V330" s="140"/>
      <c r="W330" s="171" t="str">
        <f t="shared" si="70"/>
        <v/>
      </c>
    </row>
    <row r="331" spans="1:23" ht="12" customHeight="1">
      <c r="A331" s="27">
        <v>282</v>
      </c>
      <c r="B331" s="188"/>
      <c r="C331" s="401"/>
      <c r="D331" s="189"/>
      <c r="E331" s="190"/>
      <c r="F331" s="190"/>
      <c r="G331" s="161" t="str">
        <f t="shared" si="59"/>
        <v/>
      </c>
      <c r="H331" s="162" t="str">
        <f t="shared" si="60"/>
        <v/>
      </c>
      <c r="I331" s="197" t="str">
        <f t="shared" si="61"/>
        <v/>
      </c>
      <c r="J331" s="164" t="str">
        <f t="shared" si="71"/>
        <v/>
      </c>
      <c r="K331" s="163"/>
      <c r="M331" s="165" t="str">
        <f t="shared" si="62"/>
        <v/>
      </c>
      <c r="N331" s="166" t="str">
        <f t="shared" si="72"/>
        <v/>
      </c>
      <c r="O331" s="167" t="str">
        <f t="shared" si="63"/>
        <v/>
      </c>
      <c r="P331" s="167" t="str">
        <f t="shared" si="64"/>
        <v/>
      </c>
      <c r="Q331" s="168" t="str">
        <f t="shared" si="65"/>
        <v/>
      </c>
      <c r="R331" s="169" t="str">
        <f t="shared" si="66"/>
        <v/>
      </c>
      <c r="S331" s="168" t="str">
        <f t="shared" si="67"/>
        <v/>
      </c>
      <c r="T331" s="168" t="str">
        <f t="shared" si="68"/>
        <v/>
      </c>
      <c r="U331" s="168" t="str">
        <f t="shared" si="69"/>
        <v/>
      </c>
      <c r="V331" s="140"/>
      <c r="W331" s="171" t="str">
        <f t="shared" si="70"/>
        <v/>
      </c>
    </row>
    <row r="332" spans="1:23" ht="12" customHeight="1">
      <c r="A332" s="27">
        <v>283</v>
      </c>
      <c r="B332" s="188"/>
      <c r="C332" s="401"/>
      <c r="D332" s="189"/>
      <c r="E332" s="190"/>
      <c r="F332" s="190"/>
      <c r="G332" s="161" t="str">
        <f t="shared" si="59"/>
        <v/>
      </c>
      <c r="H332" s="162" t="str">
        <f t="shared" si="60"/>
        <v/>
      </c>
      <c r="I332" s="197" t="str">
        <f t="shared" si="61"/>
        <v/>
      </c>
      <c r="J332" s="164" t="str">
        <f t="shared" si="71"/>
        <v/>
      </c>
      <c r="K332" s="163"/>
      <c r="M332" s="165" t="str">
        <f t="shared" si="62"/>
        <v/>
      </c>
      <c r="N332" s="166" t="str">
        <f t="shared" si="72"/>
        <v/>
      </c>
      <c r="O332" s="167" t="str">
        <f t="shared" si="63"/>
        <v/>
      </c>
      <c r="P332" s="167" t="str">
        <f t="shared" si="64"/>
        <v/>
      </c>
      <c r="Q332" s="168" t="str">
        <f t="shared" si="65"/>
        <v/>
      </c>
      <c r="R332" s="169" t="str">
        <f t="shared" si="66"/>
        <v/>
      </c>
      <c r="S332" s="168" t="str">
        <f t="shared" si="67"/>
        <v/>
      </c>
      <c r="T332" s="168" t="str">
        <f t="shared" si="68"/>
        <v/>
      </c>
      <c r="U332" s="168" t="str">
        <f t="shared" si="69"/>
        <v/>
      </c>
      <c r="V332" s="140"/>
      <c r="W332" s="171" t="str">
        <f t="shared" si="70"/>
        <v/>
      </c>
    </row>
    <row r="333" spans="1:23" ht="12" customHeight="1">
      <c r="A333" s="27">
        <v>284</v>
      </c>
      <c r="B333" s="188"/>
      <c r="C333" s="401"/>
      <c r="D333" s="189"/>
      <c r="E333" s="190"/>
      <c r="F333" s="190"/>
      <c r="G333" s="161" t="str">
        <f t="shared" si="59"/>
        <v/>
      </c>
      <c r="H333" s="162" t="str">
        <f t="shared" si="60"/>
        <v/>
      </c>
      <c r="I333" s="197" t="str">
        <f t="shared" si="61"/>
        <v/>
      </c>
      <c r="J333" s="164" t="str">
        <f t="shared" si="71"/>
        <v/>
      </c>
      <c r="K333" s="163"/>
      <c r="M333" s="165" t="str">
        <f t="shared" si="62"/>
        <v/>
      </c>
      <c r="N333" s="166" t="str">
        <f t="shared" si="72"/>
        <v/>
      </c>
      <c r="O333" s="167" t="str">
        <f t="shared" si="63"/>
        <v/>
      </c>
      <c r="P333" s="167" t="str">
        <f t="shared" si="64"/>
        <v/>
      </c>
      <c r="Q333" s="168" t="str">
        <f t="shared" si="65"/>
        <v/>
      </c>
      <c r="R333" s="169" t="str">
        <f t="shared" si="66"/>
        <v/>
      </c>
      <c r="S333" s="168" t="str">
        <f t="shared" si="67"/>
        <v/>
      </c>
      <c r="T333" s="168" t="str">
        <f t="shared" si="68"/>
        <v/>
      </c>
      <c r="U333" s="168" t="str">
        <f t="shared" si="69"/>
        <v/>
      </c>
      <c r="V333" s="140"/>
      <c r="W333" s="171" t="str">
        <f t="shared" si="70"/>
        <v/>
      </c>
    </row>
    <row r="334" spans="1:23" ht="12" customHeight="1">
      <c r="A334" s="27">
        <v>285</v>
      </c>
      <c r="B334" s="188"/>
      <c r="C334" s="401"/>
      <c r="D334" s="189"/>
      <c r="E334" s="190"/>
      <c r="F334" s="190"/>
      <c r="G334" s="161" t="str">
        <f t="shared" si="59"/>
        <v/>
      </c>
      <c r="H334" s="162" t="str">
        <f t="shared" si="60"/>
        <v/>
      </c>
      <c r="I334" s="197" t="str">
        <f t="shared" si="61"/>
        <v/>
      </c>
      <c r="J334" s="164" t="str">
        <f t="shared" si="71"/>
        <v/>
      </c>
      <c r="K334" s="163"/>
      <c r="M334" s="165" t="str">
        <f t="shared" si="62"/>
        <v/>
      </c>
      <c r="N334" s="166" t="str">
        <f t="shared" si="72"/>
        <v/>
      </c>
      <c r="O334" s="167" t="str">
        <f t="shared" si="63"/>
        <v/>
      </c>
      <c r="P334" s="167" t="str">
        <f t="shared" si="64"/>
        <v/>
      </c>
      <c r="Q334" s="168" t="str">
        <f t="shared" si="65"/>
        <v/>
      </c>
      <c r="R334" s="169" t="str">
        <f t="shared" si="66"/>
        <v/>
      </c>
      <c r="S334" s="168" t="str">
        <f t="shared" si="67"/>
        <v/>
      </c>
      <c r="T334" s="168" t="str">
        <f t="shared" si="68"/>
        <v/>
      </c>
      <c r="U334" s="168" t="str">
        <f t="shared" si="69"/>
        <v/>
      </c>
      <c r="V334" s="140"/>
      <c r="W334" s="171" t="str">
        <f t="shared" si="70"/>
        <v/>
      </c>
    </row>
    <row r="335" spans="1:23" ht="12" customHeight="1">
      <c r="A335" s="27">
        <v>286</v>
      </c>
      <c r="B335" s="188"/>
      <c r="C335" s="401"/>
      <c r="D335" s="189"/>
      <c r="E335" s="190"/>
      <c r="F335" s="190"/>
      <c r="G335" s="161" t="str">
        <f t="shared" si="59"/>
        <v/>
      </c>
      <c r="H335" s="162" t="str">
        <f t="shared" si="60"/>
        <v/>
      </c>
      <c r="I335" s="197" t="str">
        <f t="shared" si="61"/>
        <v/>
      </c>
      <c r="J335" s="164" t="str">
        <f t="shared" si="71"/>
        <v/>
      </c>
      <c r="K335" s="163"/>
      <c r="M335" s="165" t="str">
        <f t="shared" si="62"/>
        <v/>
      </c>
      <c r="N335" s="166" t="str">
        <f t="shared" si="72"/>
        <v/>
      </c>
      <c r="O335" s="167" t="str">
        <f t="shared" si="63"/>
        <v/>
      </c>
      <c r="P335" s="167" t="str">
        <f t="shared" si="64"/>
        <v/>
      </c>
      <c r="Q335" s="168" t="str">
        <f t="shared" si="65"/>
        <v/>
      </c>
      <c r="R335" s="169" t="str">
        <f t="shared" si="66"/>
        <v/>
      </c>
      <c r="S335" s="168" t="str">
        <f t="shared" si="67"/>
        <v/>
      </c>
      <c r="T335" s="168" t="str">
        <f t="shared" si="68"/>
        <v/>
      </c>
      <c r="U335" s="168" t="str">
        <f t="shared" si="69"/>
        <v/>
      </c>
      <c r="V335" s="140"/>
      <c r="W335" s="171" t="str">
        <f t="shared" si="70"/>
        <v/>
      </c>
    </row>
    <row r="336" spans="1:23" ht="12" customHeight="1">
      <c r="A336" s="27">
        <v>287</v>
      </c>
      <c r="B336" s="188"/>
      <c r="C336" s="401"/>
      <c r="D336" s="189"/>
      <c r="E336" s="190"/>
      <c r="F336" s="190"/>
      <c r="G336" s="161" t="str">
        <f t="shared" si="59"/>
        <v/>
      </c>
      <c r="H336" s="162" t="str">
        <f t="shared" si="60"/>
        <v/>
      </c>
      <c r="I336" s="197" t="str">
        <f t="shared" si="61"/>
        <v/>
      </c>
      <c r="J336" s="164" t="str">
        <f t="shared" si="71"/>
        <v/>
      </c>
      <c r="K336" s="163"/>
      <c r="M336" s="165" t="str">
        <f t="shared" si="62"/>
        <v/>
      </c>
      <c r="N336" s="166" t="str">
        <f t="shared" si="72"/>
        <v/>
      </c>
      <c r="O336" s="167" t="str">
        <f t="shared" si="63"/>
        <v/>
      </c>
      <c r="P336" s="167" t="str">
        <f t="shared" si="64"/>
        <v/>
      </c>
      <c r="Q336" s="168" t="str">
        <f t="shared" si="65"/>
        <v/>
      </c>
      <c r="R336" s="169" t="str">
        <f t="shared" si="66"/>
        <v/>
      </c>
      <c r="S336" s="168" t="str">
        <f t="shared" si="67"/>
        <v/>
      </c>
      <c r="T336" s="168" t="str">
        <f t="shared" si="68"/>
        <v/>
      </c>
      <c r="U336" s="168" t="str">
        <f t="shared" si="69"/>
        <v/>
      </c>
      <c r="V336" s="140"/>
      <c r="W336" s="171" t="str">
        <f t="shared" si="70"/>
        <v/>
      </c>
    </row>
    <row r="337" spans="1:23" ht="12" customHeight="1">
      <c r="A337" s="27">
        <v>288</v>
      </c>
      <c r="B337" s="188"/>
      <c r="C337" s="401"/>
      <c r="D337" s="189"/>
      <c r="E337" s="190"/>
      <c r="F337" s="190"/>
      <c r="G337" s="161" t="str">
        <f t="shared" si="59"/>
        <v/>
      </c>
      <c r="H337" s="162" t="str">
        <f t="shared" si="60"/>
        <v/>
      </c>
      <c r="I337" s="197" t="str">
        <f t="shared" si="61"/>
        <v/>
      </c>
      <c r="J337" s="164" t="str">
        <f t="shared" si="71"/>
        <v/>
      </c>
      <c r="K337" s="163"/>
      <c r="M337" s="165" t="str">
        <f t="shared" si="62"/>
        <v/>
      </c>
      <c r="N337" s="166" t="str">
        <f t="shared" si="72"/>
        <v/>
      </c>
      <c r="O337" s="167" t="str">
        <f t="shared" si="63"/>
        <v/>
      </c>
      <c r="P337" s="167" t="str">
        <f t="shared" si="64"/>
        <v/>
      </c>
      <c r="Q337" s="168" t="str">
        <f t="shared" si="65"/>
        <v/>
      </c>
      <c r="R337" s="169" t="str">
        <f t="shared" si="66"/>
        <v/>
      </c>
      <c r="S337" s="168" t="str">
        <f t="shared" si="67"/>
        <v/>
      </c>
      <c r="T337" s="168" t="str">
        <f t="shared" si="68"/>
        <v/>
      </c>
      <c r="U337" s="168" t="str">
        <f t="shared" si="69"/>
        <v/>
      </c>
      <c r="V337" s="140"/>
      <c r="W337" s="171" t="str">
        <f t="shared" si="70"/>
        <v/>
      </c>
    </row>
    <row r="338" spans="1:23" ht="12" customHeight="1">
      <c r="A338" s="27">
        <v>289</v>
      </c>
      <c r="B338" s="188"/>
      <c r="C338" s="401"/>
      <c r="D338" s="189"/>
      <c r="E338" s="190"/>
      <c r="F338" s="190"/>
      <c r="G338" s="161" t="str">
        <f t="shared" si="59"/>
        <v/>
      </c>
      <c r="H338" s="162" t="str">
        <f t="shared" si="60"/>
        <v/>
      </c>
      <c r="I338" s="197" t="str">
        <f t="shared" si="61"/>
        <v/>
      </c>
      <c r="J338" s="164" t="str">
        <f t="shared" si="71"/>
        <v/>
      </c>
      <c r="K338" s="163"/>
      <c r="M338" s="165" t="str">
        <f t="shared" si="62"/>
        <v/>
      </c>
      <c r="N338" s="166" t="str">
        <f t="shared" si="72"/>
        <v/>
      </c>
      <c r="O338" s="167" t="str">
        <f t="shared" si="63"/>
        <v/>
      </c>
      <c r="P338" s="167" t="str">
        <f t="shared" si="64"/>
        <v/>
      </c>
      <c r="Q338" s="168" t="str">
        <f t="shared" si="65"/>
        <v/>
      </c>
      <c r="R338" s="169" t="str">
        <f t="shared" si="66"/>
        <v/>
      </c>
      <c r="S338" s="168" t="str">
        <f t="shared" si="67"/>
        <v/>
      </c>
      <c r="T338" s="168" t="str">
        <f t="shared" si="68"/>
        <v/>
      </c>
      <c r="U338" s="168" t="str">
        <f t="shared" si="69"/>
        <v/>
      </c>
      <c r="V338" s="140"/>
      <c r="W338" s="171" t="str">
        <f t="shared" si="70"/>
        <v/>
      </c>
    </row>
    <row r="339" spans="1:23" ht="12" customHeight="1">
      <c r="A339" s="27">
        <v>290</v>
      </c>
      <c r="B339" s="188"/>
      <c r="C339" s="401"/>
      <c r="D339" s="189"/>
      <c r="E339" s="190"/>
      <c r="F339" s="190"/>
      <c r="G339" s="161" t="str">
        <f t="shared" si="59"/>
        <v/>
      </c>
      <c r="H339" s="162" t="str">
        <f t="shared" si="60"/>
        <v/>
      </c>
      <c r="I339" s="197" t="str">
        <f t="shared" si="61"/>
        <v/>
      </c>
      <c r="J339" s="164" t="str">
        <f t="shared" si="71"/>
        <v/>
      </c>
      <c r="K339" s="163"/>
      <c r="M339" s="165" t="str">
        <f t="shared" si="62"/>
        <v/>
      </c>
      <c r="N339" s="166" t="str">
        <f t="shared" si="72"/>
        <v/>
      </c>
      <c r="O339" s="167" t="str">
        <f t="shared" si="63"/>
        <v/>
      </c>
      <c r="P339" s="167" t="str">
        <f t="shared" si="64"/>
        <v/>
      </c>
      <c r="Q339" s="168" t="str">
        <f t="shared" si="65"/>
        <v/>
      </c>
      <c r="R339" s="169" t="str">
        <f t="shared" si="66"/>
        <v/>
      </c>
      <c r="S339" s="168" t="str">
        <f t="shared" si="67"/>
        <v/>
      </c>
      <c r="T339" s="168" t="str">
        <f t="shared" si="68"/>
        <v/>
      </c>
      <c r="U339" s="168" t="str">
        <f t="shared" si="69"/>
        <v/>
      </c>
      <c r="V339" s="140"/>
      <c r="W339" s="171" t="str">
        <f t="shared" si="70"/>
        <v/>
      </c>
    </row>
    <row r="340" spans="1:23" ht="12" customHeight="1">
      <c r="A340" s="27">
        <v>291</v>
      </c>
      <c r="B340" s="188"/>
      <c r="C340" s="401"/>
      <c r="D340" s="189"/>
      <c r="E340" s="190"/>
      <c r="F340" s="190"/>
      <c r="G340" s="161" t="str">
        <f t="shared" si="59"/>
        <v/>
      </c>
      <c r="H340" s="162" t="str">
        <f t="shared" si="60"/>
        <v/>
      </c>
      <c r="I340" s="197" t="str">
        <f t="shared" si="61"/>
        <v/>
      </c>
      <c r="J340" s="164" t="str">
        <f t="shared" si="71"/>
        <v/>
      </c>
      <c r="K340" s="163"/>
      <c r="M340" s="165" t="str">
        <f t="shared" si="62"/>
        <v/>
      </c>
      <c r="N340" s="166" t="str">
        <f t="shared" si="72"/>
        <v/>
      </c>
      <c r="O340" s="167" t="str">
        <f t="shared" si="63"/>
        <v/>
      </c>
      <c r="P340" s="167" t="str">
        <f t="shared" si="64"/>
        <v/>
      </c>
      <c r="Q340" s="168" t="str">
        <f t="shared" si="65"/>
        <v/>
      </c>
      <c r="R340" s="169" t="str">
        <f t="shared" si="66"/>
        <v/>
      </c>
      <c r="S340" s="168" t="str">
        <f t="shared" si="67"/>
        <v/>
      </c>
      <c r="T340" s="168" t="str">
        <f t="shared" si="68"/>
        <v/>
      </c>
      <c r="U340" s="168" t="str">
        <f t="shared" si="69"/>
        <v/>
      </c>
      <c r="V340" s="140"/>
      <c r="W340" s="171" t="str">
        <f t="shared" si="70"/>
        <v/>
      </c>
    </row>
    <row r="341" spans="1:23" ht="12" customHeight="1">
      <c r="A341" s="27">
        <v>292</v>
      </c>
      <c r="B341" s="188"/>
      <c r="C341" s="401"/>
      <c r="D341" s="189"/>
      <c r="E341" s="190"/>
      <c r="F341" s="190"/>
      <c r="G341" s="161" t="str">
        <f t="shared" si="59"/>
        <v/>
      </c>
      <c r="H341" s="162" t="str">
        <f t="shared" si="60"/>
        <v/>
      </c>
      <c r="I341" s="197" t="str">
        <f t="shared" si="61"/>
        <v/>
      </c>
      <c r="J341" s="164" t="str">
        <f t="shared" si="71"/>
        <v/>
      </c>
      <c r="K341" s="163"/>
      <c r="M341" s="165" t="str">
        <f t="shared" si="62"/>
        <v/>
      </c>
      <c r="N341" s="166" t="str">
        <f t="shared" si="72"/>
        <v/>
      </c>
      <c r="O341" s="167" t="str">
        <f t="shared" si="63"/>
        <v/>
      </c>
      <c r="P341" s="167" t="str">
        <f t="shared" si="64"/>
        <v/>
      </c>
      <c r="Q341" s="168" t="str">
        <f t="shared" si="65"/>
        <v/>
      </c>
      <c r="R341" s="169" t="str">
        <f t="shared" si="66"/>
        <v/>
      </c>
      <c r="S341" s="168" t="str">
        <f t="shared" si="67"/>
        <v/>
      </c>
      <c r="T341" s="168" t="str">
        <f t="shared" si="68"/>
        <v/>
      </c>
      <c r="U341" s="168" t="str">
        <f t="shared" si="69"/>
        <v/>
      </c>
      <c r="V341" s="140"/>
      <c r="W341" s="171" t="str">
        <f t="shared" si="70"/>
        <v/>
      </c>
    </row>
    <row r="342" spans="1:23" ht="12" customHeight="1">
      <c r="A342" s="27">
        <v>293</v>
      </c>
      <c r="B342" s="188"/>
      <c r="C342" s="401"/>
      <c r="D342" s="189"/>
      <c r="E342" s="190"/>
      <c r="F342" s="190"/>
      <c r="G342" s="161" t="str">
        <f t="shared" si="59"/>
        <v/>
      </c>
      <c r="H342" s="162" t="str">
        <f t="shared" si="60"/>
        <v/>
      </c>
      <c r="I342" s="197" t="str">
        <f t="shared" si="61"/>
        <v/>
      </c>
      <c r="J342" s="164" t="str">
        <f t="shared" si="71"/>
        <v/>
      </c>
      <c r="K342" s="163"/>
      <c r="M342" s="165" t="str">
        <f t="shared" si="62"/>
        <v/>
      </c>
      <c r="N342" s="166" t="str">
        <f t="shared" si="72"/>
        <v/>
      </c>
      <c r="O342" s="167" t="str">
        <f t="shared" si="63"/>
        <v/>
      </c>
      <c r="P342" s="167" t="str">
        <f t="shared" si="64"/>
        <v/>
      </c>
      <c r="Q342" s="168" t="str">
        <f t="shared" si="65"/>
        <v/>
      </c>
      <c r="R342" s="169" t="str">
        <f t="shared" si="66"/>
        <v/>
      </c>
      <c r="S342" s="168" t="str">
        <f t="shared" si="67"/>
        <v/>
      </c>
      <c r="T342" s="168" t="str">
        <f t="shared" si="68"/>
        <v/>
      </c>
      <c r="U342" s="168" t="str">
        <f t="shared" si="69"/>
        <v/>
      </c>
      <c r="V342" s="140"/>
      <c r="W342" s="171" t="str">
        <f t="shared" si="70"/>
        <v/>
      </c>
    </row>
    <row r="343" spans="1:23" ht="12" customHeight="1">
      <c r="A343" s="27">
        <v>294</v>
      </c>
      <c r="B343" s="188"/>
      <c r="C343" s="401"/>
      <c r="D343" s="189"/>
      <c r="E343" s="190"/>
      <c r="F343" s="190"/>
      <c r="G343" s="161" t="str">
        <f t="shared" si="59"/>
        <v/>
      </c>
      <c r="H343" s="162" t="str">
        <f t="shared" si="60"/>
        <v/>
      </c>
      <c r="I343" s="197" t="str">
        <f t="shared" si="61"/>
        <v/>
      </c>
      <c r="J343" s="164" t="str">
        <f t="shared" si="71"/>
        <v/>
      </c>
      <c r="K343" s="163"/>
      <c r="M343" s="165" t="str">
        <f t="shared" si="62"/>
        <v/>
      </c>
      <c r="N343" s="166" t="str">
        <f t="shared" si="72"/>
        <v/>
      </c>
      <c r="O343" s="167" t="str">
        <f t="shared" si="63"/>
        <v/>
      </c>
      <c r="P343" s="167" t="str">
        <f t="shared" si="64"/>
        <v/>
      </c>
      <c r="Q343" s="168" t="str">
        <f t="shared" si="65"/>
        <v/>
      </c>
      <c r="R343" s="169" t="str">
        <f t="shared" si="66"/>
        <v/>
      </c>
      <c r="S343" s="168" t="str">
        <f t="shared" si="67"/>
        <v/>
      </c>
      <c r="T343" s="168" t="str">
        <f t="shared" si="68"/>
        <v/>
      </c>
      <c r="U343" s="168" t="str">
        <f t="shared" si="69"/>
        <v/>
      </c>
      <c r="V343" s="140"/>
      <c r="W343" s="171" t="str">
        <f t="shared" si="70"/>
        <v/>
      </c>
    </row>
    <row r="344" spans="1:23" ht="12" customHeight="1">
      <c r="A344" s="27">
        <v>295</v>
      </c>
      <c r="B344" s="188"/>
      <c r="C344" s="401"/>
      <c r="D344" s="189"/>
      <c r="E344" s="190"/>
      <c r="F344" s="190"/>
      <c r="G344" s="161" t="str">
        <f t="shared" si="59"/>
        <v/>
      </c>
      <c r="H344" s="162" t="str">
        <f t="shared" si="60"/>
        <v/>
      </c>
      <c r="I344" s="197" t="str">
        <f t="shared" si="61"/>
        <v/>
      </c>
      <c r="J344" s="164" t="str">
        <f t="shared" si="71"/>
        <v/>
      </c>
      <c r="K344" s="163"/>
      <c r="M344" s="165" t="str">
        <f t="shared" si="62"/>
        <v/>
      </c>
      <c r="N344" s="166" t="str">
        <f t="shared" si="72"/>
        <v/>
      </c>
      <c r="O344" s="167" t="str">
        <f t="shared" si="63"/>
        <v/>
      </c>
      <c r="P344" s="167" t="str">
        <f t="shared" si="64"/>
        <v/>
      </c>
      <c r="Q344" s="168" t="str">
        <f t="shared" si="65"/>
        <v/>
      </c>
      <c r="R344" s="169" t="str">
        <f t="shared" si="66"/>
        <v/>
      </c>
      <c r="S344" s="168" t="str">
        <f t="shared" si="67"/>
        <v/>
      </c>
      <c r="T344" s="168" t="str">
        <f t="shared" si="68"/>
        <v/>
      </c>
      <c r="U344" s="168" t="str">
        <f t="shared" si="69"/>
        <v/>
      </c>
      <c r="V344" s="140"/>
      <c r="W344" s="171" t="str">
        <f t="shared" si="70"/>
        <v/>
      </c>
    </row>
    <row r="345" spans="1:23" ht="12" customHeight="1">
      <c r="A345" s="27">
        <v>296</v>
      </c>
      <c r="B345" s="188"/>
      <c r="C345" s="401"/>
      <c r="D345" s="189"/>
      <c r="E345" s="190"/>
      <c r="F345" s="190"/>
      <c r="G345" s="161" t="str">
        <f t="shared" si="59"/>
        <v/>
      </c>
      <c r="H345" s="162" t="str">
        <f t="shared" si="60"/>
        <v/>
      </c>
      <c r="I345" s="197" t="str">
        <f t="shared" si="61"/>
        <v/>
      </c>
      <c r="J345" s="164" t="str">
        <f t="shared" si="71"/>
        <v/>
      </c>
      <c r="K345" s="163"/>
      <c r="M345" s="165" t="str">
        <f t="shared" si="62"/>
        <v/>
      </c>
      <c r="N345" s="166" t="str">
        <f t="shared" si="72"/>
        <v/>
      </c>
      <c r="O345" s="167" t="str">
        <f t="shared" si="63"/>
        <v/>
      </c>
      <c r="P345" s="167" t="str">
        <f t="shared" si="64"/>
        <v/>
      </c>
      <c r="Q345" s="168" t="str">
        <f t="shared" si="65"/>
        <v/>
      </c>
      <c r="R345" s="169" t="str">
        <f t="shared" si="66"/>
        <v/>
      </c>
      <c r="S345" s="168" t="str">
        <f t="shared" si="67"/>
        <v/>
      </c>
      <c r="T345" s="168" t="str">
        <f t="shared" si="68"/>
        <v/>
      </c>
      <c r="U345" s="168" t="str">
        <f t="shared" si="69"/>
        <v/>
      </c>
      <c r="V345" s="140"/>
      <c r="W345" s="171" t="str">
        <f t="shared" si="70"/>
        <v/>
      </c>
    </row>
    <row r="346" spans="1:23" ht="12" customHeight="1">
      <c r="A346" s="27">
        <v>297</v>
      </c>
      <c r="B346" s="188"/>
      <c r="C346" s="401"/>
      <c r="D346" s="189"/>
      <c r="E346" s="190"/>
      <c r="F346" s="190"/>
      <c r="G346" s="161" t="str">
        <f t="shared" si="59"/>
        <v/>
      </c>
      <c r="H346" s="162" t="str">
        <f t="shared" si="60"/>
        <v/>
      </c>
      <c r="I346" s="197" t="str">
        <f t="shared" si="61"/>
        <v/>
      </c>
      <c r="J346" s="164" t="str">
        <f t="shared" si="71"/>
        <v/>
      </c>
      <c r="K346" s="163"/>
      <c r="M346" s="165" t="str">
        <f t="shared" si="62"/>
        <v/>
      </c>
      <c r="N346" s="166" t="str">
        <f t="shared" si="72"/>
        <v/>
      </c>
      <c r="O346" s="167" t="str">
        <f t="shared" si="63"/>
        <v/>
      </c>
      <c r="P346" s="167" t="str">
        <f t="shared" si="64"/>
        <v/>
      </c>
      <c r="Q346" s="168" t="str">
        <f t="shared" si="65"/>
        <v/>
      </c>
      <c r="R346" s="169" t="str">
        <f t="shared" si="66"/>
        <v/>
      </c>
      <c r="S346" s="168" t="str">
        <f t="shared" si="67"/>
        <v/>
      </c>
      <c r="T346" s="168" t="str">
        <f t="shared" si="68"/>
        <v/>
      </c>
      <c r="U346" s="168" t="str">
        <f t="shared" si="69"/>
        <v/>
      </c>
      <c r="V346" s="140"/>
      <c r="W346" s="171" t="str">
        <f t="shared" si="70"/>
        <v/>
      </c>
    </row>
    <row r="347" spans="1:23" ht="12" customHeight="1">
      <c r="A347" s="27">
        <v>298</v>
      </c>
      <c r="B347" s="188"/>
      <c r="C347" s="401"/>
      <c r="D347" s="189"/>
      <c r="E347" s="190"/>
      <c r="F347" s="190"/>
      <c r="G347" s="161" t="str">
        <f t="shared" si="59"/>
        <v/>
      </c>
      <c r="H347" s="162" t="str">
        <f t="shared" si="60"/>
        <v/>
      </c>
      <c r="I347" s="197" t="str">
        <f t="shared" si="61"/>
        <v/>
      </c>
      <c r="J347" s="164" t="str">
        <f t="shared" si="71"/>
        <v/>
      </c>
      <c r="K347" s="163"/>
      <c r="M347" s="165" t="str">
        <f t="shared" si="62"/>
        <v/>
      </c>
      <c r="N347" s="166" t="str">
        <f t="shared" si="72"/>
        <v/>
      </c>
      <c r="O347" s="167" t="str">
        <f t="shared" si="63"/>
        <v/>
      </c>
      <c r="P347" s="167" t="str">
        <f t="shared" si="64"/>
        <v/>
      </c>
      <c r="Q347" s="168" t="str">
        <f t="shared" si="65"/>
        <v/>
      </c>
      <c r="R347" s="169" t="str">
        <f t="shared" si="66"/>
        <v/>
      </c>
      <c r="S347" s="168" t="str">
        <f t="shared" si="67"/>
        <v/>
      </c>
      <c r="T347" s="168" t="str">
        <f t="shared" si="68"/>
        <v/>
      </c>
      <c r="U347" s="168" t="str">
        <f t="shared" si="69"/>
        <v/>
      </c>
      <c r="V347" s="140"/>
      <c r="W347" s="171" t="str">
        <f t="shared" si="70"/>
        <v/>
      </c>
    </row>
    <row r="348" spans="1:23" ht="12" customHeight="1">
      <c r="A348" s="27">
        <v>299</v>
      </c>
      <c r="B348" s="188"/>
      <c r="C348" s="401"/>
      <c r="D348" s="189"/>
      <c r="E348" s="190"/>
      <c r="F348" s="190"/>
      <c r="G348" s="161" t="str">
        <f t="shared" si="59"/>
        <v/>
      </c>
      <c r="H348" s="162" t="str">
        <f t="shared" si="60"/>
        <v/>
      </c>
      <c r="I348" s="197" t="str">
        <f t="shared" si="61"/>
        <v/>
      </c>
      <c r="J348" s="164" t="str">
        <f t="shared" si="71"/>
        <v/>
      </c>
      <c r="K348" s="163"/>
      <c r="M348" s="165" t="str">
        <f t="shared" si="62"/>
        <v/>
      </c>
      <c r="N348" s="166" t="str">
        <f t="shared" si="72"/>
        <v/>
      </c>
      <c r="O348" s="167" t="str">
        <f t="shared" si="63"/>
        <v/>
      </c>
      <c r="P348" s="167" t="str">
        <f t="shared" si="64"/>
        <v/>
      </c>
      <c r="Q348" s="168" t="str">
        <f t="shared" si="65"/>
        <v/>
      </c>
      <c r="R348" s="169" t="str">
        <f t="shared" si="66"/>
        <v/>
      </c>
      <c r="S348" s="168" t="str">
        <f t="shared" si="67"/>
        <v/>
      </c>
      <c r="T348" s="168" t="str">
        <f t="shared" si="68"/>
        <v/>
      </c>
      <c r="U348" s="168" t="str">
        <f t="shared" si="69"/>
        <v/>
      </c>
      <c r="V348" s="140"/>
      <c r="W348" s="171" t="str">
        <f t="shared" si="70"/>
        <v/>
      </c>
    </row>
    <row r="349" spans="1:23" ht="12" customHeight="1">
      <c r="A349" s="27">
        <v>300</v>
      </c>
      <c r="B349" s="188"/>
      <c r="C349" s="401"/>
      <c r="D349" s="189"/>
      <c r="E349" s="190"/>
      <c r="F349" s="190"/>
      <c r="G349" s="161" t="str">
        <f t="shared" si="59"/>
        <v/>
      </c>
      <c r="H349" s="162" t="str">
        <f t="shared" si="60"/>
        <v/>
      </c>
      <c r="I349" s="197" t="str">
        <f t="shared" si="61"/>
        <v/>
      </c>
      <c r="J349" s="164" t="str">
        <f t="shared" si="71"/>
        <v/>
      </c>
      <c r="K349" s="163"/>
      <c r="M349" s="165" t="str">
        <f t="shared" si="62"/>
        <v/>
      </c>
      <c r="N349" s="166" t="str">
        <f t="shared" si="72"/>
        <v/>
      </c>
      <c r="O349" s="167" t="str">
        <f t="shared" si="63"/>
        <v/>
      </c>
      <c r="P349" s="167" t="str">
        <f t="shared" si="64"/>
        <v/>
      </c>
      <c r="Q349" s="168" t="str">
        <f t="shared" si="65"/>
        <v/>
      </c>
      <c r="R349" s="169" t="str">
        <f t="shared" si="66"/>
        <v/>
      </c>
      <c r="S349" s="168" t="str">
        <f t="shared" si="67"/>
        <v/>
      </c>
      <c r="T349" s="168" t="str">
        <f t="shared" si="68"/>
        <v/>
      </c>
      <c r="U349" s="168" t="str">
        <f t="shared" si="69"/>
        <v/>
      </c>
      <c r="V349" s="140"/>
      <c r="W349" s="171" t="str">
        <f t="shared" si="70"/>
        <v/>
      </c>
    </row>
    <row r="350" spans="1:23" ht="12" customHeight="1">
      <c r="A350" s="27">
        <v>301</v>
      </c>
      <c r="B350" s="188"/>
      <c r="C350" s="401"/>
      <c r="D350" s="189"/>
      <c r="E350" s="190"/>
      <c r="F350" s="190"/>
      <c r="G350" s="161" t="str">
        <f t="shared" si="59"/>
        <v/>
      </c>
      <c r="H350" s="162" t="str">
        <f t="shared" si="60"/>
        <v/>
      </c>
      <c r="I350" s="197" t="str">
        <f t="shared" si="61"/>
        <v/>
      </c>
      <c r="J350" s="164" t="str">
        <f t="shared" si="71"/>
        <v/>
      </c>
      <c r="K350" s="163"/>
      <c r="M350" s="165" t="str">
        <f t="shared" si="62"/>
        <v/>
      </c>
      <c r="N350" s="166" t="str">
        <f t="shared" si="72"/>
        <v/>
      </c>
      <c r="O350" s="167" t="str">
        <f t="shared" si="63"/>
        <v/>
      </c>
      <c r="P350" s="167" t="str">
        <f t="shared" si="64"/>
        <v/>
      </c>
      <c r="Q350" s="168" t="str">
        <f t="shared" si="65"/>
        <v/>
      </c>
      <c r="R350" s="169" t="str">
        <f t="shared" si="66"/>
        <v/>
      </c>
      <c r="S350" s="168" t="str">
        <f t="shared" si="67"/>
        <v/>
      </c>
      <c r="T350" s="168" t="str">
        <f t="shared" si="68"/>
        <v/>
      </c>
      <c r="U350" s="168" t="str">
        <f t="shared" si="69"/>
        <v/>
      </c>
      <c r="V350" s="140"/>
      <c r="W350" s="171" t="str">
        <f t="shared" si="70"/>
        <v/>
      </c>
    </row>
    <row r="351" spans="1:23" ht="12" customHeight="1">
      <c r="A351" s="27">
        <v>302</v>
      </c>
      <c r="B351" s="188"/>
      <c r="C351" s="401"/>
      <c r="D351" s="189"/>
      <c r="E351" s="190"/>
      <c r="F351" s="190"/>
      <c r="G351" s="161" t="str">
        <f t="shared" si="59"/>
        <v/>
      </c>
      <c r="H351" s="162" t="str">
        <f t="shared" si="60"/>
        <v/>
      </c>
      <c r="I351" s="197" t="str">
        <f t="shared" si="61"/>
        <v/>
      </c>
      <c r="J351" s="164" t="str">
        <f t="shared" si="71"/>
        <v/>
      </c>
      <c r="K351" s="163"/>
      <c r="M351" s="165" t="str">
        <f t="shared" si="62"/>
        <v/>
      </c>
      <c r="N351" s="166" t="str">
        <f t="shared" si="72"/>
        <v/>
      </c>
      <c r="O351" s="167" t="str">
        <f t="shared" si="63"/>
        <v/>
      </c>
      <c r="P351" s="167" t="str">
        <f t="shared" si="64"/>
        <v/>
      </c>
      <c r="Q351" s="168" t="str">
        <f t="shared" si="65"/>
        <v/>
      </c>
      <c r="R351" s="169" t="str">
        <f t="shared" si="66"/>
        <v/>
      </c>
      <c r="S351" s="168" t="str">
        <f t="shared" si="67"/>
        <v/>
      </c>
      <c r="T351" s="168" t="str">
        <f t="shared" si="68"/>
        <v/>
      </c>
      <c r="U351" s="168" t="str">
        <f t="shared" si="69"/>
        <v/>
      </c>
      <c r="V351" s="140"/>
      <c r="W351" s="171" t="str">
        <f t="shared" si="70"/>
        <v/>
      </c>
    </row>
    <row r="352" spans="1:23" ht="12" customHeight="1">
      <c r="A352" s="27">
        <v>303</v>
      </c>
      <c r="B352" s="188"/>
      <c r="C352" s="401"/>
      <c r="D352" s="189"/>
      <c r="E352" s="190"/>
      <c r="F352" s="190"/>
      <c r="G352" s="161" t="str">
        <f t="shared" si="59"/>
        <v/>
      </c>
      <c r="H352" s="162" t="str">
        <f t="shared" si="60"/>
        <v/>
      </c>
      <c r="I352" s="197" t="str">
        <f t="shared" si="61"/>
        <v/>
      </c>
      <c r="J352" s="164" t="str">
        <f t="shared" si="71"/>
        <v/>
      </c>
      <c r="K352" s="163"/>
      <c r="M352" s="165" t="str">
        <f t="shared" si="62"/>
        <v/>
      </c>
      <c r="N352" s="166" t="str">
        <f t="shared" si="72"/>
        <v/>
      </c>
      <c r="O352" s="167" t="str">
        <f t="shared" si="63"/>
        <v/>
      </c>
      <c r="P352" s="167" t="str">
        <f t="shared" si="64"/>
        <v/>
      </c>
      <c r="Q352" s="168" t="str">
        <f t="shared" si="65"/>
        <v/>
      </c>
      <c r="R352" s="169" t="str">
        <f t="shared" si="66"/>
        <v/>
      </c>
      <c r="S352" s="168" t="str">
        <f t="shared" si="67"/>
        <v/>
      </c>
      <c r="T352" s="168" t="str">
        <f t="shared" si="68"/>
        <v/>
      </c>
      <c r="U352" s="168" t="str">
        <f t="shared" si="69"/>
        <v/>
      </c>
      <c r="V352" s="140"/>
      <c r="W352" s="171" t="str">
        <f t="shared" si="70"/>
        <v/>
      </c>
    </row>
    <row r="353" spans="1:23" ht="12" customHeight="1">
      <c r="A353" s="27">
        <v>304</v>
      </c>
      <c r="B353" s="188"/>
      <c r="C353" s="401"/>
      <c r="D353" s="189"/>
      <c r="E353" s="190"/>
      <c r="F353" s="190"/>
      <c r="G353" s="161" t="str">
        <f t="shared" si="59"/>
        <v/>
      </c>
      <c r="H353" s="162" t="str">
        <f t="shared" si="60"/>
        <v/>
      </c>
      <c r="I353" s="197" t="str">
        <f t="shared" si="61"/>
        <v/>
      </c>
      <c r="J353" s="164" t="str">
        <f t="shared" si="71"/>
        <v/>
      </c>
      <c r="K353" s="163"/>
      <c r="M353" s="165" t="str">
        <f t="shared" si="62"/>
        <v/>
      </c>
      <c r="N353" s="166" t="str">
        <f t="shared" si="72"/>
        <v/>
      </c>
      <c r="O353" s="167" t="str">
        <f t="shared" si="63"/>
        <v/>
      </c>
      <c r="P353" s="167" t="str">
        <f t="shared" si="64"/>
        <v/>
      </c>
      <c r="Q353" s="168" t="str">
        <f t="shared" si="65"/>
        <v/>
      </c>
      <c r="R353" s="169" t="str">
        <f t="shared" si="66"/>
        <v/>
      </c>
      <c r="S353" s="168" t="str">
        <f t="shared" si="67"/>
        <v/>
      </c>
      <c r="T353" s="168" t="str">
        <f t="shared" si="68"/>
        <v/>
      </c>
      <c r="U353" s="168" t="str">
        <f t="shared" si="69"/>
        <v/>
      </c>
      <c r="V353" s="140"/>
      <c r="W353" s="171" t="str">
        <f t="shared" si="70"/>
        <v/>
      </c>
    </row>
    <row r="354" spans="1:23" ht="12" customHeight="1">
      <c r="A354" s="27">
        <v>305</v>
      </c>
      <c r="B354" s="188"/>
      <c r="C354" s="401"/>
      <c r="D354" s="189"/>
      <c r="E354" s="190"/>
      <c r="F354" s="190"/>
      <c r="G354" s="161" t="str">
        <f t="shared" si="59"/>
        <v/>
      </c>
      <c r="H354" s="162" t="str">
        <f t="shared" si="60"/>
        <v/>
      </c>
      <c r="I354" s="197" t="str">
        <f t="shared" si="61"/>
        <v/>
      </c>
      <c r="J354" s="164" t="str">
        <f t="shared" si="71"/>
        <v/>
      </c>
      <c r="K354" s="163"/>
      <c r="M354" s="165" t="str">
        <f t="shared" si="62"/>
        <v/>
      </c>
      <c r="N354" s="166" t="str">
        <f t="shared" si="72"/>
        <v/>
      </c>
      <c r="O354" s="167" t="str">
        <f t="shared" si="63"/>
        <v/>
      </c>
      <c r="P354" s="167" t="str">
        <f t="shared" si="64"/>
        <v/>
      </c>
      <c r="Q354" s="168" t="str">
        <f t="shared" si="65"/>
        <v/>
      </c>
      <c r="R354" s="169" t="str">
        <f t="shared" si="66"/>
        <v/>
      </c>
      <c r="S354" s="168" t="str">
        <f t="shared" si="67"/>
        <v/>
      </c>
      <c r="T354" s="168" t="str">
        <f t="shared" si="68"/>
        <v/>
      </c>
      <c r="U354" s="168" t="str">
        <f t="shared" si="69"/>
        <v/>
      </c>
      <c r="V354" s="140"/>
      <c r="W354" s="171" t="str">
        <f t="shared" si="70"/>
        <v/>
      </c>
    </row>
    <row r="355" spans="1:23" ht="12" customHeight="1">
      <c r="A355" s="27">
        <v>306</v>
      </c>
      <c r="B355" s="188"/>
      <c r="C355" s="401"/>
      <c r="D355" s="189"/>
      <c r="E355" s="190"/>
      <c r="F355" s="190"/>
      <c r="G355" s="161" t="str">
        <f t="shared" si="59"/>
        <v/>
      </c>
      <c r="H355" s="162" t="str">
        <f t="shared" si="60"/>
        <v/>
      </c>
      <c r="I355" s="197" t="str">
        <f t="shared" si="61"/>
        <v/>
      </c>
      <c r="J355" s="164" t="str">
        <f t="shared" si="71"/>
        <v/>
      </c>
      <c r="K355" s="163"/>
      <c r="M355" s="165" t="str">
        <f t="shared" si="62"/>
        <v/>
      </c>
      <c r="N355" s="166" t="str">
        <f t="shared" si="72"/>
        <v/>
      </c>
      <c r="O355" s="167" t="str">
        <f t="shared" si="63"/>
        <v/>
      </c>
      <c r="P355" s="167" t="str">
        <f t="shared" si="64"/>
        <v/>
      </c>
      <c r="Q355" s="168" t="str">
        <f t="shared" si="65"/>
        <v/>
      </c>
      <c r="R355" s="169" t="str">
        <f t="shared" si="66"/>
        <v/>
      </c>
      <c r="S355" s="168" t="str">
        <f t="shared" si="67"/>
        <v/>
      </c>
      <c r="T355" s="168" t="str">
        <f t="shared" si="68"/>
        <v/>
      </c>
      <c r="U355" s="168" t="str">
        <f t="shared" si="69"/>
        <v/>
      </c>
      <c r="V355" s="140"/>
      <c r="W355" s="171" t="str">
        <f t="shared" si="70"/>
        <v/>
      </c>
    </row>
    <row r="356" spans="1:23" ht="12" customHeight="1">
      <c r="A356" s="27">
        <v>307</v>
      </c>
      <c r="B356" s="188"/>
      <c r="C356" s="401"/>
      <c r="D356" s="189"/>
      <c r="E356" s="190"/>
      <c r="F356" s="190"/>
      <c r="G356" s="161" t="str">
        <f t="shared" si="59"/>
        <v/>
      </c>
      <c r="H356" s="162" t="str">
        <f t="shared" si="60"/>
        <v/>
      </c>
      <c r="I356" s="197" t="str">
        <f t="shared" si="61"/>
        <v/>
      </c>
      <c r="J356" s="164" t="str">
        <f t="shared" si="71"/>
        <v/>
      </c>
      <c r="K356" s="163"/>
      <c r="M356" s="165" t="str">
        <f t="shared" si="62"/>
        <v/>
      </c>
      <c r="N356" s="166" t="str">
        <f t="shared" si="72"/>
        <v/>
      </c>
      <c r="O356" s="167" t="str">
        <f t="shared" si="63"/>
        <v/>
      </c>
      <c r="P356" s="167" t="str">
        <f t="shared" si="64"/>
        <v/>
      </c>
      <c r="Q356" s="168" t="str">
        <f t="shared" si="65"/>
        <v/>
      </c>
      <c r="R356" s="169" t="str">
        <f t="shared" si="66"/>
        <v/>
      </c>
      <c r="S356" s="168" t="str">
        <f t="shared" si="67"/>
        <v/>
      </c>
      <c r="T356" s="168" t="str">
        <f t="shared" si="68"/>
        <v/>
      </c>
      <c r="U356" s="168" t="str">
        <f t="shared" si="69"/>
        <v/>
      </c>
      <c r="V356" s="140"/>
      <c r="W356" s="171" t="str">
        <f t="shared" si="70"/>
        <v/>
      </c>
    </row>
    <row r="357" spans="1:23" ht="12" customHeight="1">
      <c r="A357" s="27">
        <v>308</v>
      </c>
      <c r="B357" s="188"/>
      <c r="C357" s="401"/>
      <c r="D357" s="189"/>
      <c r="E357" s="190"/>
      <c r="F357" s="190"/>
      <c r="G357" s="161" t="str">
        <f t="shared" si="59"/>
        <v/>
      </c>
      <c r="H357" s="162" t="str">
        <f t="shared" si="60"/>
        <v/>
      </c>
      <c r="I357" s="197" t="str">
        <f t="shared" si="61"/>
        <v/>
      </c>
      <c r="J357" s="164" t="str">
        <f t="shared" si="71"/>
        <v/>
      </c>
      <c r="K357" s="163"/>
      <c r="M357" s="165" t="str">
        <f t="shared" si="62"/>
        <v/>
      </c>
      <c r="N357" s="166" t="str">
        <f t="shared" si="72"/>
        <v/>
      </c>
      <c r="O357" s="167" t="str">
        <f t="shared" si="63"/>
        <v/>
      </c>
      <c r="P357" s="167" t="str">
        <f t="shared" si="64"/>
        <v/>
      </c>
      <c r="Q357" s="168" t="str">
        <f t="shared" si="65"/>
        <v/>
      </c>
      <c r="R357" s="169" t="str">
        <f t="shared" si="66"/>
        <v/>
      </c>
      <c r="S357" s="168" t="str">
        <f t="shared" si="67"/>
        <v/>
      </c>
      <c r="T357" s="168" t="str">
        <f t="shared" si="68"/>
        <v/>
      </c>
      <c r="U357" s="168" t="str">
        <f t="shared" si="69"/>
        <v/>
      </c>
      <c r="V357" s="140"/>
      <c r="W357" s="171" t="str">
        <f t="shared" si="70"/>
        <v/>
      </c>
    </row>
    <row r="358" spans="1:23" ht="12" customHeight="1">
      <c r="A358" s="27">
        <v>309</v>
      </c>
      <c r="B358" s="188"/>
      <c r="C358" s="401"/>
      <c r="D358" s="189"/>
      <c r="E358" s="190"/>
      <c r="F358" s="190"/>
      <c r="G358" s="161" t="str">
        <f t="shared" si="59"/>
        <v/>
      </c>
      <c r="H358" s="162" t="str">
        <f t="shared" si="60"/>
        <v/>
      </c>
      <c r="I358" s="197" t="str">
        <f t="shared" si="61"/>
        <v/>
      </c>
      <c r="J358" s="164" t="str">
        <f t="shared" si="71"/>
        <v/>
      </c>
      <c r="K358" s="163"/>
      <c r="M358" s="165" t="str">
        <f t="shared" si="62"/>
        <v/>
      </c>
      <c r="N358" s="166" t="str">
        <f t="shared" si="72"/>
        <v/>
      </c>
      <c r="O358" s="167" t="str">
        <f t="shared" si="63"/>
        <v/>
      </c>
      <c r="P358" s="167" t="str">
        <f t="shared" si="64"/>
        <v/>
      </c>
      <c r="Q358" s="168" t="str">
        <f t="shared" si="65"/>
        <v/>
      </c>
      <c r="R358" s="169" t="str">
        <f t="shared" si="66"/>
        <v/>
      </c>
      <c r="S358" s="168" t="str">
        <f t="shared" si="67"/>
        <v/>
      </c>
      <c r="T358" s="168" t="str">
        <f t="shared" si="68"/>
        <v/>
      </c>
      <c r="U358" s="168" t="str">
        <f t="shared" si="69"/>
        <v/>
      </c>
      <c r="V358" s="140"/>
      <c r="W358" s="171" t="str">
        <f t="shared" si="70"/>
        <v/>
      </c>
    </row>
    <row r="359" spans="1:23" ht="12" customHeight="1">
      <c r="A359" s="27">
        <v>310</v>
      </c>
      <c r="B359" s="188"/>
      <c r="C359" s="401"/>
      <c r="D359" s="189"/>
      <c r="E359" s="190"/>
      <c r="F359" s="190"/>
      <c r="G359" s="161" t="str">
        <f t="shared" si="59"/>
        <v/>
      </c>
      <c r="H359" s="162" t="str">
        <f t="shared" si="60"/>
        <v/>
      </c>
      <c r="I359" s="197" t="str">
        <f t="shared" si="61"/>
        <v/>
      </c>
      <c r="J359" s="164" t="str">
        <f t="shared" si="71"/>
        <v/>
      </c>
      <c r="K359" s="163"/>
      <c r="M359" s="165" t="str">
        <f t="shared" si="62"/>
        <v/>
      </c>
      <c r="N359" s="166" t="str">
        <f t="shared" si="72"/>
        <v/>
      </c>
      <c r="O359" s="167" t="str">
        <f t="shared" si="63"/>
        <v/>
      </c>
      <c r="P359" s="167" t="str">
        <f t="shared" si="64"/>
        <v/>
      </c>
      <c r="Q359" s="168" t="str">
        <f t="shared" si="65"/>
        <v/>
      </c>
      <c r="R359" s="169" t="str">
        <f t="shared" si="66"/>
        <v/>
      </c>
      <c r="S359" s="168" t="str">
        <f t="shared" si="67"/>
        <v/>
      </c>
      <c r="T359" s="168" t="str">
        <f t="shared" si="68"/>
        <v/>
      </c>
      <c r="U359" s="168" t="str">
        <f t="shared" si="69"/>
        <v/>
      </c>
      <c r="V359" s="140"/>
      <c r="W359" s="171" t="str">
        <f t="shared" si="70"/>
        <v/>
      </c>
    </row>
    <row r="360" spans="1:23" ht="12" customHeight="1">
      <c r="A360" s="27">
        <v>311</v>
      </c>
      <c r="B360" s="188"/>
      <c r="C360" s="401"/>
      <c r="D360" s="189"/>
      <c r="E360" s="190"/>
      <c r="F360" s="190"/>
      <c r="G360" s="161" t="str">
        <f t="shared" si="59"/>
        <v/>
      </c>
      <c r="H360" s="162" t="str">
        <f t="shared" si="60"/>
        <v/>
      </c>
      <c r="I360" s="197" t="str">
        <f t="shared" si="61"/>
        <v/>
      </c>
      <c r="J360" s="164" t="str">
        <f t="shared" si="71"/>
        <v/>
      </c>
      <c r="K360" s="163"/>
      <c r="M360" s="165" t="str">
        <f t="shared" si="62"/>
        <v/>
      </c>
      <c r="N360" s="166" t="str">
        <f t="shared" si="72"/>
        <v/>
      </c>
      <c r="O360" s="167" t="str">
        <f t="shared" si="63"/>
        <v/>
      </c>
      <c r="P360" s="167" t="str">
        <f t="shared" si="64"/>
        <v/>
      </c>
      <c r="Q360" s="168" t="str">
        <f t="shared" si="65"/>
        <v/>
      </c>
      <c r="R360" s="169" t="str">
        <f t="shared" si="66"/>
        <v/>
      </c>
      <c r="S360" s="168" t="str">
        <f t="shared" si="67"/>
        <v/>
      </c>
      <c r="T360" s="168" t="str">
        <f t="shared" si="68"/>
        <v/>
      </c>
      <c r="U360" s="168" t="str">
        <f t="shared" si="69"/>
        <v/>
      </c>
      <c r="V360" s="140"/>
      <c r="W360" s="171" t="str">
        <f t="shared" si="70"/>
        <v/>
      </c>
    </row>
    <row r="361" spans="1:23" ht="12" customHeight="1">
      <c r="A361" s="27">
        <v>312</v>
      </c>
      <c r="B361" s="188"/>
      <c r="C361" s="401"/>
      <c r="D361" s="189"/>
      <c r="E361" s="190"/>
      <c r="F361" s="190"/>
      <c r="G361" s="161" t="str">
        <f t="shared" si="59"/>
        <v/>
      </c>
      <c r="H361" s="162" t="str">
        <f t="shared" si="60"/>
        <v/>
      </c>
      <c r="I361" s="197" t="str">
        <f t="shared" si="61"/>
        <v/>
      </c>
      <c r="J361" s="164" t="str">
        <f t="shared" si="71"/>
        <v/>
      </c>
      <c r="K361" s="163"/>
      <c r="M361" s="165" t="str">
        <f t="shared" si="62"/>
        <v/>
      </c>
      <c r="N361" s="166" t="str">
        <f t="shared" si="72"/>
        <v/>
      </c>
      <c r="O361" s="167" t="str">
        <f t="shared" si="63"/>
        <v/>
      </c>
      <c r="P361" s="167" t="str">
        <f t="shared" si="64"/>
        <v/>
      </c>
      <c r="Q361" s="168" t="str">
        <f t="shared" si="65"/>
        <v/>
      </c>
      <c r="R361" s="169" t="str">
        <f t="shared" si="66"/>
        <v/>
      </c>
      <c r="S361" s="168" t="str">
        <f t="shared" si="67"/>
        <v/>
      </c>
      <c r="T361" s="168" t="str">
        <f t="shared" si="68"/>
        <v/>
      </c>
      <c r="U361" s="168" t="str">
        <f t="shared" si="69"/>
        <v/>
      </c>
      <c r="V361" s="140"/>
      <c r="W361" s="171" t="str">
        <f t="shared" si="70"/>
        <v/>
      </c>
    </row>
    <row r="362" spans="1:23" ht="12" customHeight="1">
      <c r="A362" s="27">
        <v>313</v>
      </c>
      <c r="B362" s="188"/>
      <c r="C362" s="401"/>
      <c r="D362" s="189"/>
      <c r="E362" s="190"/>
      <c r="F362" s="190"/>
      <c r="G362" s="161" t="str">
        <f t="shared" si="59"/>
        <v/>
      </c>
      <c r="H362" s="162" t="str">
        <f t="shared" si="60"/>
        <v/>
      </c>
      <c r="I362" s="197" t="str">
        <f t="shared" si="61"/>
        <v/>
      </c>
      <c r="J362" s="164" t="str">
        <f t="shared" si="71"/>
        <v/>
      </c>
      <c r="K362" s="163"/>
      <c r="M362" s="165" t="str">
        <f t="shared" si="62"/>
        <v/>
      </c>
      <c r="N362" s="166" t="str">
        <f t="shared" si="72"/>
        <v/>
      </c>
      <c r="O362" s="167" t="str">
        <f t="shared" si="63"/>
        <v/>
      </c>
      <c r="P362" s="167" t="str">
        <f t="shared" si="64"/>
        <v/>
      </c>
      <c r="Q362" s="168" t="str">
        <f t="shared" si="65"/>
        <v/>
      </c>
      <c r="R362" s="169" t="str">
        <f t="shared" si="66"/>
        <v/>
      </c>
      <c r="S362" s="168" t="str">
        <f t="shared" si="67"/>
        <v/>
      </c>
      <c r="T362" s="168" t="str">
        <f t="shared" si="68"/>
        <v/>
      </c>
      <c r="U362" s="168" t="str">
        <f t="shared" si="69"/>
        <v/>
      </c>
      <c r="V362" s="140"/>
      <c r="W362" s="171" t="str">
        <f t="shared" si="70"/>
        <v/>
      </c>
    </row>
    <row r="363" spans="1:23" ht="12" customHeight="1">
      <c r="A363" s="27">
        <v>314</v>
      </c>
      <c r="B363" s="188"/>
      <c r="C363" s="401"/>
      <c r="D363" s="189"/>
      <c r="E363" s="190"/>
      <c r="F363" s="190"/>
      <c r="G363" s="161" t="str">
        <f t="shared" si="59"/>
        <v/>
      </c>
      <c r="H363" s="162" t="str">
        <f t="shared" si="60"/>
        <v/>
      </c>
      <c r="I363" s="197" t="str">
        <f t="shared" si="61"/>
        <v/>
      </c>
      <c r="J363" s="164" t="str">
        <f t="shared" si="71"/>
        <v/>
      </c>
      <c r="K363" s="163"/>
      <c r="M363" s="165" t="str">
        <f t="shared" si="62"/>
        <v/>
      </c>
      <c r="N363" s="166" t="str">
        <f t="shared" si="72"/>
        <v/>
      </c>
      <c r="O363" s="167" t="str">
        <f t="shared" si="63"/>
        <v/>
      </c>
      <c r="P363" s="167" t="str">
        <f t="shared" si="64"/>
        <v/>
      </c>
      <c r="Q363" s="168" t="str">
        <f t="shared" si="65"/>
        <v/>
      </c>
      <c r="R363" s="169" t="str">
        <f t="shared" si="66"/>
        <v/>
      </c>
      <c r="S363" s="168" t="str">
        <f t="shared" si="67"/>
        <v/>
      </c>
      <c r="T363" s="168" t="str">
        <f t="shared" si="68"/>
        <v/>
      </c>
      <c r="U363" s="168" t="str">
        <f t="shared" si="69"/>
        <v/>
      </c>
      <c r="V363" s="140"/>
      <c r="W363" s="171" t="str">
        <f t="shared" si="70"/>
        <v/>
      </c>
    </row>
    <row r="364" spans="1:23" ht="12" customHeight="1">
      <c r="A364" s="27">
        <v>315</v>
      </c>
      <c r="B364" s="188"/>
      <c r="C364" s="401"/>
      <c r="D364" s="189"/>
      <c r="E364" s="190"/>
      <c r="F364" s="190"/>
      <c r="G364" s="161" t="str">
        <f t="shared" si="59"/>
        <v/>
      </c>
      <c r="H364" s="162" t="str">
        <f t="shared" si="60"/>
        <v/>
      </c>
      <c r="I364" s="197" t="str">
        <f t="shared" si="61"/>
        <v/>
      </c>
      <c r="J364" s="164" t="str">
        <f t="shared" si="71"/>
        <v/>
      </c>
      <c r="K364" s="163"/>
      <c r="M364" s="165" t="str">
        <f t="shared" si="62"/>
        <v/>
      </c>
      <c r="N364" s="166" t="str">
        <f t="shared" si="72"/>
        <v/>
      </c>
      <c r="O364" s="167" t="str">
        <f t="shared" si="63"/>
        <v/>
      </c>
      <c r="P364" s="167" t="str">
        <f t="shared" si="64"/>
        <v/>
      </c>
      <c r="Q364" s="168" t="str">
        <f t="shared" si="65"/>
        <v/>
      </c>
      <c r="R364" s="169" t="str">
        <f t="shared" si="66"/>
        <v/>
      </c>
      <c r="S364" s="168" t="str">
        <f t="shared" si="67"/>
        <v/>
      </c>
      <c r="T364" s="168" t="str">
        <f t="shared" si="68"/>
        <v/>
      </c>
      <c r="U364" s="168" t="str">
        <f t="shared" si="69"/>
        <v/>
      </c>
      <c r="V364" s="140"/>
      <c r="W364" s="171" t="str">
        <f t="shared" si="70"/>
        <v/>
      </c>
    </row>
    <row r="365" spans="1:23" ht="12" customHeight="1">
      <c r="A365" s="27">
        <v>316</v>
      </c>
      <c r="B365" s="188"/>
      <c r="C365" s="401"/>
      <c r="D365" s="189"/>
      <c r="E365" s="190"/>
      <c r="F365" s="190"/>
      <c r="G365" s="161" t="str">
        <f t="shared" si="59"/>
        <v/>
      </c>
      <c r="H365" s="162" t="str">
        <f t="shared" si="60"/>
        <v/>
      </c>
      <c r="I365" s="197" t="str">
        <f t="shared" si="61"/>
        <v/>
      </c>
      <c r="J365" s="164" t="str">
        <f t="shared" si="71"/>
        <v/>
      </c>
      <c r="K365" s="163"/>
      <c r="M365" s="165" t="str">
        <f t="shared" si="62"/>
        <v/>
      </c>
      <c r="N365" s="166" t="str">
        <f t="shared" si="72"/>
        <v/>
      </c>
      <c r="O365" s="167" t="str">
        <f t="shared" si="63"/>
        <v/>
      </c>
      <c r="P365" s="167" t="str">
        <f t="shared" si="64"/>
        <v/>
      </c>
      <c r="Q365" s="168" t="str">
        <f t="shared" si="65"/>
        <v/>
      </c>
      <c r="R365" s="169" t="str">
        <f t="shared" si="66"/>
        <v/>
      </c>
      <c r="S365" s="168" t="str">
        <f t="shared" si="67"/>
        <v/>
      </c>
      <c r="T365" s="168" t="str">
        <f t="shared" si="68"/>
        <v/>
      </c>
      <c r="U365" s="168" t="str">
        <f t="shared" si="69"/>
        <v/>
      </c>
      <c r="V365" s="140"/>
      <c r="W365" s="171" t="str">
        <f t="shared" si="70"/>
        <v/>
      </c>
    </row>
    <row r="366" spans="1:23" ht="12" customHeight="1">
      <c r="A366" s="27">
        <v>317</v>
      </c>
      <c r="B366" s="188"/>
      <c r="C366" s="401"/>
      <c r="D366" s="189"/>
      <c r="E366" s="190"/>
      <c r="F366" s="190"/>
      <c r="G366" s="161" t="str">
        <f t="shared" si="59"/>
        <v/>
      </c>
      <c r="H366" s="162" t="str">
        <f t="shared" si="60"/>
        <v/>
      </c>
      <c r="I366" s="197" t="str">
        <f t="shared" si="61"/>
        <v/>
      </c>
      <c r="J366" s="164" t="str">
        <f t="shared" si="71"/>
        <v/>
      </c>
      <c r="K366" s="163"/>
      <c r="M366" s="165" t="str">
        <f t="shared" si="62"/>
        <v/>
      </c>
      <c r="N366" s="166" t="str">
        <f t="shared" si="72"/>
        <v/>
      </c>
      <c r="O366" s="167" t="str">
        <f t="shared" si="63"/>
        <v/>
      </c>
      <c r="P366" s="167" t="str">
        <f t="shared" si="64"/>
        <v/>
      </c>
      <c r="Q366" s="168" t="str">
        <f t="shared" si="65"/>
        <v/>
      </c>
      <c r="R366" s="169" t="str">
        <f t="shared" si="66"/>
        <v/>
      </c>
      <c r="S366" s="168" t="str">
        <f t="shared" si="67"/>
        <v/>
      </c>
      <c r="T366" s="168" t="str">
        <f t="shared" si="68"/>
        <v/>
      </c>
      <c r="U366" s="168" t="str">
        <f t="shared" si="69"/>
        <v/>
      </c>
      <c r="V366" s="140"/>
      <c r="W366" s="171" t="str">
        <f t="shared" si="70"/>
        <v/>
      </c>
    </row>
    <row r="367" spans="1:23" ht="12" customHeight="1">
      <c r="A367" s="27">
        <v>318</v>
      </c>
      <c r="B367" s="188"/>
      <c r="C367" s="401"/>
      <c r="D367" s="189"/>
      <c r="E367" s="190"/>
      <c r="F367" s="190"/>
      <c r="G367" s="161" t="str">
        <f t="shared" si="59"/>
        <v/>
      </c>
      <c r="H367" s="162" t="str">
        <f t="shared" si="60"/>
        <v/>
      </c>
      <c r="I367" s="197" t="str">
        <f t="shared" si="61"/>
        <v/>
      </c>
      <c r="J367" s="164" t="str">
        <f t="shared" si="71"/>
        <v/>
      </c>
      <c r="K367" s="163"/>
      <c r="M367" s="165" t="str">
        <f t="shared" si="62"/>
        <v/>
      </c>
      <c r="N367" s="166" t="str">
        <f t="shared" si="72"/>
        <v/>
      </c>
      <c r="O367" s="167" t="str">
        <f t="shared" si="63"/>
        <v/>
      </c>
      <c r="P367" s="167" t="str">
        <f t="shared" si="64"/>
        <v/>
      </c>
      <c r="Q367" s="168" t="str">
        <f t="shared" si="65"/>
        <v/>
      </c>
      <c r="R367" s="169" t="str">
        <f t="shared" si="66"/>
        <v/>
      </c>
      <c r="S367" s="168" t="str">
        <f t="shared" si="67"/>
        <v/>
      </c>
      <c r="T367" s="168" t="str">
        <f t="shared" si="68"/>
        <v/>
      </c>
      <c r="U367" s="168" t="str">
        <f t="shared" si="69"/>
        <v/>
      </c>
      <c r="V367" s="140"/>
      <c r="W367" s="171" t="str">
        <f t="shared" si="70"/>
        <v/>
      </c>
    </row>
    <row r="368" spans="1:23" ht="12" customHeight="1">
      <c r="A368" s="27">
        <v>319</v>
      </c>
      <c r="B368" s="188"/>
      <c r="C368" s="401"/>
      <c r="D368" s="189"/>
      <c r="E368" s="190"/>
      <c r="F368" s="190"/>
      <c r="G368" s="161" t="str">
        <f t="shared" si="59"/>
        <v/>
      </c>
      <c r="H368" s="162" t="str">
        <f t="shared" si="60"/>
        <v/>
      </c>
      <c r="I368" s="197" t="str">
        <f t="shared" si="61"/>
        <v/>
      </c>
      <c r="J368" s="164" t="str">
        <f t="shared" si="71"/>
        <v/>
      </c>
      <c r="K368" s="163"/>
      <c r="M368" s="165" t="str">
        <f t="shared" si="62"/>
        <v/>
      </c>
      <c r="N368" s="166" t="str">
        <f t="shared" si="72"/>
        <v/>
      </c>
      <c r="O368" s="167" t="str">
        <f t="shared" si="63"/>
        <v/>
      </c>
      <c r="P368" s="167" t="str">
        <f t="shared" si="64"/>
        <v/>
      </c>
      <c r="Q368" s="168" t="str">
        <f t="shared" si="65"/>
        <v/>
      </c>
      <c r="R368" s="169" t="str">
        <f t="shared" si="66"/>
        <v/>
      </c>
      <c r="S368" s="168" t="str">
        <f t="shared" si="67"/>
        <v/>
      </c>
      <c r="T368" s="168" t="str">
        <f t="shared" si="68"/>
        <v/>
      </c>
      <c r="U368" s="168" t="str">
        <f t="shared" si="69"/>
        <v/>
      </c>
      <c r="V368" s="140"/>
      <c r="W368" s="171" t="str">
        <f t="shared" si="70"/>
        <v/>
      </c>
    </row>
    <row r="369" spans="1:23" ht="12" customHeight="1">
      <c r="A369" s="27">
        <v>320</v>
      </c>
      <c r="B369" s="188"/>
      <c r="C369" s="401"/>
      <c r="D369" s="189"/>
      <c r="E369" s="190"/>
      <c r="F369" s="190"/>
      <c r="G369" s="161" t="str">
        <f t="shared" si="59"/>
        <v/>
      </c>
      <c r="H369" s="162" t="str">
        <f t="shared" si="60"/>
        <v/>
      </c>
      <c r="I369" s="197" t="str">
        <f t="shared" si="61"/>
        <v/>
      </c>
      <c r="J369" s="164" t="str">
        <f t="shared" si="71"/>
        <v/>
      </c>
      <c r="K369" s="163"/>
      <c r="M369" s="165" t="str">
        <f t="shared" si="62"/>
        <v/>
      </c>
      <c r="N369" s="166" t="str">
        <f t="shared" si="72"/>
        <v/>
      </c>
      <c r="O369" s="167" t="str">
        <f t="shared" si="63"/>
        <v/>
      </c>
      <c r="P369" s="167" t="str">
        <f t="shared" si="64"/>
        <v/>
      </c>
      <c r="Q369" s="168" t="str">
        <f t="shared" si="65"/>
        <v/>
      </c>
      <c r="R369" s="169" t="str">
        <f t="shared" si="66"/>
        <v/>
      </c>
      <c r="S369" s="168" t="str">
        <f t="shared" si="67"/>
        <v/>
      </c>
      <c r="T369" s="168" t="str">
        <f t="shared" si="68"/>
        <v/>
      </c>
      <c r="U369" s="168" t="str">
        <f t="shared" si="69"/>
        <v/>
      </c>
      <c r="V369" s="140"/>
      <c r="W369" s="171" t="str">
        <f t="shared" si="70"/>
        <v/>
      </c>
    </row>
    <row r="370" spans="1:23" ht="12" customHeight="1">
      <c r="A370" s="27">
        <v>321</v>
      </c>
      <c r="B370" s="188"/>
      <c r="C370" s="401"/>
      <c r="D370" s="189"/>
      <c r="E370" s="190"/>
      <c r="F370" s="190"/>
      <c r="G370" s="161" t="str">
        <f t="shared" ref="G370:G433" si="73">IF(OR(ISBLANK($C370),ISBLANK($C$45)),"",IF($C370&gt;$C$45,"",DATEDIF($C370,$C$45,"Y")))</f>
        <v/>
      </c>
      <c r="H370" s="162" t="str">
        <f t="shared" ref="H370:H433" si="74">IF(D370=1,"男",IF(D370=2,"女",""))</f>
        <v/>
      </c>
      <c r="I370" s="197" t="str">
        <f t="shared" ref="I370:I433" si="75">G370&amp;H370</f>
        <v/>
      </c>
      <c r="J370" s="164" t="str">
        <f t="shared" si="71"/>
        <v/>
      </c>
      <c r="K370" s="163"/>
      <c r="M370" s="165" t="str">
        <f t="shared" ref="M370:M433" si="76">IF(E370="","",(IF(E370&gt;=70,F370/(E370*E370/10^4),"測定不可")))</f>
        <v/>
      </c>
      <c r="N370" s="166" t="str">
        <f t="shared" si="72"/>
        <v/>
      </c>
      <c r="O370" s="167" t="str">
        <f t="shared" ref="O370:O433" si="77">IF(OR(C370=""),"",IF(D370="1",0.00206*E370*E370-0.1166*E370+6.5273,0.00249*E370*E370-0.1858*E370+9.036))</f>
        <v/>
      </c>
      <c r="P370" s="167" t="str">
        <f t="shared" ref="P370:P433" si="78">IF(OR(E370=""),"",IF(AND(H370="男",G370&lt;=2),61,IF(AND(H370="男",G370&gt;=3),54.8,IF(AND(H370="女",G370&lt;=2),59.7,52.2))))</f>
        <v/>
      </c>
      <c r="Q370" s="168" t="str">
        <f t="shared" ref="Q370:Q433" si="79">IF($E370="","",P370*O370)</f>
        <v/>
      </c>
      <c r="R370" s="169" t="str">
        <f t="shared" ref="R370:R433" si="80">IF(OR(G370=""),"",IF(G370&gt;=3,1.45,1.35))</f>
        <v/>
      </c>
      <c r="S370" s="168" t="str">
        <f t="shared" ref="S370:S433" si="81">IF(OR(G370=""),"",IF(AND(H370="男",G370&lt;=2),20,IF(AND(H370="女",G370&lt;=2),15,10)))</f>
        <v/>
      </c>
      <c r="T370" s="168" t="str">
        <f t="shared" ref="T370:T433" si="82">IF(E370="","",(Q370*R370+S370))</f>
        <v/>
      </c>
      <c r="U370" s="168" t="str">
        <f t="shared" ref="U370:U433" si="83">IF(OR(E370=""),"",CEILING(T370,50))</f>
        <v/>
      </c>
      <c r="V370" s="140"/>
      <c r="W370" s="171" t="str">
        <f t="shared" ref="W370:W433" si="84">IF(E370="","",(U370*V370))</f>
        <v/>
      </c>
    </row>
    <row r="371" spans="1:23" ht="12" customHeight="1">
      <c r="A371" s="27">
        <v>322</v>
      </c>
      <c r="B371" s="188"/>
      <c r="C371" s="401"/>
      <c r="D371" s="189"/>
      <c r="E371" s="190"/>
      <c r="F371" s="190"/>
      <c r="G371" s="161" t="str">
        <f t="shared" si="73"/>
        <v/>
      </c>
      <c r="H371" s="162" t="str">
        <f t="shared" si="74"/>
        <v/>
      </c>
      <c r="I371" s="197" t="str">
        <f t="shared" si="75"/>
        <v/>
      </c>
      <c r="J371" s="164" t="str">
        <f t="shared" ref="J371:J434" si="85">IF(OR(E371=""),"",IF(E371&gt;=70,(IF(ISNUMBER(N371),VLOOKUP(N371,$F$32:$K$37,4,TRUE),"")),"測定不可"))</f>
        <v/>
      </c>
      <c r="K371" s="163"/>
      <c r="M371" s="165" t="str">
        <f t="shared" si="76"/>
        <v/>
      </c>
      <c r="N371" s="166" t="str">
        <f t="shared" si="72"/>
        <v/>
      </c>
      <c r="O371" s="167" t="str">
        <f t="shared" si="77"/>
        <v/>
      </c>
      <c r="P371" s="167" t="str">
        <f t="shared" si="78"/>
        <v/>
      </c>
      <c r="Q371" s="168" t="str">
        <f t="shared" si="79"/>
        <v/>
      </c>
      <c r="R371" s="169" t="str">
        <f t="shared" si="80"/>
        <v/>
      </c>
      <c r="S371" s="168" t="str">
        <f t="shared" si="81"/>
        <v/>
      </c>
      <c r="T371" s="168" t="str">
        <f t="shared" si="82"/>
        <v/>
      </c>
      <c r="U371" s="168" t="str">
        <f t="shared" si="83"/>
        <v/>
      </c>
      <c r="V371" s="140"/>
      <c r="W371" s="171" t="str">
        <f t="shared" si="84"/>
        <v/>
      </c>
    </row>
    <row r="372" spans="1:23" ht="12" customHeight="1">
      <c r="A372" s="27">
        <v>323</v>
      </c>
      <c r="B372" s="188"/>
      <c r="C372" s="401"/>
      <c r="D372" s="189"/>
      <c r="E372" s="190"/>
      <c r="F372" s="190"/>
      <c r="G372" s="161" t="str">
        <f t="shared" si="73"/>
        <v/>
      </c>
      <c r="H372" s="162" t="str">
        <f t="shared" si="74"/>
        <v/>
      </c>
      <c r="I372" s="197" t="str">
        <f t="shared" si="75"/>
        <v/>
      </c>
      <c r="J372" s="164" t="str">
        <f t="shared" si="85"/>
        <v/>
      </c>
      <c r="K372" s="163"/>
      <c r="M372" s="165" t="str">
        <f t="shared" si="76"/>
        <v/>
      </c>
      <c r="N372" s="166" t="str">
        <f t="shared" si="72"/>
        <v/>
      </c>
      <c r="O372" s="167" t="str">
        <f t="shared" si="77"/>
        <v/>
      </c>
      <c r="P372" s="167" t="str">
        <f t="shared" si="78"/>
        <v/>
      </c>
      <c r="Q372" s="168" t="str">
        <f t="shared" si="79"/>
        <v/>
      </c>
      <c r="R372" s="169" t="str">
        <f t="shared" si="80"/>
        <v/>
      </c>
      <c r="S372" s="168" t="str">
        <f t="shared" si="81"/>
        <v/>
      </c>
      <c r="T372" s="168" t="str">
        <f t="shared" si="82"/>
        <v/>
      </c>
      <c r="U372" s="168" t="str">
        <f t="shared" si="83"/>
        <v/>
      </c>
      <c r="V372" s="140"/>
      <c r="W372" s="171" t="str">
        <f t="shared" si="84"/>
        <v/>
      </c>
    </row>
    <row r="373" spans="1:23" ht="12" customHeight="1">
      <c r="A373" s="27">
        <v>324</v>
      </c>
      <c r="B373" s="188"/>
      <c r="C373" s="401"/>
      <c r="D373" s="189"/>
      <c r="E373" s="190"/>
      <c r="F373" s="190"/>
      <c r="G373" s="161" t="str">
        <f t="shared" si="73"/>
        <v/>
      </c>
      <c r="H373" s="162" t="str">
        <f t="shared" si="74"/>
        <v/>
      </c>
      <c r="I373" s="197" t="str">
        <f t="shared" si="75"/>
        <v/>
      </c>
      <c r="J373" s="164" t="str">
        <f t="shared" si="85"/>
        <v/>
      </c>
      <c r="K373" s="163"/>
      <c r="M373" s="165" t="str">
        <f t="shared" si="76"/>
        <v/>
      </c>
      <c r="N373" s="166" t="str">
        <f t="shared" si="72"/>
        <v/>
      </c>
      <c r="O373" s="167" t="str">
        <f t="shared" si="77"/>
        <v/>
      </c>
      <c r="P373" s="167" t="str">
        <f t="shared" si="78"/>
        <v/>
      </c>
      <c r="Q373" s="168" t="str">
        <f t="shared" si="79"/>
        <v/>
      </c>
      <c r="R373" s="169" t="str">
        <f t="shared" si="80"/>
        <v/>
      </c>
      <c r="S373" s="168" t="str">
        <f t="shared" si="81"/>
        <v/>
      </c>
      <c r="T373" s="168" t="str">
        <f t="shared" si="82"/>
        <v/>
      </c>
      <c r="U373" s="168" t="str">
        <f t="shared" si="83"/>
        <v/>
      </c>
      <c r="V373" s="140"/>
      <c r="W373" s="171" t="str">
        <f t="shared" si="84"/>
        <v/>
      </c>
    </row>
    <row r="374" spans="1:23" ht="12" customHeight="1">
      <c r="A374" s="27">
        <v>325</v>
      </c>
      <c r="B374" s="188"/>
      <c r="C374" s="401"/>
      <c r="D374" s="189"/>
      <c r="E374" s="190"/>
      <c r="F374" s="190"/>
      <c r="G374" s="161" t="str">
        <f t="shared" si="73"/>
        <v/>
      </c>
      <c r="H374" s="162" t="str">
        <f t="shared" si="74"/>
        <v/>
      </c>
      <c r="I374" s="197" t="str">
        <f t="shared" si="75"/>
        <v/>
      </c>
      <c r="J374" s="164" t="str">
        <f t="shared" si="85"/>
        <v/>
      </c>
      <c r="K374" s="163"/>
      <c r="M374" s="165" t="str">
        <f t="shared" si="76"/>
        <v/>
      </c>
      <c r="N374" s="166" t="str">
        <f t="shared" si="72"/>
        <v/>
      </c>
      <c r="O374" s="167" t="str">
        <f t="shared" si="77"/>
        <v/>
      </c>
      <c r="P374" s="167" t="str">
        <f t="shared" si="78"/>
        <v/>
      </c>
      <c r="Q374" s="168" t="str">
        <f t="shared" si="79"/>
        <v/>
      </c>
      <c r="R374" s="169" t="str">
        <f t="shared" si="80"/>
        <v/>
      </c>
      <c r="S374" s="168" t="str">
        <f t="shared" si="81"/>
        <v/>
      </c>
      <c r="T374" s="168" t="str">
        <f t="shared" si="82"/>
        <v/>
      </c>
      <c r="U374" s="168" t="str">
        <f t="shared" si="83"/>
        <v/>
      </c>
      <c r="V374" s="140"/>
      <c r="W374" s="171" t="str">
        <f t="shared" si="84"/>
        <v/>
      </c>
    </row>
    <row r="375" spans="1:23" ht="12" customHeight="1">
      <c r="A375" s="27">
        <v>326</v>
      </c>
      <c r="B375" s="188"/>
      <c r="C375" s="401"/>
      <c r="D375" s="189"/>
      <c r="E375" s="190"/>
      <c r="F375" s="190"/>
      <c r="G375" s="161" t="str">
        <f t="shared" si="73"/>
        <v/>
      </c>
      <c r="H375" s="162" t="str">
        <f t="shared" si="74"/>
        <v/>
      </c>
      <c r="I375" s="197" t="str">
        <f t="shared" si="75"/>
        <v/>
      </c>
      <c r="J375" s="164" t="str">
        <f t="shared" si="85"/>
        <v/>
      </c>
      <c r="K375" s="163"/>
      <c r="M375" s="165" t="str">
        <f t="shared" si="76"/>
        <v/>
      </c>
      <c r="N375" s="166" t="str">
        <f t="shared" si="72"/>
        <v/>
      </c>
      <c r="O375" s="167" t="str">
        <f t="shared" si="77"/>
        <v/>
      </c>
      <c r="P375" s="167" t="str">
        <f t="shared" si="78"/>
        <v/>
      </c>
      <c r="Q375" s="168" t="str">
        <f t="shared" si="79"/>
        <v/>
      </c>
      <c r="R375" s="169" t="str">
        <f t="shared" si="80"/>
        <v/>
      </c>
      <c r="S375" s="168" t="str">
        <f t="shared" si="81"/>
        <v/>
      </c>
      <c r="T375" s="168" t="str">
        <f t="shared" si="82"/>
        <v/>
      </c>
      <c r="U375" s="168" t="str">
        <f t="shared" si="83"/>
        <v/>
      </c>
      <c r="V375" s="140"/>
      <c r="W375" s="171" t="str">
        <f t="shared" si="84"/>
        <v/>
      </c>
    </row>
    <row r="376" spans="1:23" ht="12" customHeight="1">
      <c r="A376" s="27">
        <v>327</v>
      </c>
      <c r="B376" s="188"/>
      <c r="C376" s="401"/>
      <c r="D376" s="189"/>
      <c r="E376" s="190"/>
      <c r="F376" s="190"/>
      <c r="G376" s="161" t="str">
        <f t="shared" si="73"/>
        <v/>
      </c>
      <c r="H376" s="162" t="str">
        <f t="shared" si="74"/>
        <v/>
      </c>
      <c r="I376" s="197" t="str">
        <f t="shared" si="75"/>
        <v/>
      </c>
      <c r="J376" s="164" t="str">
        <f t="shared" si="85"/>
        <v/>
      </c>
      <c r="K376" s="163"/>
      <c r="M376" s="165" t="str">
        <f t="shared" si="76"/>
        <v/>
      </c>
      <c r="N376" s="166" t="str">
        <f t="shared" si="72"/>
        <v/>
      </c>
      <c r="O376" s="167" t="str">
        <f t="shared" si="77"/>
        <v/>
      </c>
      <c r="P376" s="167" t="str">
        <f t="shared" si="78"/>
        <v/>
      </c>
      <c r="Q376" s="168" t="str">
        <f t="shared" si="79"/>
        <v/>
      </c>
      <c r="R376" s="169" t="str">
        <f t="shared" si="80"/>
        <v/>
      </c>
      <c r="S376" s="168" t="str">
        <f t="shared" si="81"/>
        <v/>
      </c>
      <c r="T376" s="168" t="str">
        <f t="shared" si="82"/>
        <v/>
      </c>
      <c r="U376" s="168" t="str">
        <f t="shared" si="83"/>
        <v/>
      </c>
      <c r="V376" s="140"/>
      <c r="W376" s="171" t="str">
        <f t="shared" si="84"/>
        <v/>
      </c>
    </row>
    <row r="377" spans="1:23" ht="12" customHeight="1">
      <c r="A377" s="27">
        <v>328</v>
      </c>
      <c r="B377" s="188"/>
      <c r="C377" s="401"/>
      <c r="D377" s="189"/>
      <c r="E377" s="190"/>
      <c r="F377" s="190"/>
      <c r="G377" s="161" t="str">
        <f t="shared" si="73"/>
        <v/>
      </c>
      <c r="H377" s="162" t="str">
        <f t="shared" si="74"/>
        <v/>
      </c>
      <c r="I377" s="197" t="str">
        <f t="shared" si="75"/>
        <v/>
      </c>
      <c r="J377" s="164" t="str">
        <f t="shared" si="85"/>
        <v/>
      </c>
      <c r="K377" s="163"/>
      <c r="M377" s="165" t="str">
        <f t="shared" si="76"/>
        <v/>
      </c>
      <c r="N377" s="166" t="str">
        <f t="shared" si="72"/>
        <v/>
      </c>
      <c r="O377" s="167" t="str">
        <f t="shared" si="77"/>
        <v/>
      </c>
      <c r="P377" s="167" t="str">
        <f t="shared" si="78"/>
        <v/>
      </c>
      <c r="Q377" s="168" t="str">
        <f t="shared" si="79"/>
        <v/>
      </c>
      <c r="R377" s="169" t="str">
        <f t="shared" si="80"/>
        <v/>
      </c>
      <c r="S377" s="168" t="str">
        <f t="shared" si="81"/>
        <v/>
      </c>
      <c r="T377" s="168" t="str">
        <f t="shared" si="82"/>
        <v/>
      </c>
      <c r="U377" s="168" t="str">
        <f t="shared" si="83"/>
        <v/>
      </c>
      <c r="V377" s="140"/>
      <c r="W377" s="171" t="str">
        <f t="shared" si="84"/>
        <v/>
      </c>
    </row>
    <row r="378" spans="1:23" ht="12" customHeight="1">
      <c r="A378" s="27">
        <v>329</v>
      </c>
      <c r="B378" s="188"/>
      <c r="C378" s="401"/>
      <c r="D378" s="189"/>
      <c r="E378" s="190"/>
      <c r="F378" s="190"/>
      <c r="G378" s="161" t="str">
        <f t="shared" si="73"/>
        <v/>
      </c>
      <c r="H378" s="162" t="str">
        <f t="shared" si="74"/>
        <v/>
      </c>
      <c r="I378" s="197" t="str">
        <f t="shared" si="75"/>
        <v/>
      </c>
      <c r="J378" s="164" t="str">
        <f t="shared" si="85"/>
        <v/>
      </c>
      <c r="K378" s="163"/>
      <c r="M378" s="165" t="str">
        <f t="shared" si="76"/>
        <v/>
      </c>
      <c r="N378" s="166" t="str">
        <f t="shared" si="72"/>
        <v/>
      </c>
      <c r="O378" s="167" t="str">
        <f t="shared" si="77"/>
        <v/>
      </c>
      <c r="P378" s="167" t="str">
        <f t="shared" si="78"/>
        <v/>
      </c>
      <c r="Q378" s="168" t="str">
        <f t="shared" si="79"/>
        <v/>
      </c>
      <c r="R378" s="169" t="str">
        <f t="shared" si="80"/>
        <v/>
      </c>
      <c r="S378" s="168" t="str">
        <f t="shared" si="81"/>
        <v/>
      </c>
      <c r="T378" s="168" t="str">
        <f t="shared" si="82"/>
        <v/>
      </c>
      <c r="U378" s="168" t="str">
        <f t="shared" si="83"/>
        <v/>
      </c>
      <c r="V378" s="140"/>
      <c r="W378" s="171" t="str">
        <f t="shared" si="84"/>
        <v/>
      </c>
    </row>
    <row r="379" spans="1:23" ht="12" customHeight="1">
      <c r="A379" s="27">
        <v>330</v>
      </c>
      <c r="B379" s="188"/>
      <c r="C379" s="401"/>
      <c r="D379" s="189"/>
      <c r="E379" s="190"/>
      <c r="F379" s="190"/>
      <c r="G379" s="161" t="str">
        <f t="shared" si="73"/>
        <v/>
      </c>
      <c r="H379" s="162" t="str">
        <f t="shared" si="74"/>
        <v/>
      </c>
      <c r="I379" s="197" t="str">
        <f t="shared" si="75"/>
        <v/>
      </c>
      <c r="J379" s="164" t="str">
        <f t="shared" si="85"/>
        <v/>
      </c>
      <c r="K379" s="163"/>
      <c r="M379" s="165" t="str">
        <f t="shared" si="76"/>
        <v/>
      </c>
      <c r="N379" s="166" t="str">
        <f t="shared" si="72"/>
        <v/>
      </c>
      <c r="O379" s="167" t="str">
        <f t="shared" si="77"/>
        <v/>
      </c>
      <c r="P379" s="167" t="str">
        <f t="shared" si="78"/>
        <v/>
      </c>
      <c r="Q379" s="168" t="str">
        <f t="shared" si="79"/>
        <v/>
      </c>
      <c r="R379" s="169" t="str">
        <f t="shared" si="80"/>
        <v/>
      </c>
      <c r="S379" s="168" t="str">
        <f t="shared" si="81"/>
        <v/>
      </c>
      <c r="T379" s="168" t="str">
        <f t="shared" si="82"/>
        <v/>
      </c>
      <c r="U379" s="168" t="str">
        <f t="shared" si="83"/>
        <v/>
      </c>
      <c r="V379" s="140"/>
      <c r="W379" s="171" t="str">
        <f t="shared" si="84"/>
        <v/>
      </c>
    </row>
    <row r="380" spans="1:23" ht="12" customHeight="1">
      <c r="A380" s="27">
        <v>331</v>
      </c>
      <c r="B380" s="188"/>
      <c r="C380" s="401"/>
      <c r="D380" s="189"/>
      <c r="E380" s="190"/>
      <c r="F380" s="190"/>
      <c r="G380" s="161" t="str">
        <f t="shared" si="73"/>
        <v/>
      </c>
      <c r="H380" s="162" t="str">
        <f t="shared" si="74"/>
        <v/>
      </c>
      <c r="I380" s="197" t="str">
        <f t="shared" si="75"/>
        <v/>
      </c>
      <c r="J380" s="164" t="str">
        <f t="shared" si="85"/>
        <v/>
      </c>
      <c r="K380" s="163"/>
      <c r="M380" s="165" t="str">
        <f t="shared" si="76"/>
        <v/>
      </c>
      <c r="N380" s="166" t="str">
        <f t="shared" si="72"/>
        <v/>
      </c>
      <c r="O380" s="167" t="str">
        <f t="shared" si="77"/>
        <v/>
      </c>
      <c r="P380" s="167" t="str">
        <f t="shared" si="78"/>
        <v/>
      </c>
      <c r="Q380" s="168" t="str">
        <f t="shared" si="79"/>
        <v/>
      </c>
      <c r="R380" s="169" t="str">
        <f t="shared" si="80"/>
        <v/>
      </c>
      <c r="S380" s="168" t="str">
        <f t="shared" si="81"/>
        <v/>
      </c>
      <c r="T380" s="168" t="str">
        <f t="shared" si="82"/>
        <v/>
      </c>
      <c r="U380" s="168" t="str">
        <f t="shared" si="83"/>
        <v/>
      </c>
      <c r="V380" s="140"/>
      <c r="W380" s="171" t="str">
        <f t="shared" si="84"/>
        <v/>
      </c>
    </row>
    <row r="381" spans="1:23" ht="12" customHeight="1">
      <c r="A381" s="27">
        <v>332</v>
      </c>
      <c r="B381" s="188"/>
      <c r="C381" s="401"/>
      <c r="D381" s="189"/>
      <c r="E381" s="190"/>
      <c r="F381" s="190"/>
      <c r="G381" s="161" t="str">
        <f t="shared" si="73"/>
        <v/>
      </c>
      <c r="H381" s="162" t="str">
        <f t="shared" si="74"/>
        <v/>
      </c>
      <c r="I381" s="197" t="str">
        <f t="shared" si="75"/>
        <v/>
      </c>
      <c r="J381" s="164" t="str">
        <f t="shared" si="85"/>
        <v/>
      </c>
      <c r="K381" s="163"/>
      <c r="M381" s="165" t="str">
        <f t="shared" si="76"/>
        <v/>
      </c>
      <c r="N381" s="166" t="str">
        <f t="shared" si="72"/>
        <v/>
      </c>
      <c r="O381" s="167" t="str">
        <f t="shared" si="77"/>
        <v/>
      </c>
      <c r="P381" s="167" t="str">
        <f t="shared" si="78"/>
        <v/>
      </c>
      <c r="Q381" s="168" t="str">
        <f t="shared" si="79"/>
        <v/>
      </c>
      <c r="R381" s="169" t="str">
        <f t="shared" si="80"/>
        <v/>
      </c>
      <c r="S381" s="168" t="str">
        <f t="shared" si="81"/>
        <v/>
      </c>
      <c r="T381" s="168" t="str">
        <f t="shared" si="82"/>
        <v/>
      </c>
      <c r="U381" s="168" t="str">
        <f t="shared" si="83"/>
        <v/>
      </c>
      <c r="V381" s="140"/>
      <c r="W381" s="171" t="str">
        <f t="shared" si="84"/>
        <v/>
      </c>
    </row>
    <row r="382" spans="1:23" ht="12" customHeight="1">
      <c r="A382" s="27">
        <v>333</v>
      </c>
      <c r="B382" s="188"/>
      <c r="C382" s="401"/>
      <c r="D382" s="189"/>
      <c r="E382" s="190"/>
      <c r="F382" s="190"/>
      <c r="G382" s="161" t="str">
        <f t="shared" si="73"/>
        <v/>
      </c>
      <c r="H382" s="162" t="str">
        <f t="shared" si="74"/>
        <v/>
      </c>
      <c r="I382" s="197" t="str">
        <f t="shared" si="75"/>
        <v/>
      </c>
      <c r="J382" s="164" t="str">
        <f t="shared" si="85"/>
        <v/>
      </c>
      <c r="K382" s="163"/>
      <c r="M382" s="165" t="str">
        <f t="shared" si="76"/>
        <v/>
      </c>
      <c r="N382" s="166" t="str">
        <f t="shared" si="72"/>
        <v/>
      </c>
      <c r="O382" s="167" t="str">
        <f t="shared" si="77"/>
        <v/>
      </c>
      <c r="P382" s="167" t="str">
        <f t="shared" si="78"/>
        <v/>
      </c>
      <c r="Q382" s="168" t="str">
        <f t="shared" si="79"/>
        <v/>
      </c>
      <c r="R382" s="169" t="str">
        <f t="shared" si="80"/>
        <v/>
      </c>
      <c r="S382" s="168" t="str">
        <f t="shared" si="81"/>
        <v/>
      </c>
      <c r="T382" s="168" t="str">
        <f t="shared" si="82"/>
        <v/>
      </c>
      <c r="U382" s="168" t="str">
        <f t="shared" si="83"/>
        <v/>
      </c>
      <c r="V382" s="140"/>
      <c r="W382" s="171" t="str">
        <f t="shared" si="84"/>
        <v/>
      </c>
    </row>
    <row r="383" spans="1:23" ht="12" customHeight="1">
      <c r="A383" s="27">
        <v>334</v>
      </c>
      <c r="B383" s="188"/>
      <c r="C383" s="401"/>
      <c r="D383" s="189"/>
      <c r="E383" s="190"/>
      <c r="F383" s="190"/>
      <c r="G383" s="161" t="str">
        <f t="shared" si="73"/>
        <v/>
      </c>
      <c r="H383" s="162" t="str">
        <f t="shared" si="74"/>
        <v/>
      </c>
      <c r="I383" s="197" t="str">
        <f t="shared" si="75"/>
        <v/>
      </c>
      <c r="J383" s="164" t="str">
        <f t="shared" si="85"/>
        <v/>
      </c>
      <c r="K383" s="163"/>
      <c r="M383" s="165" t="str">
        <f t="shared" si="76"/>
        <v/>
      </c>
      <c r="N383" s="166" t="str">
        <f t="shared" si="72"/>
        <v/>
      </c>
      <c r="O383" s="167" t="str">
        <f t="shared" si="77"/>
        <v/>
      </c>
      <c r="P383" s="167" t="str">
        <f t="shared" si="78"/>
        <v/>
      </c>
      <c r="Q383" s="168" t="str">
        <f t="shared" si="79"/>
        <v/>
      </c>
      <c r="R383" s="169" t="str">
        <f t="shared" si="80"/>
        <v/>
      </c>
      <c r="S383" s="168" t="str">
        <f t="shared" si="81"/>
        <v/>
      </c>
      <c r="T383" s="168" t="str">
        <f t="shared" si="82"/>
        <v/>
      </c>
      <c r="U383" s="168" t="str">
        <f t="shared" si="83"/>
        <v/>
      </c>
      <c r="V383" s="140"/>
      <c r="W383" s="171" t="str">
        <f t="shared" si="84"/>
        <v/>
      </c>
    </row>
    <row r="384" spans="1:23" ht="12" customHeight="1">
      <c r="A384" s="27">
        <v>335</v>
      </c>
      <c r="B384" s="188"/>
      <c r="C384" s="401"/>
      <c r="D384" s="189"/>
      <c r="E384" s="190"/>
      <c r="F384" s="190"/>
      <c r="G384" s="161" t="str">
        <f t="shared" si="73"/>
        <v/>
      </c>
      <c r="H384" s="162" t="str">
        <f t="shared" si="74"/>
        <v/>
      </c>
      <c r="I384" s="197" t="str">
        <f t="shared" si="75"/>
        <v/>
      </c>
      <c r="J384" s="164" t="str">
        <f t="shared" si="85"/>
        <v/>
      </c>
      <c r="K384" s="163"/>
      <c r="M384" s="165" t="str">
        <f t="shared" si="76"/>
        <v/>
      </c>
      <c r="N384" s="166" t="str">
        <f t="shared" si="72"/>
        <v/>
      </c>
      <c r="O384" s="167" t="str">
        <f t="shared" si="77"/>
        <v/>
      </c>
      <c r="P384" s="167" t="str">
        <f t="shared" si="78"/>
        <v/>
      </c>
      <c r="Q384" s="168" t="str">
        <f t="shared" si="79"/>
        <v/>
      </c>
      <c r="R384" s="169" t="str">
        <f t="shared" si="80"/>
        <v/>
      </c>
      <c r="S384" s="168" t="str">
        <f t="shared" si="81"/>
        <v/>
      </c>
      <c r="T384" s="168" t="str">
        <f t="shared" si="82"/>
        <v/>
      </c>
      <c r="U384" s="168" t="str">
        <f t="shared" si="83"/>
        <v/>
      </c>
      <c r="V384" s="140"/>
      <c r="W384" s="171" t="str">
        <f t="shared" si="84"/>
        <v/>
      </c>
    </row>
    <row r="385" spans="1:23" ht="12" customHeight="1">
      <c r="A385" s="27">
        <v>336</v>
      </c>
      <c r="B385" s="188"/>
      <c r="C385" s="401"/>
      <c r="D385" s="189"/>
      <c r="E385" s="190"/>
      <c r="F385" s="190"/>
      <c r="G385" s="161" t="str">
        <f t="shared" si="73"/>
        <v/>
      </c>
      <c r="H385" s="162" t="str">
        <f t="shared" si="74"/>
        <v/>
      </c>
      <c r="I385" s="197" t="str">
        <f t="shared" si="75"/>
        <v/>
      </c>
      <c r="J385" s="164" t="str">
        <f t="shared" si="85"/>
        <v/>
      </c>
      <c r="K385" s="163"/>
      <c r="M385" s="165" t="str">
        <f t="shared" si="76"/>
        <v/>
      </c>
      <c r="N385" s="166" t="str">
        <f t="shared" si="72"/>
        <v/>
      </c>
      <c r="O385" s="167" t="str">
        <f t="shared" si="77"/>
        <v/>
      </c>
      <c r="P385" s="167" t="str">
        <f t="shared" si="78"/>
        <v/>
      </c>
      <c r="Q385" s="168" t="str">
        <f t="shared" si="79"/>
        <v/>
      </c>
      <c r="R385" s="169" t="str">
        <f t="shared" si="80"/>
        <v/>
      </c>
      <c r="S385" s="168" t="str">
        <f t="shared" si="81"/>
        <v/>
      </c>
      <c r="T385" s="168" t="str">
        <f t="shared" si="82"/>
        <v/>
      </c>
      <c r="U385" s="168" t="str">
        <f t="shared" si="83"/>
        <v/>
      </c>
      <c r="V385" s="140"/>
      <c r="W385" s="171" t="str">
        <f t="shared" si="84"/>
        <v/>
      </c>
    </row>
    <row r="386" spans="1:23" ht="12" customHeight="1">
      <c r="A386" s="27">
        <v>337</v>
      </c>
      <c r="B386" s="188"/>
      <c r="C386" s="401"/>
      <c r="D386" s="189"/>
      <c r="E386" s="190"/>
      <c r="F386" s="190"/>
      <c r="G386" s="161" t="str">
        <f t="shared" si="73"/>
        <v/>
      </c>
      <c r="H386" s="162" t="str">
        <f t="shared" si="74"/>
        <v/>
      </c>
      <c r="I386" s="197" t="str">
        <f t="shared" si="75"/>
        <v/>
      </c>
      <c r="J386" s="164" t="str">
        <f t="shared" si="85"/>
        <v/>
      </c>
      <c r="K386" s="163"/>
      <c r="M386" s="165" t="str">
        <f t="shared" si="76"/>
        <v/>
      </c>
      <c r="N386" s="166" t="str">
        <f t="shared" si="72"/>
        <v/>
      </c>
      <c r="O386" s="167" t="str">
        <f t="shared" si="77"/>
        <v/>
      </c>
      <c r="P386" s="167" t="str">
        <f t="shared" si="78"/>
        <v/>
      </c>
      <c r="Q386" s="168" t="str">
        <f t="shared" si="79"/>
        <v/>
      </c>
      <c r="R386" s="169" t="str">
        <f t="shared" si="80"/>
        <v/>
      </c>
      <c r="S386" s="168" t="str">
        <f t="shared" si="81"/>
        <v/>
      </c>
      <c r="T386" s="168" t="str">
        <f t="shared" si="82"/>
        <v/>
      </c>
      <c r="U386" s="168" t="str">
        <f t="shared" si="83"/>
        <v/>
      </c>
      <c r="V386" s="140"/>
      <c r="W386" s="171" t="str">
        <f t="shared" si="84"/>
        <v/>
      </c>
    </row>
    <row r="387" spans="1:23" ht="12" customHeight="1">
      <c r="A387" s="27">
        <v>338</v>
      </c>
      <c r="B387" s="188"/>
      <c r="C387" s="401"/>
      <c r="D387" s="189"/>
      <c r="E387" s="190"/>
      <c r="F387" s="190"/>
      <c r="G387" s="161" t="str">
        <f t="shared" si="73"/>
        <v/>
      </c>
      <c r="H387" s="162" t="str">
        <f t="shared" si="74"/>
        <v/>
      </c>
      <c r="I387" s="197" t="str">
        <f t="shared" si="75"/>
        <v/>
      </c>
      <c r="J387" s="164" t="str">
        <f t="shared" si="85"/>
        <v/>
      </c>
      <c r="K387" s="163"/>
      <c r="M387" s="165" t="str">
        <f t="shared" si="76"/>
        <v/>
      </c>
      <c r="N387" s="166" t="str">
        <f t="shared" si="72"/>
        <v/>
      </c>
      <c r="O387" s="167" t="str">
        <f t="shared" si="77"/>
        <v/>
      </c>
      <c r="P387" s="167" t="str">
        <f t="shared" si="78"/>
        <v/>
      </c>
      <c r="Q387" s="168" t="str">
        <f t="shared" si="79"/>
        <v/>
      </c>
      <c r="R387" s="169" t="str">
        <f t="shared" si="80"/>
        <v/>
      </c>
      <c r="S387" s="168" t="str">
        <f t="shared" si="81"/>
        <v/>
      </c>
      <c r="T387" s="168" t="str">
        <f t="shared" si="82"/>
        <v/>
      </c>
      <c r="U387" s="168" t="str">
        <f t="shared" si="83"/>
        <v/>
      </c>
      <c r="V387" s="140"/>
      <c r="W387" s="171" t="str">
        <f t="shared" si="84"/>
        <v/>
      </c>
    </row>
    <row r="388" spans="1:23" ht="12" customHeight="1">
      <c r="A388" s="27">
        <v>339</v>
      </c>
      <c r="B388" s="188"/>
      <c r="C388" s="401"/>
      <c r="D388" s="189"/>
      <c r="E388" s="190"/>
      <c r="F388" s="190"/>
      <c r="G388" s="161" t="str">
        <f t="shared" si="73"/>
        <v/>
      </c>
      <c r="H388" s="162" t="str">
        <f t="shared" si="74"/>
        <v/>
      </c>
      <c r="I388" s="197" t="str">
        <f t="shared" si="75"/>
        <v/>
      </c>
      <c r="J388" s="164" t="str">
        <f t="shared" si="85"/>
        <v/>
      </c>
      <c r="K388" s="163"/>
      <c r="M388" s="165" t="str">
        <f t="shared" si="76"/>
        <v/>
      </c>
      <c r="N388" s="166" t="str">
        <f t="shared" ref="N388:N451" si="86">IF(F388="","",(F388-O388)/O388*100)</f>
        <v/>
      </c>
      <c r="O388" s="167" t="str">
        <f t="shared" si="77"/>
        <v/>
      </c>
      <c r="P388" s="167" t="str">
        <f t="shared" si="78"/>
        <v/>
      </c>
      <c r="Q388" s="168" t="str">
        <f t="shared" si="79"/>
        <v/>
      </c>
      <c r="R388" s="169" t="str">
        <f t="shared" si="80"/>
        <v/>
      </c>
      <c r="S388" s="168" t="str">
        <f t="shared" si="81"/>
        <v/>
      </c>
      <c r="T388" s="168" t="str">
        <f t="shared" si="82"/>
        <v/>
      </c>
      <c r="U388" s="168" t="str">
        <f t="shared" si="83"/>
        <v/>
      </c>
      <c r="V388" s="140"/>
      <c r="W388" s="171" t="str">
        <f t="shared" si="84"/>
        <v/>
      </c>
    </row>
    <row r="389" spans="1:23" ht="12" customHeight="1">
      <c r="A389" s="27">
        <v>340</v>
      </c>
      <c r="B389" s="188"/>
      <c r="C389" s="401"/>
      <c r="D389" s="189"/>
      <c r="E389" s="190"/>
      <c r="F389" s="190"/>
      <c r="G389" s="161" t="str">
        <f t="shared" si="73"/>
        <v/>
      </c>
      <c r="H389" s="162" t="str">
        <f t="shared" si="74"/>
        <v/>
      </c>
      <c r="I389" s="197" t="str">
        <f t="shared" si="75"/>
        <v/>
      </c>
      <c r="J389" s="164" t="str">
        <f t="shared" si="85"/>
        <v/>
      </c>
      <c r="K389" s="163"/>
      <c r="M389" s="165" t="str">
        <f t="shared" si="76"/>
        <v/>
      </c>
      <c r="N389" s="166" t="str">
        <f t="shared" si="86"/>
        <v/>
      </c>
      <c r="O389" s="167" t="str">
        <f t="shared" si="77"/>
        <v/>
      </c>
      <c r="P389" s="167" t="str">
        <f t="shared" si="78"/>
        <v/>
      </c>
      <c r="Q389" s="168" t="str">
        <f t="shared" si="79"/>
        <v/>
      </c>
      <c r="R389" s="169" t="str">
        <f t="shared" si="80"/>
        <v/>
      </c>
      <c r="S389" s="168" t="str">
        <f t="shared" si="81"/>
        <v/>
      </c>
      <c r="T389" s="168" t="str">
        <f t="shared" si="82"/>
        <v/>
      </c>
      <c r="U389" s="168" t="str">
        <f t="shared" si="83"/>
        <v/>
      </c>
      <c r="V389" s="140"/>
      <c r="W389" s="171" t="str">
        <f t="shared" si="84"/>
        <v/>
      </c>
    </row>
    <row r="390" spans="1:23" ht="12" customHeight="1">
      <c r="A390" s="27">
        <v>341</v>
      </c>
      <c r="B390" s="188"/>
      <c r="C390" s="401"/>
      <c r="D390" s="189"/>
      <c r="E390" s="190"/>
      <c r="F390" s="190"/>
      <c r="G390" s="161" t="str">
        <f t="shared" si="73"/>
        <v/>
      </c>
      <c r="H390" s="162" t="str">
        <f t="shared" si="74"/>
        <v/>
      </c>
      <c r="I390" s="197" t="str">
        <f t="shared" si="75"/>
        <v/>
      </c>
      <c r="J390" s="164" t="str">
        <f t="shared" si="85"/>
        <v/>
      </c>
      <c r="K390" s="163"/>
      <c r="M390" s="165" t="str">
        <f t="shared" si="76"/>
        <v/>
      </c>
      <c r="N390" s="166" t="str">
        <f t="shared" si="86"/>
        <v/>
      </c>
      <c r="O390" s="167" t="str">
        <f t="shared" si="77"/>
        <v/>
      </c>
      <c r="P390" s="167" t="str">
        <f t="shared" si="78"/>
        <v/>
      </c>
      <c r="Q390" s="168" t="str">
        <f t="shared" si="79"/>
        <v/>
      </c>
      <c r="R390" s="169" t="str">
        <f t="shared" si="80"/>
        <v/>
      </c>
      <c r="S390" s="168" t="str">
        <f t="shared" si="81"/>
        <v/>
      </c>
      <c r="T390" s="168" t="str">
        <f t="shared" si="82"/>
        <v/>
      </c>
      <c r="U390" s="168" t="str">
        <f t="shared" si="83"/>
        <v/>
      </c>
      <c r="V390" s="140"/>
      <c r="W390" s="171" t="str">
        <f t="shared" si="84"/>
        <v/>
      </c>
    </row>
    <row r="391" spans="1:23" ht="12" customHeight="1">
      <c r="A391" s="27">
        <v>342</v>
      </c>
      <c r="B391" s="188"/>
      <c r="C391" s="401"/>
      <c r="D391" s="189"/>
      <c r="E391" s="190"/>
      <c r="F391" s="190"/>
      <c r="G391" s="161" t="str">
        <f t="shared" si="73"/>
        <v/>
      </c>
      <c r="H391" s="162" t="str">
        <f t="shared" si="74"/>
        <v/>
      </c>
      <c r="I391" s="197" t="str">
        <f t="shared" si="75"/>
        <v/>
      </c>
      <c r="J391" s="164" t="str">
        <f t="shared" si="85"/>
        <v/>
      </c>
      <c r="K391" s="163"/>
      <c r="M391" s="165" t="str">
        <f t="shared" si="76"/>
        <v/>
      </c>
      <c r="N391" s="166" t="str">
        <f t="shared" si="86"/>
        <v/>
      </c>
      <c r="O391" s="167" t="str">
        <f t="shared" si="77"/>
        <v/>
      </c>
      <c r="P391" s="167" t="str">
        <f t="shared" si="78"/>
        <v/>
      </c>
      <c r="Q391" s="168" t="str">
        <f t="shared" si="79"/>
        <v/>
      </c>
      <c r="R391" s="169" t="str">
        <f t="shared" si="80"/>
        <v/>
      </c>
      <c r="S391" s="168" t="str">
        <f t="shared" si="81"/>
        <v/>
      </c>
      <c r="T391" s="168" t="str">
        <f t="shared" si="82"/>
        <v/>
      </c>
      <c r="U391" s="168" t="str">
        <f t="shared" si="83"/>
        <v/>
      </c>
      <c r="V391" s="140"/>
      <c r="W391" s="171" t="str">
        <f t="shared" si="84"/>
        <v/>
      </c>
    </row>
    <row r="392" spans="1:23" ht="12" customHeight="1">
      <c r="A392" s="27">
        <v>343</v>
      </c>
      <c r="B392" s="188"/>
      <c r="C392" s="401"/>
      <c r="D392" s="189"/>
      <c r="E392" s="190"/>
      <c r="F392" s="190"/>
      <c r="G392" s="161" t="str">
        <f t="shared" si="73"/>
        <v/>
      </c>
      <c r="H392" s="162" t="str">
        <f t="shared" si="74"/>
        <v/>
      </c>
      <c r="I392" s="197" t="str">
        <f t="shared" si="75"/>
        <v/>
      </c>
      <c r="J392" s="164" t="str">
        <f t="shared" si="85"/>
        <v/>
      </c>
      <c r="K392" s="163"/>
      <c r="M392" s="165" t="str">
        <f t="shared" si="76"/>
        <v/>
      </c>
      <c r="N392" s="166" t="str">
        <f t="shared" si="86"/>
        <v/>
      </c>
      <c r="O392" s="167" t="str">
        <f t="shared" si="77"/>
        <v/>
      </c>
      <c r="P392" s="167" t="str">
        <f t="shared" si="78"/>
        <v/>
      </c>
      <c r="Q392" s="168" t="str">
        <f t="shared" si="79"/>
        <v/>
      </c>
      <c r="R392" s="169" t="str">
        <f t="shared" si="80"/>
        <v/>
      </c>
      <c r="S392" s="168" t="str">
        <f t="shared" si="81"/>
        <v/>
      </c>
      <c r="T392" s="168" t="str">
        <f t="shared" si="82"/>
        <v/>
      </c>
      <c r="U392" s="168" t="str">
        <f t="shared" si="83"/>
        <v/>
      </c>
      <c r="V392" s="140"/>
      <c r="W392" s="171" t="str">
        <f t="shared" si="84"/>
        <v/>
      </c>
    </row>
    <row r="393" spans="1:23" ht="12" customHeight="1">
      <c r="A393" s="27">
        <v>344</v>
      </c>
      <c r="B393" s="188"/>
      <c r="C393" s="401"/>
      <c r="D393" s="189"/>
      <c r="E393" s="190"/>
      <c r="F393" s="190"/>
      <c r="G393" s="161" t="str">
        <f t="shared" si="73"/>
        <v/>
      </c>
      <c r="H393" s="162" t="str">
        <f t="shared" si="74"/>
        <v/>
      </c>
      <c r="I393" s="197" t="str">
        <f t="shared" si="75"/>
        <v/>
      </c>
      <c r="J393" s="164" t="str">
        <f t="shared" si="85"/>
        <v/>
      </c>
      <c r="K393" s="163"/>
      <c r="M393" s="165" t="str">
        <f t="shared" si="76"/>
        <v/>
      </c>
      <c r="N393" s="166" t="str">
        <f t="shared" si="86"/>
        <v/>
      </c>
      <c r="O393" s="167" t="str">
        <f t="shared" si="77"/>
        <v/>
      </c>
      <c r="P393" s="167" t="str">
        <f t="shared" si="78"/>
        <v/>
      </c>
      <c r="Q393" s="168" t="str">
        <f t="shared" si="79"/>
        <v/>
      </c>
      <c r="R393" s="169" t="str">
        <f t="shared" si="80"/>
        <v/>
      </c>
      <c r="S393" s="168" t="str">
        <f t="shared" si="81"/>
        <v/>
      </c>
      <c r="T393" s="168" t="str">
        <f t="shared" si="82"/>
        <v/>
      </c>
      <c r="U393" s="168" t="str">
        <f t="shared" si="83"/>
        <v/>
      </c>
      <c r="V393" s="140"/>
      <c r="W393" s="171" t="str">
        <f t="shared" si="84"/>
        <v/>
      </c>
    </row>
    <row r="394" spans="1:23" ht="12" customHeight="1">
      <c r="A394" s="27">
        <v>345</v>
      </c>
      <c r="B394" s="188"/>
      <c r="C394" s="401"/>
      <c r="D394" s="189"/>
      <c r="E394" s="190"/>
      <c r="F394" s="190"/>
      <c r="G394" s="161" t="str">
        <f t="shared" si="73"/>
        <v/>
      </c>
      <c r="H394" s="162" t="str">
        <f t="shared" si="74"/>
        <v/>
      </c>
      <c r="I394" s="197" t="str">
        <f t="shared" si="75"/>
        <v/>
      </c>
      <c r="J394" s="164" t="str">
        <f t="shared" si="85"/>
        <v/>
      </c>
      <c r="K394" s="163"/>
      <c r="M394" s="165" t="str">
        <f t="shared" si="76"/>
        <v/>
      </c>
      <c r="N394" s="166" t="str">
        <f t="shared" si="86"/>
        <v/>
      </c>
      <c r="O394" s="167" t="str">
        <f t="shared" si="77"/>
        <v/>
      </c>
      <c r="P394" s="167" t="str">
        <f t="shared" si="78"/>
        <v/>
      </c>
      <c r="Q394" s="168" t="str">
        <f t="shared" si="79"/>
        <v/>
      </c>
      <c r="R394" s="169" t="str">
        <f t="shared" si="80"/>
        <v/>
      </c>
      <c r="S394" s="168" t="str">
        <f t="shared" si="81"/>
        <v/>
      </c>
      <c r="T394" s="168" t="str">
        <f t="shared" si="82"/>
        <v/>
      </c>
      <c r="U394" s="168" t="str">
        <f t="shared" si="83"/>
        <v/>
      </c>
      <c r="V394" s="140"/>
      <c r="W394" s="171" t="str">
        <f t="shared" si="84"/>
        <v/>
      </c>
    </row>
    <row r="395" spans="1:23" ht="12" customHeight="1">
      <c r="A395" s="27">
        <v>346</v>
      </c>
      <c r="B395" s="188"/>
      <c r="C395" s="401"/>
      <c r="D395" s="189"/>
      <c r="E395" s="190"/>
      <c r="F395" s="190"/>
      <c r="G395" s="161" t="str">
        <f t="shared" si="73"/>
        <v/>
      </c>
      <c r="H395" s="162" t="str">
        <f t="shared" si="74"/>
        <v/>
      </c>
      <c r="I395" s="197" t="str">
        <f t="shared" si="75"/>
        <v/>
      </c>
      <c r="J395" s="164" t="str">
        <f t="shared" si="85"/>
        <v/>
      </c>
      <c r="K395" s="163"/>
      <c r="M395" s="165" t="str">
        <f t="shared" si="76"/>
        <v/>
      </c>
      <c r="N395" s="166" t="str">
        <f t="shared" si="86"/>
        <v/>
      </c>
      <c r="O395" s="167" t="str">
        <f t="shared" si="77"/>
        <v/>
      </c>
      <c r="P395" s="167" t="str">
        <f t="shared" si="78"/>
        <v/>
      </c>
      <c r="Q395" s="168" t="str">
        <f t="shared" si="79"/>
        <v/>
      </c>
      <c r="R395" s="169" t="str">
        <f t="shared" si="80"/>
        <v/>
      </c>
      <c r="S395" s="168" t="str">
        <f t="shared" si="81"/>
        <v/>
      </c>
      <c r="T395" s="168" t="str">
        <f t="shared" si="82"/>
        <v/>
      </c>
      <c r="U395" s="168" t="str">
        <f t="shared" si="83"/>
        <v/>
      </c>
      <c r="V395" s="140"/>
      <c r="W395" s="171" t="str">
        <f t="shared" si="84"/>
        <v/>
      </c>
    </row>
    <row r="396" spans="1:23" ht="12" customHeight="1">
      <c r="A396" s="27">
        <v>347</v>
      </c>
      <c r="B396" s="188"/>
      <c r="C396" s="401"/>
      <c r="D396" s="189"/>
      <c r="E396" s="190"/>
      <c r="F396" s="190"/>
      <c r="G396" s="161" t="str">
        <f t="shared" si="73"/>
        <v/>
      </c>
      <c r="H396" s="162" t="str">
        <f t="shared" si="74"/>
        <v/>
      </c>
      <c r="I396" s="197" t="str">
        <f t="shared" si="75"/>
        <v/>
      </c>
      <c r="J396" s="164" t="str">
        <f t="shared" si="85"/>
        <v/>
      </c>
      <c r="K396" s="163"/>
      <c r="M396" s="165" t="str">
        <f t="shared" si="76"/>
        <v/>
      </c>
      <c r="N396" s="166" t="str">
        <f t="shared" si="86"/>
        <v/>
      </c>
      <c r="O396" s="167" t="str">
        <f t="shared" si="77"/>
        <v/>
      </c>
      <c r="P396" s="167" t="str">
        <f t="shared" si="78"/>
        <v/>
      </c>
      <c r="Q396" s="168" t="str">
        <f t="shared" si="79"/>
        <v/>
      </c>
      <c r="R396" s="169" t="str">
        <f t="shared" si="80"/>
        <v/>
      </c>
      <c r="S396" s="168" t="str">
        <f t="shared" si="81"/>
        <v/>
      </c>
      <c r="T396" s="168" t="str">
        <f t="shared" si="82"/>
        <v/>
      </c>
      <c r="U396" s="168" t="str">
        <f t="shared" si="83"/>
        <v/>
      </c>
      <c r="V396" s="140"/>
      <c r="W396" s="171" t="str">
        <f t="shared" si="84"/>
        <v/>
      </c>
    </row>
    <row r="397" spans="1:23" ht="12" customHeight="1">
      <c r="A397" s="27">
        <v>348</v>
      </c>
      <c r="B397" s="188"/>
      <c r="C397" s="401"/>
      <c r="D397" s="189"/>
      <c r="E397" s="190"/>
      <c r="F397" s="190"/>
      <c r="G397" s="161" t="str">
        <f t="shared" si="73"/>
        <v/>
      </c>
      <c r="H397" s="162" t="str">
        <f t="shared" si="74"/>
        <v/>
      </c>
      <c r="I397" s="197" t="str">
        <f t="shared" si="75"/>
        <v/>
      </c>
      <c r="J397" s="164" t="str">
        <f t="shared" si="85"/>
        <v/>
      </c>
      <c r="K397" s="163"/>
      <c r="M397" s="165" t="str">
        <f t="shared" si="76"/>
        <v/>
      </c>
      <c r="N397" s="166" t="str">
        <f t="shared" si="86"/>
        <v/>
      </c>
      <c r="O397" s="167" t="str">
        <f t="shared" si="77"/>
        <v/>
      </c>
      <c r="P397" s="167" t="str">
        <f t="shared" si="78"/>
        <v/>
      </c>
      <c r="Q397" s="168" t="str">
        <f t="shared" si="79"/>
        <v/>
      </c>
      <c r="R397" s="169" t="str">
        <f t="shared" si="80"/>
        <v/>
      </c>
      <c r="S397" s="168" t="str">
        <f t="shared" si="81"/>
        <v/>
      </c>
      <c r="T397" s="168" t="str">
        <f t="shared" si="82"/>
        <v/>
      </c>
      <c r="U397" s="168" t="str">
        <f t="shared" si="83"/>
        <v/>
      </c>
      <c r="V397" s="140"/>
      <c r="W397" s="171" t="str">
        <f t="shared" si="84"/>
        <v/>
      </c>
    </row>
    <row r="398" spans="1:23" ht="12" customHeight="1">
      <c r="A398" s="27">
        <v>349</v>
      </c>
      <c r="B398" s="188"/>
      <c r="C398" s="401"/>
      <c r="D398" s="189"/>
      <c r="E398" s="190"/>
      <c r="F398" s="190"/>
      <c r="G398" s="161" t="str">
        <f t="shared" si="73"/>
        <v/>
      </c>
      <c r="H398" s="162" t="str">
        <f t="shared" si="74"/>
        <v/>
      </c>
      <c r="I398" s="197" t="str">
        <f t="shared" si="75"/>
        <v/>
      </c>
      <c r="J398" s="164" t="str">
        <f t="shared" si="85"/>
        <v/>
      </c>
      <c r="K398" s="163"/>
      <c r="M398" s="165" t="str">
        <f t="shared" si="76"/>
        <v/>
      </c>
      <c r="N398" s="166" t="str">
        <f t="shared" si="86"/>
        <v/>
      </c>
      <c r="O398" s="167" t="str">
        <f t="shared" si="77"/>
        <v/>
      </c>
      <c r="P398" s="167" t="str">
        <f t="shared" si="78"/>
        <v/>
      </c>
      <c r="Q398" s="168" t="str">
        <f t="shared" si="79"/>
        <v/>
      </c>
      <c r="R398" s="169" t="str">
        <f t="shared" si="80"/>
        <v/>
      </c>
      <c r="S398" s="168" t="str">
        <f t="shared" si="81"/>
        <v/>
      </c>
      <c r="T398" s="168" t="str">
        <f t="shared" si="82"/>
        <v/>
      </c>
      <c r="U398" s="168" t="str">
        <f t="shared" si="83"/>
        <v/>
      </c>
      <c r="V398" s="140"/>
      <c r="W398" s="171" t="str">
        <f t="shared" si="84"/>
        <v/>
      </c>
    </row>
    <row r="399" spans="1:23" ht="12" customHeight="1">
      <c r="A399" s="27">
        <v>350</v>
      </c>
      <c r="B399" s="188"/>
      <c r="C399" s="401"/>
      <c r="D399" s="189"/>
      <c r="E399" s="190"/>
      <c r="F399" s="190"/>
      <c r="G399" s="161" t="str">
        <f t="shared" si="73"/>
        <v/>
      </c>
      <c r="H399" s="162" t="str">
        <f t="shared" si="74"/>
        <v/>
      </c>
      <c r="I399" s="197" t="str">
        <f t="shared" si="75"/>
        <v/>
      </c>
      <c r="J399" s="164" t="str">
        <f t="shared" si="85"/>
        <v/>
      </c>
      <c r="K399" s="163"/>
      <c r="M399" s="165" t="str">
        <f t="shared" si="76"/>
        <v/>
      </c>
      <c r="N399" s="166" t="str">
        <f t="shared" si="86"/>
        <v/>
      </c>
      <c r="O399" s="167" t="str">
        <f t="shared" si="77"/>
        <v/>
      </c>
      <c r="P399" s="167" t="str">
        <f t="shared" si="78"/>
        <v/>
      </c>
      <c r="Q399" s="168" t="str">
        <f t="shared" si="79"/>
        <v/>
      </c>
      <c r="R399" s="169" t="str">
        <f t="shared" si="80"/>
        <v/>
      </c>
      <c r="S399" s="168" t="str">
        <f t="shared" si="81"/>
        <v/>
      </c>
      <c r="T399" s="168" t="str">
        <f t="shared" si="82"/>
        <v/>
      </c>
      <c r="U399" s="168" t="str">
        <f t="shared" si="83"/>
        <v/>
      </c>
      <c r="V399" s="140"/>
      <c r="W399" s="171" t="str">
        <f t="shared" si="84"/>
        <v/>
      </c>
    </row>
    <row r="400" spans="1:23" ht="12" customHeight="1">
      <c r="A400" s="27">
        <v>351</v>
      </c>
      <c r="B400" s="188"/>
      <c r="C400" s="401"/>
      <c r="D400" s="189"/>
      <c r="E400" s="190"/>
      <c r="F400" s="190"/>
      <c r="G400" s="161" t="str">
        <f t="shared" si="73"/>
        <v/>
      </c>
      <c r="H400" s="162" t="str">
        <f t="shared" si="74"/>
        <v/>
      </c>
      <c r="I400" s="197" t="str">
        <f t="shared" si="75"/>
        <v/>
      </c>
      <c r="J400" s="164" t="str">
        <f t="shared" si="85"/>
        <v/>
      </c>
      <c r="K400" s="163"/>
      <c r="M400" s="165" t="str">
        <f t="shared" si="76"/>
        <v/>
      </c>
      <c r="N400" s="166" t="str">
        <f t="shared" si="86"/>
        <v/>
      </c>
      <c r="O400" s="167" t="str">
        <f t="shared" si="77"/>
        <v/>
      </c>
      <c r="P400" s="167" t="str">
        <f t="shared" si="78"/>
        <v/>
      </c>
      <c r="Q400" s="168" t="str">
        <f t="shared" si="79"/>
        <v/>
      </c>
      <c r="R400" s="169" t="str">
        <f t="shared" si="80"/>
        <v/>
      </c>
      <c r="S400" s="168" t="str">
        <f t="shared" si="81"/>
        <v/>
      </c>
      <c r="T400" s="168" t="str">
        <f t="shared" si="82"/>
        <v/>
      </c>
      <c r="U400" s="168" t="str">
        <f t="shared" si="83"/>
        <v/>
      </c>
      <c r="V400" s="140"/>
      <c r="W400" s="171" t="str">
        <f t="shared" si="84"/>
        <v/>
      </c>
    </row>
    <row r="401" spans="1:23" ht="12" customHeight="1">
      <c r="A401" s="27">
        <v>352</v>
      </c>
      <c r="B401" s="188"/>
      <c r="C401" s="401"/>
      <c r="D401" s="189"/>
      <c r="E401" s="190"/>
      <c r="F401" s="190"/>
      <c r="G401" s="161" t="str">
        <f t="shared" si="73"/>
        <v/>
      </c>
      <c r="H401" s="162" t="str">
        <f t="shared" si="74"/>
        <v/>
      </c>
      <c r="I401" s="197" t="str">
        <f t="shared" si="75"/>
        <v/>
      </c>
      <c r="J401" s="164" t="str">
        <f t="shared" si="85"/>
        <v/>
      </c>
      <c r="K401" s="163"/>
      <c r="M401" s="165" t="str">
        <f t="shared" si="76"/>
        <v/>
      </c>
      <c r="N401" s="166" t="str">
        <f t="shared" si="86"/>
        <v/>
      </c>
      <c r="O401" s="167" t="str">
        <f t="shared" si="77"/>
        <v/>
      </c>
      <c r="P401" s="167" t="str">
        <f t="shared" si="78"/>
        <v/>
      </c>
      <c r="Q401" s="168" t="str">
        <f t="shared" si="79"/>
        <v/>
      </c>
      <c r="R401" s="169" t="str">
        <f t="shared" si="80"/>
        <v/>
      </c>
      <c r="S401" s="168" t="str">
        <f t="shared" si="81"/>
        <v/>
      </c>
      <c r="T401" s="168" t="str">
        <f t="shared" si="82"/>
        <v/>
      </c>
      <c r="U401" s="168" t="str">
        <f t="shared" si="83"/>
        <v/>
      </c>
      <c r="V401" s="140"/>
      <c r="W401" s="171" t="str">
        <f t="shared" si="84"/>
        <v/>
      </c>
    </row>
    <row r="402" spans="1:23" ht="12" customHeight="1">
      <c r="A402" s="27">
        <v>353</v>
      </c>
      <c r="B402" s="188"/>
      <c r="C402" s="401"/>
      <c r="D402" s="189"/>
      <c r="E402" s="190"/>
      <c r="F402" s="190"/>
      <c r="G402" s="161" t="str">
        <f t="shared" si="73"/>
        <v/>
      </c>
      <c r="H402" s="162" t="str">
        <f t="shared" si="74"/>
        <v/>
      </c>
      <c r="I402" s="197" t="str">
        <f t="shared" si="75"/>
        <v/>
      </c>
      <c r="J402" s="164" t="str">
        <f t="shared" si="85"/>
        <v/>
      </c>
      <c r="K402" s="163"/>
      <c r="M402" s="165" t="str">
        <f t="shared" si="76"/>
        <v/>
      </c>
      <c r="N402" s="166" t="str">
        <f t="shared" si="86"/>
        <v/>
      </c>
      <c r="O402" s="167" t="str">
        <f t="shared" si="77"/>
        <v/>
      </c>
      <c r="P402" s="167" t="str">
        <f t="shared" si="78"/>
        <v/>
      </c>
      <c r="Q402" s="168" t="str">
        <f t="shared" si="79"/>
        <v/>
      </c>
      <c r="R402" s="169" t="str">
        <f t="shared" si="80"/>
        <v/>
      </c>
      <c r="S402" s="168" t="str">
        <f t="shared" si="81"/>
        <v/>
      </c>
      <c r="T402" s="168" t="str">
        <f t="shared" si="82"/>
        <v/>
      </c>
      <c r="U402" s="168" t="str">
        <f t="shared" si="83"/>
        <v/>
      </c>
      <c r="V402" s="140"/>
      <c r="W402" s="171" t="str">
        <f t="shared" si="84"/>
        <v/>
      </c>
    </row>
    <row r="403" spans="1:23" ht="12" customHeight="1">
      <c r="A403" s="27">
        <v>354</v>
      </c>
      <c r="B403" s="188"/>
      <c r="C403" s="401"/>
      <c r="D403" s="189"/>
      <c r="E403" s="190"/>
      <c r="F403" s="190"/>
      <c r="G403" s="161" t="str">
        <f t="shared" si="73"/>
        <v/>
      </c>
      <c r="H403" s="162" t="str">
        <f t="shared" si="74"/>
        <v/>
      </c>
      <c r="I403" s="197" t="str">
        <f t="shared" si="75"/>
        <v/>
      </c>
      <c r="J403" s="164" t="str">
        <f t="shared" si="85"/>
        <v/>
      </c>
      <c r="K403" s="163"/>
      <c r="M403" s="165" t="str">
        <f t="shared" si="76"/>
        <v/>
      </c>
      <c r="N403" s="166" t="str">
        <f t="shared" si="86"/>
        <v/>
      </c>
      <c r="O403" s="167" t="str">
        <f t="shared" si="77"/>
        <v/>
      </c>
      <c r="P403" s="167" t="str">
        <f t="shared" si="78"/>
        <v/>
      </c>
      <c r="Q403" s="168" t="str">
        <f t="shared" si="79"/>
        <v/>
      </c>
      <c r="R403" s="169" t="str">
        <f t="shared" si="80"/>
        <v/>
      </c>
      <c r="S403" s="168" t="str">
        <f t="shared" si="81"/>
        <v/>
      </c>
      <c r="T403" s="168" t="str">
        <f t="shared" si="82"/>
        <v/>
      </c>
      <c r="U403" s="168" t="str">
        <f t="shared" si="83"/>
        <v/>
      </c>
      <c r="V403" s="140"/>
      <c r="W403" s="171" t="str">
        <f t="shared" si="84"/>
        <v/>
      </c>
    </row>
    <row r="404" spans="1:23" ht="12" customHeight="1">
      <c r="A404" s="27">
        <v>355</v>
      </c>
      <c r="B404" s="188"/>
      <c r="C404" s="401"/>
      <c r="D404" s="189"/>
      <c r="E404" s="190"/>
      <c r="F404" s="190"/>
      <c r="G404" s="161" t="str">
        <f t="shared" si="73"/>
        <v/>
      </c>
      <c r="H404" s="162" t="str">
        <f t="shared" si="74"/>
        <v/>
      </c>
      <c r="I404" s="197" t="str">
        <f t="shared" si="75"/>
        <v/>
      </c>
      <c r="J404" s="164" t="str">
        <f t="shared" si="85"/>
        <v/>
      </c>
      <c r="K404" s="163"/>
      <c r="M404" s="165" t="str">
        <f t="shared" si="76"/>
        <v/>
      </c>
      <c r="N404" s="166" t="str">
        <f t="shared" si="86"/>
        <v/>
      </c>
      <c r="O404" s="167" t="str">
        <f t="shared" si="77"/>
        <v/>
      </c>
      <c r="P404" s="167" t="str">
        <f t="shared" si="78"/>
        <v/>
      </c>
      <c r="Q404" s="168" t="str">
        <f t="shared" si="79"/>
        <v/>
      </c>
      <c r="R404" s="169" t="str">
        <f t="shared" si="80"/>
        <v/>
      </c>
      <c r="S404" s="168" t="str">
        <f t="shared" si="81"/>
        <v/>
      </c>
      <c r="T404" s="168" t="str">
        <f t="shared" si="82"/>
        <v/>
      </c>
      <c r="U404" s="168" t="str">
        <f t="shared" si="83"/>
        <v/>
      </c>
      <c r="V404" s="140"/>
      <c r="W404" s="171" t="str">
        <f t="shared" si="84"/>
        <v/>
      </c>
    </row>
    <row r="405" spans="1:23" ht="12" customHeight="1">
      <c r="A405" s="27">
        <v>356</v>
      </c>
      <c r="B405" s="188"/>
      <c r="C405" s="401"/>
      <c r="D405" s="189"/>
      <c r="E405" s="190"/>
      <c r="F405" s="190"/>
      <c r="G405" s="161" t="str">
        <f t="shared" si="73"/>
        <v/>
      </c>
      <c r="H405" s="162" t="str">
        <f t="shared" si="74"/>
        <v/>
      </c>
      <c r="I405" s="197" t="str">
        <f t="shared" si="75"/>
        <v/>
      </c>
      <c r="J405" s="164" t="str">
        <f t="shared" si="85"/>
        <v/>
      </c>
      <c r="K405" s="163"/>
      <c r="M405" s="165" t="str">
        <f t="shared" si="76"/>
        <v/>
      </c>
      <c r="N405" s="166" t="str">
        <f t="shared" si="86"/>
        <v/>
      </c>
      <c r="O405" s="167" t="str">
        <f t="shared" si="77"/>
        <v/>
      </c>
      <c r="P405" s="167" t="str">
        <f t="shared" si="78"/>
        <v/>
      </c>
      <c r="Q405" s="168" t="str">
        <f t="shared" si="79"/>
        <v/>
      </c>
      <c r="R405" s="169" t="str">
        <f t="shared" si="80"/>
        <v/>
      </c>
      <c r="S405" s="168" t="str">
        <f t="shared" si="81"/>
        <v/>
      </c>
      <c r="T405" s="168" t="str">
        <f t="shared" si="82"/>
        <v/>
      </c>
      <c r="U405" s="168" t="str">
        <f t="shared" si="83"/>
        <v/>
      </c>
      <c r="V405" s="140"/>
      <c r="W405" s="171" t="str">
        <f t="shared" si="84"/>
        <v/>
      </c>
    </row>
    <row r="406" spans="1:23" ht="12" customHeight="1">
      <c r="A406" s="27">
        <v>357</v>
      </c>
      <c r="B406" s="188"/>
      <c r="C406" s="401"/>
      <c r="D406" s="189"/>
      <c r="E406" s="190"/>
      <c r="F406" s="190"/>
      <c r="G406" s="161" t="str">
        <f t="shared" si="73"/>
        <v/>
      </c>
      <c r="H406" s="162" t="str">
        <f t="shared" si="74"/>
        <v/>
      </c>
      <c r="I406" s="197" t="str">
        <f t="shared" si="75"/>
        <v/>
      </c>
      <c r="J406" s="164" t="str">
        <f t="shared" si="85"/>
        <v/>
      </c>
      <c r="K406" s="163"/>
      <c r="M406" s="165" t="str">
        <f t="shared" si="76"/>
        <v/>
      </c>
      <c r="N406" s="166" t="str">
        <f t="shared" si="86"/>
        <v/>
      </c>
      <c r="O406" s="167" t="str">
        <f t="shared" si="77"/>
        <v/>
      </c>
      <c r="P406" s="167" t="str">
        <f t="shared" si="78"/>
        <v/>
      </c>
      <c r="Q406" s="168" t="str">
        <f t="shared" si="79"/>
        <v/>
      </c>
      <c r="R406" s="169" t="str">
        <f t="shared" si="80"/>
        <v/>
      </c>
      <c r="S406" s="168" t="str">
        <f t="shared" si="81"/>
        <v/>
      </c>
      <c r="T406" s="168" t="str">
        <f t="shared" si="82"/>
        <v/>
      </c>
      <c r="U406" s="168" t="str">
        <f t="shared" si="83"/>
        <v/>
      </c>
      <c r="V406" s="140"/>
      <c r="W406" s="171" t="str">
        <f t="shared" si="84"/>
        <v/>
      </c>
    </row>
    <row r="407" spans="1:23" ht="12" customHeight="1">
      <c r="A407" s="27">
        <v>358</v>
      </c>
      <c r="B407" s="188"/>
      <c r="C407" s="401"/>
      <c r="D407" s="189"/>
      <c r="E407" s="190"/>
      <c r="F407" s="190"/>
      <c r="G407" s="161" t="str">
        <f t="shared" si="73"/>
        <v/>
      </c>
      <c r="H407" s="162" t="str">
        <f t="shared" si="74"/>
        <v/>
      </c>
      <c r="I407" s="197" t="str">
        <f t="shared" si="75"/>
        <v/>
      </c>
      <c r="J407" s="164" t="str">
        <f t="shared" si="85"/>
        <v/>
      </c>
      <c r="K407" s="163"/>
      <c r="M407" s="165" t="str">
        <f t="shared" si="76"/>
        <v/>
      </c>
      <c r="N407" s="166" t="str">
        <f t="shared" si="86"/>
        <v/>
      </c>
      <c r="O407" s="167" t="str">
        <f t="shared" si="77"/>
        <v/>
      </c>
      <c r="P407" s="167" t="str">
        <f t="shared" si="78"/>
        <v/>
      </c>
      <c r="Q407" s="168" t="str">
        <f t="shared" si="79"/>
        <v/>
      </c>
      <c r="R407" s="169" t="str">
        <f t="shared" si="80"/>
        <v/>
      </c>
      <c r="S407" s="168" t="str">
        <f t="shared" si="81"/>
        <v/>
      </c>
      <c r="T407" s="168" t="str">
        <f t="shared" si="82"/>
        <v/>
      </c>
      <c r="U407" s="168" t="str">
        <f t="shared" si="83"/>
        <v/>
      </c>
      <c r="V407" s="140"/>
      <c r="W407" s="171" t="str">
        <f t="shared" si="84"/>
        <v/>
      </c>
    </row>
    <row r="408" spans="1:23" ht="12" customHeight="1">
      <c r="A408" s="27">
        <v>359</v>
      </c>
      <c r="B408" s="188"/>
      <c r="C408" s="401"/>
      <c r="D408" s="189"/>
      <c r="E408" s="190"/>
      <c r="F408" s="190"/>
      <c r="G408" s="161" t="str">
        <f t="shared" si="73"/>
        <v/>
      </c>
      <c r="H408" s="162" t="str">
        <f t="shared" si="74"/>
        <v/>
      </c>
      <c r="I408" s="197" t="str">
        <f t="shared" si="75"/>
        <v/>
      </c>
      <c r="J408" s="164" t="str">
        <f t="shared" si="85"/>
        <v/>
      </c>
      <c r="K408" s="163"/>
      <c r="M408" s="165" t="str">
        <f t="shared" si="76"/>
        <v/>
      </c>
      <c r="N408" s="166" t="str">
        <f t="shared" si="86"/>
        <v/>
      </c>
      <c r="O408" s="167" t="str">
        <f t="shared" si="77"/>
        <v/>
      </c>
      <c r="P408" s="167" t="str">
        <f t="shared" si="78"/>
        <v/>
      </c>
      <c r="Q408" s="168" t="str">
        <f t="shared" si="79"/>
        <v/>
      </c>
      <c r="R408" s="169" t="str">
        <f t="shared" si="80"/>
        <v/>
      </c>
      <c r="S408" s="168" t="str">
        <f t="shared" si="81"/>
        <v/>
      </c>
      <c r="T408" s="168" t="str">
        <f t="shared" si="82"/>
        <v/>
      </c>
      <c r="U408" s="168" t="str">
        <f t="shared" si="83"/>
        <v/>
      </c>
      <c r="V408" s="140"/>
      <c r="W408" s="171" t="str">
        <f t="shared" si="84"/>
        <v/>
      </c>
    </row>
    <row r="409" spans="1:23" ht="12" customHeight="1">
      <c r="A409" s="27">
        <v>360</v>
      </c>
      <c r="B409" s="188"/>
      <c r="C409" s="401"/>
      <c r="D409" s="189"/>
      <c r="E409" s="190"/>
      <c r="F409" s="190"/>
      <c r="G409" s="161" t="str">
        <f t="shared" si="73"/>
        <v/>
      </c>
      <c r="H409" s="162" t="str">
        <f t="shared" si="74"/>
        <v/>
      </c>
      <c r="I409" s="197" t="str">
        <f t="shared" si="75"/>
        <v/>
      </c>
      <c r="J409" s="164" t="str">
        <f t="shared" si="85"/>
        <v/>
      </c>
      <c r="K409" s="163"/>
      <c r="M409" s="165" t="str">
        <f t="shared" si="76"/>
        <v/>
      </c>
      <c r="N409" s="166" t="str">
        <f t="shared" si="86"/>
        <v/>
      </c>
      <c r="O409" s="167" t="str">
        <f t="shared" si="77"/>
        <v/>
      </c>
      <c r="P409" s="167" t="str">
        <f t="shared" si="78"/>
        <v/>
      </c>
      <c r="Q409" s="168" t="str">
        <f t="shared" si="79"/>
        <v/>
      </c>
      <c r="R409" s="169" t="str">
        <f t="shared" si="80"/>
        <v/>
      </c>
      <c r="S409" s="168" t="str">
        <f t="shared" si="81"/>
        <v/>
      </c>
      <c r="T409" s="168" t="str">
        <f t="shared" si="82"/>
        <v/>
      </c>
      <c r="U409" s="168" t="str">
        <f t="shared" si="83"/>
        <v/>
      </c>
      <c r="V409" s="140"/>
      <c r="W409" s="171" t="str">
        <f t="shared" si="84"/>
        <v/>
      </c>
    </row>
    <row r="410" spans="1:23" ht="12" customHeight="1">
      <c r="A410" s="27">
        <v>361</v>
      </c>
      <c r="B410" s="188"/>
      <c r="C410" s="401"/>
      <c r="D410" s="189"/>
      <c r="E410" s="190"/>
      <c r="F410" s="190"/>
      <c r="G410" s="161" t="str">
        <f t="shared" si="73"/>
        <v/>
      </c>
      <c r="H410" s="162" t="str">
        <f t="shared" si="74"/>
        <v/>
      </c>
      <c r="I410" s="197" t="str">
        <f t="shared" si="75"/>
        <v/>
      </c>
      <c r="J410" s="164" t="str">
        <f t="shared" si="85"/>
        <v/>
      </c>
      <c r="K410" s="163"/>
      <c r="M410" s="165" t="str">
        <f t="shared" si="76"/>
        <v/>
      </c>
      <c r="N410" s="166" t="str">
        <f t="shared" si="86"/>
        <v/>
      </c>
      <c r="O410" s="167" t="str">
        <f t="shared" si="77"/>
        <v/>
      </c>
      <c r="P410" s="167" t="str">
        <f t="shared" si="78"/>
        <v/>
      </c>
      <c r="Q410" s="168" t="str">
        <f t="shared" si="79"/>
        <v/>
      </c>
      <c r="R410" s="169" t="str">
        <f t="shared" si="80"/>
        <v/>
      </c>
      <c r="S410" s="168" t="str">
        <f t="shared" si="81"/>
        <v/>
      </c>
      <c r="T410" s="168" t="str">
        <f t="shared" si="82"/>
        <v/>
      </c>
      <c r="U410" s="168" t="str">
        <f t="shared" si="83"/>
        <v/>
      </c>
      <c r="V410" s="140"/>
      <c r="W410" s="171" t="str">
        <f t="shared" si="84"/>
        <v/>
      </c>
    </row>
    <row r="411" spans="1:23" ht="12" customHeight="1">
      <c r="A411" s="27">
        <v>362</v>
      </c>
      <c r="B411" s="188"/>
      <c r="C411" s="401"/>
      <c r="D411" s="189"/>
      <c r="E411" s="190"/>
      <c r="F411" s="190"/>
      <c r="G411" s="161" t="str">
        <f t="shared" si="73"/>
        <v/>
      </c>
      <c r="H411" s="162" t="str">
        <f t="shared" si="74"/>
        <v/>
      </c>
      <c r="I411" s="197" t="str">
        <f t="shared" si="75"/>
        <v/>
      </c>
      <c r="J411" s="164" t="str">
        <f t="shared" si="85"/>
        <v/>
      </c>
      <c r="K411" s="163"/>
      <c r="M411" s="165" t="str">
        <f t="shared" si="76"/>
        <v/>
      </c>
      <c r="N411" s="166" t="str">
        <f t="shared" si="86"/>
        <v/>
      </c>
      <c r="O411" s="167" t="str">
        <f t="shared" si="77"/>
        <v/>
      </c>
      <c r="P411" s="167" t="str">
        <f t="shared" si="78"/>
        <v/>
      </c>
      <c r="Q411" s="168" t="str">
        <f t="shared" si="79"/>
        <v/>
      </c>
      <c r="R411" s="169" t="str">
        <f t="shared" si="80"/>
        <v/>
      </c>
      <c r="S411" s="168" t="str">
        <f t="shared" si="81"/>
        <v/>
      </c>
      <c r="T411" s="168" t="str">
        <f t="shared" si="82"/>
        <v/>
      </c>
      <c r="U411" s="168" t="str">
        <f t="shared" si="83"/>
        <v/>
      </c>
      <c r="V411" s="140"/>
      <c r="W411" s="171" t="str">
        <f t="shared" si="84"/>
        <v/>
      </c>
    </row>
    <row r="412" spans="1:23" ht="12" customHeight="1">
      <c r="A412" s="27">
        <v>363</v>
      </c>
      <c r="B412" s="188"/>
      <c r="C412" s="401"/>
      <c r="D412" s="189"/>
      <c r="E412" s="190"/>
      <c r="F412" s="190"/>
      <c r="G412" s="161" t="str">
        <f t="shared" si="73"/>
        <v/>
      </c>
      <c r="H412" s="162" t="str">
        <f t="shared" si="74"/>
        <v/>
      </c>
      <c r="I412" s="197" t="str">
        <f t="shared" si="75"/>
        <v/>
      </c>
      <c r="J412" s="164" t="str">
        <f t="shared" si="85"/>
        <v/>
      </c>
      <c r="K412" s="163"/>
      <c r="M412" s="165" t="str">
        <f t="shared" si="76"/>
        <v/>
      </c>
      <c r="N412" s="166" t="str">
        <f t="shared" si="86"/>
        <v/>
      </c>
      <c r="O412" s="167" t="str">
        <f t="shared" si="77"/>
        <v/>
      </c>
      <c r="P412" s="167" t="str">
        <f t="shared" si="78"/>
        <v/>
      </c>
      <c r="Q412" s="168" t="str">
        <f t="shared" si="79"/>
        <v/>
      </c>
      <c r="R412" s="169" t="str">
        <f t="shared" si="80"/>
        <v/>
      </c>
      <c r="S412" s="168" t="str">
        <f t="shared" si="81"/>
        <v/>
      </c>
      <c r="T412" s="168" t="str">
        <f t="shared" si="82"/>
        <v/>
      </c>
      <c r="U412" s="168" t="str">
        <f t="shared" si="83"/>
        <v/>
      </c>
      <c r="V412" s="140"/>
      <c r="W412" s="171" t="str">
        <f t="shared" si="84"/>
        <v/>
      </c>
    </row>
    <row r="413" spans="1:23" ht="12" customHeight="1">
      <c r="A413" s="27">
        <v>364</v>
      </c>
      <c r="B413" s="188"/>
      <c r="C413" s="401"/>
      <c r="D413" s="189"/>
      <c r="E413" s="190"/>
      <c r="F413" s="190"/>
      <c r="G413" s="161" t="str">
        <f t="shared" si="73"/>
        <v/>
      </c>
      <c r="H413" s="162" t="str">
        <f t="shared" si="74"/>
        <v/>
      </c>
      <c r="I413" s="197" t="str">
        <f t="shared" si="75"/>
        <v/>
      </c>
      <c r="J413" s="164" t="str">
        <f t="shared" si="85"/>
        <v/>
      </c>
      <c r="K413" s="163"/>
      <c r="M413" s="165" t="str">
        <f t="shared" si="76"/>
        <v/>
      </c>
      <c r="N413" s="166" t="str">
        <f t="shared" si="86"/>
        <v/>
      </c>
      <c r="O413" s="167" t="str">
        <f t="shared" si="77"/>
        <v/>
      </c>
      <c r="P413" s="167" t="str">
        <f t="shared" si="78"/>
        <v/>
      </c>
      <c r="Q413" s="168" t="str">
        <f t="shared" si="79"/>
        <v/>
      </c>
      <c r="R413" s="169" t="str">
        <f t="shared" si="80"/>
        <v/>
      </c>
      <c r="S413" s="168" t="str">
        <f t="shared" si="81"/>
        <v/>
      </c>
      <c r="T413" s="168" t="str">
        <f t="shared" si="82"/>
        <v/>
      </c>
      <c r="U413" s="168" t="str">
        <f t="shared" si="83"/>
        <v/>
      </c>
      <c r="V413" s="140"/>
      <c r="W413" s="171" t="str">
        <f t="shared" si="84"/>
        <v/>
      </c>
    </row>
    <row r="414" spans="1:23" ht="12" customHeight="1">
      <c r="A414" s="27">
        <v>365</v>
      </c>
      <c r="B414" s="188"/>
      <c r="C414" s="401"/>
      <c r="D414" s="189"/>
      <c r="E414" s="190"/>
      <c r="F414" s="190"/>
      <c r="G414" s="161" t="str">
        <f t="shared" si="73"/>
        <v/>
      </c>
      <c r="H414" s="162" t="str">
        <f t="shared" si="74"/>
        <v/>
      </c>
      <c r="I414" s="197" t="str">
        <f t="shared" si="75"/>
        <v/>
      </c>
      <c r="J414" s="164" t="str">
        <f t="shared" si="85"/>
        <v/>
      </c>
      <c r="K414" s="163"/>
      <c r="M414" s="165" t="str">
        <f t="shared" si="76"/>
        <v/>
      </c>
      <c r="N414" s="166" t="str">
        <f t="shared" si="86"/>
        <v/>
      </c>
      <c r="O414" s="167" t="str">
        <f t="shared" si="77"/>
        <v/>
      </c>
      <c r="P414" s="167" t="str">
        <f t="shared" si="78"/>
        <v/>
      </c>
      <c r="Q414" s="168" t="str">
        <f t="shared" si="79"/>
        <v/>
      </c>
      <c r="R414" s="169" t="str">
        <f t="shared" si="80"/>
        <v/>
      </c>
      <c r="S414" s="168" t="str">
        <f t="shared" si="81"/>
        <v/>
      </c>
      <c r="T414" s="168" t="str">
        <f t="shared" si="82"/>
        <v/>
      </c>
      <c r="U414" s="168" t="str">
        <f t="shared" si="83"/>
        <v/>
      </c>
      <c r="V414" s="140"/>
      <c r="W414" s="171" t="str">
        <f t="shared" si="84"/>
        <v/>
      </c>
    </row>
    <row r="415" spans="1:23" ht="12" customHeight="1">
      <c r="A415" s="27">
        <v>366</v>
      </c>
      <c r="B415" s="188"/>
      <c r="C415" s="401"/>
      <c r="D415" s="189"/>
      <c r="E415" s="190"/>
      <c r="F415" s="190"/>
      <c r="G415" s="161" t="str">
        <f t="shared" si="73"/>
        <v/>
      </c>
      <c r="H415" s="162" t="str">
        <f t="shared" si="74"/>
        <v/>
      </c>
      <c r="I415" s="197" t="str">
        <f t="shared" si="75"/>
        <v/>
      </c>
      <c r="J415" s="164" t="str">
        <f t="shared" si="85"/>
        <v/>
      </c>
      <c r="K415" s="163"/>
      <c r="M415" s="165" t="str">
        <f t="shared" si="76"/>
        <v/>
      </c>
      <c r="N415" s="166" t="str">
        <f t="shared" si="86"/>
        <v/>
      </c>
      <c r="O415" s="167" t="str">
        <f t="shared" si="77"/>
        <v/>
      </c>
      <c r="P415" s="167" t="str">
        <f t="shared" si="78"/>
        <v/>
      </c>
      <c r="Q415" s="168" t="str">
        <f t="shared" si="79"/>
        <v/>
      </c>
      <c r="R415" s="169" t="str">
        <f t="shared" si="80"/>
        <v/>
      </c>
      <c r="S415" s="168" t="str">
        <f t="shared" si="81"/>
        <v/>
      </c>
      <c r="T415" s="168" t="str">
        <f t="shared" si="82"/>
        <v/>
      </c>
      <c r="U415" s="168" t="str">
        <f t="shared" si="83"/>
        <v/>
      </c>
      <c r="V415" s="140"/>
      <c r="W415" s="171" t="str">
        <f t="shared" si="84"/>
        <v/>
      </c>
    </row>
    <row r="416" spans="1:23" ht="12" customHeight="1">
      <c r="A416" s="27">
        <v>367</v>
      </c>
      <c r="B416" s="188"/>
      <c r="C416" s="401"/>
      <c r="D416" s="189"/>
      <c r="E416" s="190"/>
      <c r="F416" s="190"/>
      <c r="G416" s="161" t="str">
        <f t="shared" si="73"/>
        <v/>
      </c>
      <c r="H416" s="162" t="str">
        <f t="shared" si="74"/>
        <v/>
      </c>
      <c r="I416" s="197" t="str">
        <f t="shared" si="75"/>
        <v/>
      </c>
      <c r="J416" s="164" t="str">
        <f t="shared" si="85"/>
        <v/>
      </c>
      <c r="K416" s="163"/>
      <c r="M416" s="165" t="str">
        <f t="shared" si="76"/>
        <v/>
      </c>
      <c r="N416" s="166" t="str">
        <f t="shared" si="86"/>
        <v/>
      </c>
      <c r="O416" s="167" t="str">
        <f t="shared" si="77"/>
        <v/>
      </c>
      <c r="P416" s="167" t="str">
        <f t="shared" si="78"/>
        <v/>
      </c>
      <c r="Q416" s="168" t="str">
        <f t="shared" si="79"/>
        <v/>
      </c>
      <c r="R416" s="169" t="str">
        <f t="shared" si="80"/>
        <v/>
      </c>
      <c r="S416" s="168" t="str">
        <f t="shared" si="81"/>
        <v/>
      </c>
      <c r="T416" s="168" t="str">
        <f t="shared" si="82"/>
        <v/>
      </c>
      <c r="U416" s="168" t="str">
        <f t="shared" si="83"/>
        <v/>
      </c>
      <c r="V416" s="140"/>
      <c r="W416" s="171" t="str">
        <f t="shared" si="84"/>
        <v/>
      </c>
    </row>
    <row r="417" spans="1:23" ht="12" customHeight="1">
      <c r="A417" s="27">
        <v>368</v>
      </c>
      <c r="B417" s="188"/>
      <c r="C417" s="401"/>
      <c r="D417" s="189"/>
      <c r="E417" s="190"/>
      <c r="F417" s="190"/>
      <c r="G417" s="161" t="str">
        <f t="shared" si="73"/>
        <v/>
      </c>
      <c r="H417" s="162" t="str">
        <f t="shared" si="74"/>
        <v/>
      </c>
      <c r="I417" s="197" t="str">
        <f t="shared" si="75"/>
        <v/>
      </c>
      <c r="J417" s="164" t="str">
        <f t="shared" si="85"/>
        <v/>
      </c>
      <c r="K417" s="163"/>
      <c r="M417" s="165" t="str">
        <f t="shared" si="76"/>
        <v/>
      </c>
      <c r="N417" s="166" t="str">
        <f t="shared" si="86"/>
        <v/>
      </c>
      <c r="O417" s="167" t="str">
        <f t="shared" si="77"/>
        <v/>
      </c>
      <c r="P417" s="167" t="str">
        <f t="shared" si="78"/>
        <v/>
      </c>
      <c r="Q417" s="168" t="str">
        <f t="shared" si="79"/>
        <v/>
      </c>
      <c r="R417" s="169" t="str">
        <f t="shared" si="80"/>
        <v/>
      </c>
      <c r="S417" s="168" t="str">
        <f t="shared" si="81"/>
        <v/>
      </c>
      <c r="T417" s="168" t="str">
        <f t="shared" si="82"/>
        <v/>
      </c>
      <c r="U417" s="168" t="str">
        <f t="shared" si="83"/>
        <v/>
      </c>
      <c r="V417" s="140"/>
      <c r="W417" s="171" t="str">
        <f t="shared" si="84"/>
        <v/>
      </c>
    </row>
    <row r="418" spans="1:23" ht="12" customHeight="1">
      <c r="A418" s="27">
        <v>369</v>
      </c>
      <c r="B418" s="188"/>
      <c r="C418" s="401"/>
      <c r="D418" s="189"/>
      <c r="E418" s="190"/>
      <c r="F418" s="190"/>
      <c r="G418" s="161" t="str">
        <f t="shared" si="73"/>
        <v/>
      </c>
      <c r="H418" s="162" t="str">
        <f t="shared" si="74"/>
        <v/>
      </c>
      <c r="I418" s="197" t="str">
        <f t="shared" si="75"/>
        <v/>
      </c>
      <c r="J418" s="164" t="str">
        <f t="shared" si="85"/>
        <v/>
      </c>
      <c r="K418" s="163"/>
      <c r="M418" s="165" t="str">
        <f t="shared" si="76"/>
        <v/>
      </c>
      <c r="N418" s="166" t="str">
        <f t="shared" si="86"/>
        <v/>
      </c>
      <c r="O418" s="167" t="str">
        <f t="shared" si="77"/>
        <v/>
      </c>
      <c r="P418" s="167" t="str">
        <f t="shared" si="78"/>
        <v/>
      </c>
      <c r="Q418" s="168" t="str">
        <f t="shared" si="79"/>
        <v/>
      </c>
      <c r="R418" s="169" t="str">
        <f t="shared" si="80"/>
        <v/>
      </c>
      <c r="S418" s="168" t="str">
        <f t="shared" si="81"/>
        <v/>
      </c>
      <c r="T418" s="168" t="str">
        <f t="shared" si="82"/>
        <v/>
      </c>
      <c r="U418" s="168" t="str">
        <f t="shared" si="83"/>
        <v/>
      </c>
      <c r="V418" s="140"/>
      <c r="W418" s="171" t="str">
        <f t="shared" si="84"/>
        <v/>
      </c>
    </row>
    <row r="419" spans="1:23" ht="12" customHeight="1">
      <c r="A419" s="27">
        <v>370</v>
      </c>
      <c r="B419" s="188"/>
      <c r="C419" s="401"/>
      <c r="D419" s="189"/>
      <c r="E419" s="190"/>
      <c r="F419" s="190"/>
      <c r="G419" s="161" t="str">
        <f t="shared" si="73"/>
        <v/>
      </c>
      <c r="H419" s="162" t="str">
        <f t="shared" si="74"/>
        <v/>
      </c>
      <c r="I419" s="197" t="str">
        <f t="shared" si="75"/>
        <v/>
      </c>
      <c r="J419" s="164" t="str">
        <f t="shared" si="85"/>
        <v/>
      </c>
      <c r="K419" s="163"/>
      <c r="M419" s="165" t="str">
        <f t="shared" si="76"/>
        <v/>
      </c>
      <c r="N419" s="166" t="str">
        <f t="shared" si="86"/>
        <v/>
      </c>
      <c r="O419" s="167" t="str">
        <f t="shared" si="77"/>
        <v/>
      </c>
      <c r="P419" s="167" t="str">
        <f t="shared" si="78"/>
        <v/>
      </c>
      <c r="Q419" s="168" t="str">
        <f t="shared" si="79"/>
        <v/>
      </c>
      <c r="R419" s="169" t="str">
        <f t="shared" si="80"/>
        <v/>
      </c>
      <c r="S419" s="168" t="str">
        <f t="shared" si="81"/>
        <v/>
      </c>
      <c r="T419" s="168" t="str">
        <f t="shared" si="82"/>
        <v/>
      </c>
      <c r="U419" s="168" t="str">
        <f t="shared" si="83"/>
        <v/>
      </c>
      <c r="V419" s="140"/>
      <c r="W419" s="171" t="str">
        <f t="shared" si="84"/>
        <v/>
      </c>
    </row>
    <row r="420" spans="1:23" ht="12" customHeight="1">
      <c r="A420" s="27">
        <v>371</v>
      </c>
      <c r="B420" s="188"/>
      <c r="C420" s="401"/>
      <c r="D420" s="189"/>
      <c r="E420" s="190"/>
      <c r="F420" s="190"/>
      <c r="G420" s="161" t="str">
        <f t="shared" si="73"/>
        <v/>
      </c>
      <c r="H420" s="162" t="str">
        <f t="shared" si="74"/>
        <v/>
      </c>
      <c r="I420" s="197" t="str">
        <f t="shared" si="75"/>
        <v/>
      </c>
      <c r="J420" s="164" t="str">
        <f t="shared" si="85"/>
        <v/>
      </c>
      <c r="K420" s="163"/>
      <c r="M420" s="165" t="str">
        <f t="shared" si="76"/>
        <v/>
      </c>
      <c r="N420" s="166" t="str">
        <f t="shared" si="86"/>
        <v/>
      </c>
      <c r="O420" s="167" t="str">
        <f t="shared" si="77"/>
        <v/>
      </c>
      <c r="P420" s="167" t="str">
        <f t="shared" si="78"/>
        <v/>
      </c>
      <c r="Q420" s="168" t="str">
        <f t="shared" si="79"/>
        <v/>
      </c>
      <c r="R420" s="169" t="str">
        <f t="shared" si="80"/>
        <v/>
      </c>
      <c r="S420" s="168" t="str">
        <f t="shared" si="81"/>
        <v/>
      </c>
      <c r="T420" s="168" t="str">
        <f t="shared" si="82"/>
        <v/>
      </c>
      <c r="U420" s="168" t="str">
        <f t="shared" si="83"/>
        <v/>
      </c>
      <c r="V420" s="140"/>
      <c r="W420" s="171" t="str">
        <f t="shared" si="84"/>
        <v/>
      </c>
    </row>
    <row r="421" spans="1:23" ht="12" customHeight="1">
      <c r="A421" s="27">
        <v>372</v>
      </c>
      <c r="B421" s="188"/>
      <c r="C421" s="401"/>
      <c r="D421" s="189"/>
      <c r="E421" s="190"/>
      <c r="F421" s="190"/>
      <c r="G421" s="161" t="str">
        <f t="shared" si="73"/>
        <v/>
      </c>
      <c r="H421" s="162" t="str">
        <f t="shared" si="74"/>
        <v/>
      </c>
      <c r="I421" s="197" t="str">
        <f t="shared" si="75"/>
        <v/>
      </c>
      <c r="J421" s="164" t="str">
        <f t="shared" si="85"/>
        <v/>
      </c>
      <c r="K421" s="163"/>
      <c r="M421" s="165" t="str">
        <f t="shared" si="76"/>
        <v/>
      </c>
      <c r="N421" s="166" t="str">
        <f t="shared" si="86"/>
        <v/>
      </c>
      <c r="O421" s="167" t="str">
        <f t="shared" si="77"/>
        <v/>
      </c>
      <c r="P421" s="167" t="str">
        <f t="shared" si="78"/>
        <v/>
      </c>
      <c r="Q421" s="168" t="str">
        <f t="shared" si="79"/>
        <v/>
      </c>
      <c r="R421" s="169" t="str">
        <f t="shared" si="80"/>
        <v/>
      </c>
      <c r="S421" s="168" t="str">
        <f t="shared" si="81"/>
        <v/>
      </c>
      <c r="T421" s="168" t="str">
        <f t="shared" si="82"/>
        <v/>
      </c>
      <c r="U421" s="168" t="str">
        <f t="shared" si="83"/>
        <v/>
      </c>
      <c r="V421" s="140"/>
      <c r="W421" s="171" t="str">
        <f t="shared" si="84"/>
        <v/>
      </c>
    </row>
    <row r="422" spans="1:23" ht="12" customHeight="1">
      <c r="A422" s="27">
        <v>373</v>
      </c>
      <c r="B422" s="188"/>
      <c r="C422" s="401"/>
      <c r="D422" s="189"/>
      <c r="E422" s="190"/>
      <c r="F422" s="190"/>
      <c r="G422" s="161" t="str">
        <f t="shared" si="73"/>
        <v/>
      </c>
      <c r="H422" s="162" t="str">
        <f t="shared" si="74"/>
        <v/>
      </c>
      <c r="I422" s="197" t="str">
        <f t="shared" si="75"/>
        <v/>
      </c>
      <c r="J422" s="164" t="str">
        <f t="shared" si="85"/>
        <v/>
      </c>
      <c r="K422" s="163"/>
      <c r="M422" s="165" t="str">
        <f t="shared" si="76"/>
        <v/>
      </c>
      <c r="N422" s="166" t="str">
        <f t="shared" si="86"/>
        <v/>
      </c>
      <c r="O422" s="167" t="str">
        <f t="shared" si="77"/>
        <v/>
      </c>
      <c r="P422" s="167" t="str">
        <f t="shared" si="78"/>
        <v/>
      </c>
      <c r="Q422" s="168" t="str">
        <f t="shared" si="79"/>
        <v/>
      </c>
      <c r="R422" s="169" t="str">
        <f t="shared" si="80"/>
        <v/>
      </c>
      <c r="S422" s="168" t="str">
        <f t="shared" si="81"/>
        <v/>
      </c>
      <c r="T422" s="168" t="str">
        <f t="shared" si="82"/>
        <v/>
      </c>
      <c r="U422" s="168" t="str">
        <f t="shared" si="83"/>
        <v/>
      </c>
      <c r="V422" s="140"/>
      <c r="W422" s="171" t="str">
        <f t="shared" si="84"/>
        <v/>
      </c>
    </row>
    <row r="423" spans="1:23" ht="12" customHeight="1">
      <c r="A423" s="27">
        <v>374</v>
      </c>
      <c r="B423" s="188"/>
      <c r="C423" s="401"/>
      <c r="D423" s="189"/>
      <c r="E423" s="190"/>
      <c r="F423" s="190"/>
      <c r="G423" s="161" t="str">
        <f t="shared" si="73"/>
        <v/>
      </c>
      <c r="H423" s="162" t="str">
        <f t="shared" si="74"/>
        <v/>
      </c>
      <c r="I423" s="197" t="str">
        <f t="shared" si="75"/>
        <v/>
      </c>
      <c r="J423" s="164" t="str">
        <f t="shared" si="85"/>
        <v/>
      </c>
      <c r="K423" s="163"/>
      <c r="M423" s="165" t="str">
        <f t="shared" si="76"/>
        <v/>
      </c>
      <c r="N423" s="166" t="str">
        <f t="shared" si="86"/>
        <v/>
      </c>
      <c r="O423" s="167" t="str">
        <f t="shared" si="77"/>
        <v/>
      </c>
      <c r="P423" s="167" t="str">
        <f t="shared" si="78"/>
        <v/>
      </c>
      <c r="Q423" s="168" t="str">
        <f t="shared" si="79"/>
        <v/>
      </c>
      <c r="R423" s="169" t="str">
        <f t="shared" si="80"/>
        <v/>
      </c>
      <c r="S423" s="168" t="str">
        <f t="shared" si="81"/>
        <v/>
      </c>
      <c r="T423" s="168" t="str">
        <f t="shared" si="82"/>
        <v/>
      </c>
      <c r="U423" s="168" t="str">
        <f t="shared" si="83"/>
        <v/>
      </c>
      <c r="V423" s="140"/>
      <c r="W423" s="171" t="str">
        <f t="shared" si="84"/>
        <v/>
      </c>
    </row>
    <row r="424" spans="1:23" ht="12" customHeight="1">
      <c r="A424" s="27">
        <v>375</v>
      </c>
      <c r="B424" s="188"/>
      <c r="C424" s="401"/>
      <c r="D424" s="189"/>
      <c r="E424" s="190"/>
      <c r="F424" s="190"/>
      <c r="G424" s="161" t="str">
        <f t="shared" si="73"/>
        <v/>
      </c>
      <c r="H424" s="162" t="str">
        <f t="shared" si="74"/>
        <v/>
      </c>
      <c r="I424" s="197" t="str">
        <f t="shared" si="75"/>
        <v/>
      </c>
      <c r="J424" s="164" t="str">
        <f t="shared" si="85"/>
        <v/>
      </c>
      <c r="K424" s="163"/>
      <c r="M424" s="165" t="str">
        <f t="shared" si="76"/>
        <v/>
      </c>
      <c r="N424" s="166" t="str">
        <f t="shared" si="86"/>
        <v/>
      </c>
      <c r="O424" s="167" t="str">
        <f t="shared" si="77"/>
        <v/>
      </c>
      <c r="P424" s="167" t="str">
        <f t="shared" si="78"/>
        <v/>
      </c>
      <c r="Q424" s="168" t="str">
        <f t="shared" si="79"/>
        <v/>
      </c>
      <c r="R424" s="169" t="str">
        <f t="shared" si="80"/>
        <v/>
      </c>
      <c r="S424" s="168" t="str">
        <f t="shared" si="81"/>
        <v/>
      </c>
      <c r="T424" s="168" t="str">
        <f t="shared" si="82"/>
        <v/>
      </c>
      <c r="U424" s="168" t="str">
        <f t="shared" si="83"/>
        <v/>
      </c>
      <c r="V424" s="140"/>
      <c r="W424" s="171" t="str">
        <f t="shared" si="84"/>
        <v/>
      </c>
    </row>
    <row r="425" spans="1:23" ht="12" customHeight="1">
      <c r="A425" s="27">
        <v>376</v>
      </c>
      <c r="B425" s="188"/>
      <c r="C425" s="401"/>
      <c r="D425" s="189"/>
      <c r="E425" s="190"/>
      <c r="F425" s="190"/>
      <c r="G425" s="161" t="str">
        <f t="shared" si="73"/>
        <v/>
      </c>
      <c r="H425" s="162" t="str">
        <f t="shared" si="74"/>
        <v/>
      </c>
      <c r="I425" s="197" t="str">
        <f t="shared" si="75"/>
        <v/>
      </c>
      <c r="J425" s="164" t="str">
        <f t="shared" si="85"/>
        <v/>
      </c>
      <c r="K425" s="163"/>
      <c r="M425" s="165" t="str">
        <f t="shared" si="76"/>
        <v/>
      </c>
      <c r="N425" s="166" t="str">
        <f t="shared" si="86"/>
        <v/>
      </c>
      <c r="O425" s="167" t="str">
        <f t="shared" si="77"/>
        <v/>
      </c>
      <c r="P425" s="167" t="str">
        <f t="shared" si="78"/>
        <v/>
      </c>
      <c r="Q425" s="168" t="str">
        <f t="shared" si="79"/>
        <v/>
      </c>
      <c r="R425" s="169" t="str">
        <f t="shared" si="80"/>
        <v/>
      </c>
      <c r="S425" s="168" t="str">
        <f t="shared" si="81"/>
        <v/>
      </c>
      <c r="T425" s="168" t="str">
        <f t="shared" si="82"/>
        <v/>
      </c>
      <c r="U425" s="168" t="str">
        <f t="shared" si="83"/>
        <v/>
      </c>
      <c r="V425" s="140"/>
      <c r="W425" s="171" t="str">
        <f t="shared" si="84"/>
        <v/>
      </c>
    </row>
    <row r="426" spans="1:23" ht="12" customHeight="1">
      <c r="A426" s="27">
        <v>377</v>
      </c>
      <c r="B426" s="188"/>
      <c r="C426" s="401"/>
      <c r="D426" s="189"/>
      <c r="E426" s="190"/>
      <c r="F426" s="190"/>
      <c r="G426" s="161" t="str">
        <f t="shared" si="73"/>
        <v/>
      </c>
      <c r="H426" s="162" t="str">
        <f t="shared" si="74"/>
        <v/>
      </c>
      <c r="I426" s="197" t="str">
        <f t="shared" si="75"/>
        <v/>
      </c>
      <c r="J426" s="164" t="str">
        <f t="shared" si="85"/>
        <v/>
      </c>
      <c r="K426" s="163"/>
      <c r="M426" s="165" t="str">
        <f t="shared" si="76"/>
        <v/>
      </c>
      <c r="N426" s="166" t="str">
        <f t="shared" si="86"/>
        <v/>
      </c>
      <c r="O426" s="167" t="str">
        <f t="shared" si="77"/>
        <v/>
      </c>
      <c r="P426" s="167" t="str">
        <f t="shared" si="78"/>
        <v/>
      </c>
      <c r="Q426" s="168" t="str">
        <f t="shared" si="79"/>
        <v/>
      </c>
      <c r="R426" s="169" t="str">
        <f t="shared" si="80"/>
        <v/>
      </c>
      <c r="S426" s="168" t="str">
        <f t="shared" si="81"/>
        <v/>
      </c>
      <c r="T426" s="168" t="str">
        <f t="shared" si="82"/>
        <v/>
      </c>
      <c r="U426" s="168" t="str">
        <f t="shared" si="83"/>
        <v/>
      </c>
      <c r="V426" s="140"/>
      <c r="W426" s="171" t="str">
        <f t="shared" si="84"/>
        <v/>
      </c>
    </row>
    <row r="427" spans="1:23" ht="12" customHeight="1">
      <c r="A427" s="27">
        <v>378</v>
      </c>
      <c r="B427" s="188"/>
      <c r="C427" s="401"/>
      <c r="D427" s="189"/>
      <c r="E427" s="190"/>
      <c r="F427" s="190"/>
      <c r="G427" s="161" t="str">
        <f t="shared" si="73"/>
        <v/>
      </c>
      <c r="H427" s="162" t="str">
        <f t="shared" si="74"/>
        <v/>
      </c>
      <c r="I427" s="197" t="str">
        <f t="shared" si="75"/>
        <v/>
      </c>
      <c r="J427" s="164" t="str">
        <f t="shared" si="85"/>
        <v/>
      </c>
      <c r="K427" s="163"/>
      <c r="M427" s="165" t="str">
        <f t="shared" si="76"/>
        <v/>
      </c>
      <c r="N427" s="166" t="str">
        <f t="shared" si="86"/>
        <v/>
      </c>
      <c r="O427" s="167" t="str">
        <f t="shared" si="77"/>
        <v/>
      </c>
      <c r="P427" s="167" t="str">
        <f t="shared" si="78"/>
        <v/>
      </c>
      <c r="Q427" s="168" t="str">
        <f t="shared" si="79"/>
        <v/>
      </c>
      <c r="R427" s="169" t="str">
        <f t="shared" si="80"/>
        <v/>
      </c>
      <c r="S427" s="168" t="str">
        <f t="shared" si="81"/>
        <v/>
      </c>
      <c r="T427" s="168" t="str">
        <f t="shared" si="82"/>
        <v/>
      </c>
      <c r="U427" s="168" t="str">
        <f t="shared" si="83"/>
        <v/>
      </c>
      <c r="V427" s="140"/>
      <c r="W427" s="171" t="str">
        <f t="shared" si="84"/>
        <v/>
      </c>
    </row>
    <row r="428" spans="1:23" ht="12" customHeight="1">
      <c r="A428" s="27">
        <v>379</v>
      </c>
      <c r="B428" s="188"/>
      <c r="C428" s="401"/>
      <c r="D428" s="189"/>
      <c r="E428" s="190"/>
      <c r="F428" s="190"/>
      <c r="G428" s="161" t="str">
        <f t="shared" si="73"/>
        <v/>
      </c>
      <c r="H428" s="162" t="str">
        <f t="shared" si="74"/>
        <v/>
      </c>
      <c r="I428" s="197" t="str">
        <f t="shared" si="75"/>
        <v/>
      </c>
      <c r="J428" s="164" t="str">
        <f t="shared" si="85"/>
        <v/>
      </c>
      <c r="K428" s="163"/>
      <c r="M428" s="165" t="str">
        <f t="shared" si="76"/>
        <v/>
      </c>
      <c r="N428" s="166" t="str">
        <f t="shared" si="86"/>
        <v/>
      </c>
      <c r="O428" s="167" t="str">
        <f t="shared" si="77"/>
        <v/>
      </c>
      <c r="P428" s="167" t="str">
        <f t="shared" si="78"/>
        <v/>
      </c>
      <c r="Q428" s="168" t="str">
        <f t="shared" si="79"/>
        <v/>
      </c>
      <c r="R428" s="169" t="str">
        <f t="shared" si="80"/>
        <v/>
      </c>
      <c r="S428" s="168" t="str">
        <f t="shared" si="81"/>
        <v/>
      </c>
      <c r="T428" s="168" t="str">
        <f t="shared" si="82"/>
        <v/>
      </c>
      <c r="U428" s="168" t="str">
        <f t="shared" si="83"/>
        <v/>
      </c>
      <c r="V428" s="140"/>
      <c r="W428" s="171" t="str">
        <f t="shared" si="84"/>
        <v/>
      </c>
    </row>
    <row r="429" spans="1:23" ht="12" customHeight="1">
      <c r="A429" s="27">
        <v>380</v>
      </c>
      <c r="B429" s="188"/>
      <c r="C429" s="401"/>
      <c r="D429" s="189"/>
      <c r="E429" s="190"/>
      <c r="F429" s="190"/>
      <c r="G429" s="161" t="str">
        <f t="shared" si="73"/>
        <v/>
      </c>
      <c r="H429" s="162" t="str">
        <f t="shared" si="74"/>
        <v/>
      </c>
      <c r="I429" s="197" t="str">
        <f t="shared" si="75"/>
        <v/>
      </c>
      <c r="J429" s="164" t="str">
        <f t="shared" si="85"/>
        <v/>
      </c>
      <c r="K429" s="163"/>
      <c r="M429" s="165" t="str">
        <f t="shared" si="76"/>
        <v/>
      </c>
      <c r="N429" s="166" t="str">
        <f t="shared" si="86"/>
        <v/>
      </c>
      <c r="O429" s="167" t="str">
        <f t="shared" si="77"/>
        <v/>
      </c>
      <c r="P429" s="167" t="str">
        <f t="shared" si="78"/>
        <v/>
      </c>
      <c r="Q429" s="168" t="str">
        <f t="shared" si="79"/>
        <v/>
      </c>
      <c r="R429" s="169" t="str">
        <f t="shared" si="80"/>
        <v/>
      </c>
      <c r="S429" s="168" t="str">
        <f t="shared" si="81"/>
        <v/>
      </c>
      <c r="T429" s="168" t="str">
        <f t="shared" si="82"/>
        <v/>
      </c>
      <c r="U429" s="168" t="str">
        <f t="shared" si="83"/>
        <v/>
      </c>
      <c r="V429" s="140"/>
      <c r="W429" s="171" t="str">
        <f t="shared" si="84"/>
        <v/>
      </c>
    </row>
    <row r="430" spans="1:23" ht="12" customHeight="1">
      <c r="A430" s="27">
        <v>381</v>
      </c>
      <c r="B430" s="188"/>
      <c r="C430" s="401"/>
      <c r="D430" s="189"/>
      <c r="E430" s="190"/>
      <c r="F430" s="190"/>
      <c r="G430" s="161" t="str">
        <f t="shared" si="73"/>
        <v/>
      </c>
      <c r="H430" s="162" t="str">
        <f t="shared" si="74"/>
        <v/>
      </c>
      <c r="I430" s="197" t="str">
        <f t="shared" si="75"/>
        <v/>
      </c>
      <c r="J430" s="164" t="str">
        <f t="shared" si="85"/>
        <v/>
      </c>
      <c r="K430" s="163"/>
      <c r="M430" s="165" t="str">
        <f t="shared" si="76"/>
        <v/>
      </c>
      <c r="N430" s="166" t="str">
        <f t="shared" si="86"/>
        <v/>
      </c>
      <c r="O430" s="167" t="str">
        <f t="shared" si="77"/>
        <v/>
      </c>
      <c r="P430" s="167" t="str">
        <f t="shared" si="78"/>
        <v/>
      </c>
      <c r="Q430" s="168" t="str">
        <f t="shared" si="79"/>
        <v/>
      </c>
      <c r="R430" s="169" t="str">
        <f t="shared" si="80"/>
        <v/>
      </c>
      <c r="S430" s="168" t="str">
        <f t="shared" si="81"/>
        <v/>
      </c>
      <c r="T430" s="168" t="str">
        <f t="shared" si="82"/>
        <v/>
      </c>
      <c r="U430" s="168" t="str">
        <f t="shared" si="83"/>
        <v/>
      </c>
      <c r="V430" s="140"/>
      <c r="W430" s="171" t="str">
        <f t="shared" si="84"/>
        <v/>
      </c>
    </row>
    <row r="431" spans="1:23" ht="12" customHeight="1">
      <c r="A431" s="27">
        <v>382</v>
      </c>
      <c r="B431" s="188"/>
      <c r="C431" s="401"/>
      <c r="D431" s="189"/>
      <c r="E431" s="190"/>
      <c r="F431" s="190"/>
      <c r="G431" s="161" t="str">
        <f t="shared" si="73"/>
        <v/>
      </c>
      <c r="H431" s="162" t="str">
        <f t="shared" si="74"/>
        <v/>
      </c>
      <c r="I431" s="197" t="str">
        <f t="shared" si="75"/>
        <v/>
      </c>
      <c r="J431" s="164" t="str">
        <f t="shared" si="85"/>
        <v/>
      </c>
      <c r="K431" s="163"/>
      <c r="M431" s="165" t="str">
        <f t="shared" si="76"/>
        <v/>
      </c>
      <c r="N431" s="166" t="str">
        <f t="shared" si="86"/>
        <v/>
      </c>
      <c r="O431" s="167" t="str">
        <f t="shared" si="77"/>
        <v/>
      </c>
      <c r="P431" s="167" t="str">
        <f t="shared" si="78"/>
        <v/>
      </c>
      <c r="Q431" s="168" t="str">
        <f t="shared" si="79"/>
        <v/>
      </c>
      <c r="R431" s="169" t="str">
        <f t="shared" si="80"/>
        <v/>
      </c>
      <c r="S431" s="168" t="str">
        <f t="shared" si="81"/>
        <v/>
      </c>
      <c r="T431" s="168" t="str">
        <f t="shared" si="82"/>
        <v/>
      </c>
      <c r="U431" s="168" t="str">
        <f t="shared" si="83"/>
        <v/>
      </c>
      <c r="V431" s="140"/>
      <c r="W431" s="171" t="str">
        <f t="shared" si="84"/>
        <v/>
      </c>
    </row>
    <row r="432" spans="1:23" ht="12" customHeight="1">
      <c r="A432" s="27">
        <v>383</v>
      </c>
      <c r="B432" s="188"/>
      <c r="C432" s="401"/>
      <c r="D432" s="189"/>
      <c r="E432" s="190"/>
      <c r="F432" s="190"/>
      <c r="G432" s="161" t="str">
        <f t="shared" si="73"/>
        <v/>
      </c>
      <c r="H432" s="162" t="str">
        <f t="shared" si="74"/>
        <v/>
      </c>
      <c r="I432" s="197" t="str">
        <f t="shared" si="75"/>
        <v/>
      </c>
      <c r="J432" s="164" t="str">
        <f t="shared" si="85"/>
        <v/>
      </c>
      <c r="K432" s="163"/>
      <c r="M432" s="165" t="str">
        <f t="shared" si="76"/>
        <v/>
      </c>
      <c r="N432" s="166" t="str">
        <f t="shared" si="86"/>
        <v/>
      </c>
      <c r="O432" s="167" t="str">
        <f t="shared" si="77"/>
        <v/>
      </c>
      <c r="P432" s="167" t="str">
        <f t="shared" si="78"/>
        <v/>
      </c>
      <c r="Q432" s="168" t="str">
        <f t="shared" si="79"/>
        <v/>
      </c>
      <c r="R432" s="169" t="str">
        <f t="shared" si="80"/>
        <v/>
      </c>
      <c r="S432" s="168" t="str">
        <f t="shared" si="81"/>
        <v/>
      </c>
      <c r="T432" s="168" t="str">
        <f t="shared" si="82"/>
        <v/>
      </c>
      <c r="U432" s="168" t="str">
        <f t="shared" si="83"/>
        <v/>
      </c>
      <c r="V432" s="140"/>
      <c r="W432" s="171" t="str">
        <f t="shared" si="84"/>
        <v/>
      </c>
    </row>
    <row r="433" spans="1:23" ht="12" customHeight="1">
      <c r="A433" s="27">
        <v>384</v>
      </c>
      <c r="B433" s="188"/>
      <c r="C433" s="401"/>
      <c r="D433" s="189"/>
      <c r="E433" s="190"/>
      <c r="F433" s="190"/>
      <c r="G433" s="161" t="str">
        <f t="shared" si="73"/>
        <v/>
      </c>
      <c r="H433" s="162" t="str">
        <f t="shared" si="74"/>
        <v/>
      </c>
      <c r="I433" s="197" t="str">
        <f t="shared" si="75"/>
        <v/>
      </c>
      <c r="J433" s="164" t="str">
        <f t="shared" si="85"/>
        <v/>
      </c>
      <c r="K433" s="163"/>
      <c r="M433" s="165" t="str">
        <f t="shared" si="76"/>
        <v/>
      </c>
      <c r="N433" s="166" t="str">
        <f t="shared" si="86"/>
        <v/>
      </c>
      <c r="O433" s="167" t="str">
        <f t="shared" si="77"/>
        <v/>
      </c>
      <c r="P433" s="167" t="str">
        <f t="shared" si="78"/>
        <v/>
      </c>
      <c r="Q433" s="168" t="str">
        <f t="shared" si="79"/>
        <v/>
      </c>
      <c r="R433" s="169" t="str">
        <f t="shared" si="80"/>
        <v/>
      </c>
      <c r="S433" s="168" t="str">
        <f t="shared" si="81"/>
        <v/>
      </c>
      <c r="T433" s="168" t="str">
        <f t="shared" si="82"/>
        <v/>
      </c>
      <c r="U433" s="168" t="str">
        <f t="shared" si="83"/>
        <v/>
      </c>
      <c r="V433" s="140"/>
      <c r="W433" s="171" t="str">
        <f t="shared" si="84"/>
        <v/>
      </c>
    </row>
    <row r="434" spans="1:23" ht="12" customHeight="1">
      <c r="A434" s="27">
        <v>385</v>
      </c>
      <c r="B434" s="188"/>
      <c r="C434" s="401"/>
      <c r="D434" s="189"/>
      <c r="E434" s="190"/>
      <c r="F434" s="190"/>
      <c r="G434" s="161" t="str">
        <f t="shared" ref="G434:G497" si="87">IF(OR(ISBLANK($C434),ISBLANK($C$45)),"",IF($C434&gt;$C$45,"",DATEDIF($C434,$C$45,"Y")))</f>
        <v/>
      </c>
      <c r="H434" s="162" t="str">
        <f t="shared" ref="H434:H497" si="88">IF(D434=1,"男",IF(D434=2,"女",""))</f>
        <v/>
      </c>
      <c r="I434" s="197" t="str">
        <f t="shared" ref="I434:I497" si="89">G434&amp;H434</f>
        <v/>
      </c>
      <c r="J434" s="164" t="str">
        <f t="shared" si="85"/>
        <v/>
      </c>
      <c r="K434" s="163"/>
      <c r="M434" s="165" t="str">
        <f t="shared" ref="M434:M497" si="90">IF(E434="","",(IF(E434&gt;=70,F434/(E434*E434/10^4),"測定不可")))</f>
        <v/>
      </c>
      <c r="N434" s="166" t="str">
        <f t="shared" si="86"/>
        <v/>
      </c>
      <c r="O434" s="167" t="str">
        <f t="shared" ref="O434:O497" si="91">IF(OR(C434=""),"",IF(D434="1",0.00206*E434*E434-0.1166*E434+6.5273,0.00249*E434*E434-0.1858*E434+9.036))</f>
        <v/>
      </c>
      <c r="P434" s="167" t="str">
        <f t="shared" ref="P434:P497" si="92">IF(OR(E434=""),"",IF(AND(H434="男",G434&lt;=2),61,IF(AND(H434="男",G434&gt;=3),54.8,IF(AND(H434="女",G434&lt;=2),59.7,52.2))))</f>
        <v/>
      </c>
      <c r="Q434" s="168" t="str">
        <f t="shared" ref="Q434:Q497" si="93">IF($E434="","",P434*O434)</f>
        <v/>
      </c>
      <c r="R434" s="169" t="str">
        <f t="shared" ref="R434:R497" si="94">IF(OR(G434=""),"",IF(G434&gt;=3,1.45,1.35))</f>
        <v/>
      </c>
      <c r="S434" s="168" t="str">
        <f t="shared" ref="S434:S497" si="95">IF(OR(G434=""),"",IF(AND(H434="男",G434&lt;=2),20,IF(AND(H434="女",G434&lt;=2),15,10)))</f>
        <v/>
      </c>
      <c r="T434" s="168" t="str">
        <f t="shared" ref="T434:T497" si="96">IF(E434="","",(Q434*R434+S434))</f>
        <v/>
      </c>
      <c r="U434" s="168" t="str">
        <f t="shared" ref="U434:U497" si="97">IF(OR(E434=""),"",CEILING(T434,50))</f>
        <v/>
      </c>
      <c r="V434" s="140"/>
      <c r="W434" s="171" t="str">
        <f t="shared" ref="W434:W497" si="98">IF(E434="","",(U434*V434))</f>
        <v/>
      </c>
    </row>
    <row r="435" spans="1:23" ht="12" customHeight="1">
      <c r="A435" s="27">
        <v>386</v>
      </c>
      <c r="B435" s="188"/>
      <c r="C435" s="401"/>
      <c r="D435" s="189"/>
      <c r="E435" s="190"/>
      <c r="F435" s="190"/>
      <c r="G435" s="161" t="str">
        <f t="shared" si="87"/>
        <v/>
      </c>
      <c r="H435" s="162" t="str">
        <f t="shared" si="88"/>
        <v/>
      </c>
      <c r="I435" s="197" t="str">
        <f t="shared" si="89"/>
        <v/>
      </c>
      <c r="J435" s="164" t="str">
        <f t="shared" ref="J435:J498" si="99">IF(OR(E435=""),"",IF(E435&gt;=70,(IF(ISNUMBER(N435),VLOOKUP(N435,$F$32:$K$37,4,TRUE),"")),"測定不可"))</f>
        <v/>
      </c>
      <c r="K435" s="163"/>
      <c r="M435" s="165" t="str">
        <f t="shared" si="90"/>
        <v/>
      </c>
      <c r="N435" s="166" t="str">
        <f t="shared" si="86"/>
        <v/>
      </c>
      <c r="O435" s="167" t="str">
        <f t="shared" si="91"/>
        <v/>
      </c>
      <c r="P435" s="167" t="str">
        <f t="shared" si="92"/>
        <v/>
      </c>
      <c r="Q435" s="168" t="str">
        <f t="shared" si="93"/>
        <v/>
      </c>
      <c r="R435" s="169" t="str">
        <f t="shared" si="94"/>
        <v/>
      </c>
      <c r="S435" s="168" t="str">
        <f t="shared" si="95"/>
        <v/>
      </c>
      <c r="T435" s="168" t="str">
        <f t="shared" si="96"/>
        <v/>
      </c>
      <c r="U435" s="168" t="str">
        <f t="shared" si="97"/>
        <v/>
      </c>
      <c r="V435" s="140"/>
      <c r="W435" s="171" t="str">
        <f t="shared" si="98"/>
        <v/>
      </c>
    </row>
    <row r="436" spans="1:23" ht="12" customHeight="1">
      <c r="A436" s="27">
        <v>387</v>
      </c>
      <c r="B436" s="188"/>
      <c r="C436" s="401"/>
      <c r="D436" s="189"/>
      <c r="E436" s="190"/>
      <c r="F436" s="190"/>
      <c r="G436" s="161" t="str">
        <f t="shared" si="87"/>
        <v/>
      </c>
      <c r="H436" s="162" t="str">
        <f t="shared" si="88"/>
        <v/>
      </c>
      <c r="I436" s="197" t="str">
        <f t="shared" si="89"/>
        <v/>
      </c>
      <c r="J436" s="164" t="str">
        <f t="shared" si="99"/>
        <v/>
      </c>
      <c r="K436" s="163"/>
      <c r="M436" s="165" t="str">
        <f t="shared" si="90"/>
        <v/>
      </c>
      <c r="N436" s="166" t="str">
        <f t="shared" si="86"/>
        <v/>
      </c>
      <c r="O436" s="167" t="str">
        <f t="shared" si="91"/>
        <v/>
      </c>
      <c r="P436" s="167" t="str">
        <f t="shared" si="92"/>
        <v/>
      </c>
      <c r="Q436" s="168" t="str">
        <f t="shared" si="93"/>
        <v/>
      </c>
      <c r="R436" s="169" t="str">
        <f t="shared" si="94"/>
        <v/>
      </c>
      <c r="S436" s="168" t="str">
        <f t="shared" si="95"/>
        <v/>
      </c>
      <c r="T436" s="168" t="str">
        <f t="shared" si="96"/>
        <v/>
      </c>
      <c r="U436" s="168" t="str">
        <f t="shared" si="97"/>
        <v/>
      </c>
      <c r="V436" s="140"/>
      <c r="W436" s="171" t="str">
        <f t="shared" si="98"/>
        <v/>
      </c>
    </row>
    <row r="437" spans="1:23" ht="12" customHeight="1">
      <c r="A437" s="27">
        <v>388</v>
      </c>
      <c r="B437" s="188"/>
      <c r="C437" s="401"/>
      <c r="D437" s="189"/>
      <c r="E437" s="190"/>
      <c r="F437" s="190"/>
      <c r="G437" s="161" t="str">
        <f t="shared" si="87"/>
        <v/>
      </c>
      <c r="H437" s="162" t="str">
        <f t="shared" si="88"/>
        <v/>
      </c>
      <c r="I437" s="197" t="str">
        <f t="shared" si="89"/>
        <v/>
      </c>
      <c r="J437" s="164" t="str">
        <f t="shared" si="99"/>
        <v/>
      </c>
      <c r="K437" s="163"/>
      <c r="M437" s="165" t="str">
        <f t="shared" si="90"/>
        <v/>
      </c>
      <c r="N437" s="166" t="str">
        <f t="shared" si="86"/>
        <v/>
      </c>
      <c r="O437" s="167" t="str">
        <f t="shared" si="91"/>
        <v/>
      </c>
      <c r="P437" s="167" t="str">
        <f t="shared" si="92"/>
        <v/>
      </c>
      <c r="Q437" s="168" t="str">
        <f t="shared" si="93"/>
        <v/>
      </c>
      <c r="R437" s="169" t="str">
        <f t="shared" si="94"/>
        <v/>
      </c>
      <c r="S437" s="168" t="str">
        <f t="shared" si="95"/>
        <v/>
      </c>
      <c r="T437" s="168" t="str">
        <f t="shared" si="96"/>
        <v/>
      </c>
      <c r="U437" s="168" t="str">
        <f t="shared" si="97"/>
        <v/>
      </c>
      <c r="V437" s="140"/>
      <c r="W437" s="171" t="str">
        <f t="shared" si="98"/>
        <v/>
      </c>
    </row>
    <row r="438" spans="1:23" ht="12" customHeight="1">
      <c r="A438" s="27">
        <v>389</v>
      </c>
      <c r="B438" s="188"/>
      <c r="C438" s="401"/>
      <c r="D438" s="189"/>
      <c r="E438" s="190"/>
      <c r="F438" s="190"/>
      <c r="G438" s="161" t="str">
        <f t="shared" si="87"/>
        <v/>
      </c>
      <c r="H438" s="162" t="str">
        <f t="shared" si="88"/>
        <v/>
      </c>
      <c r="I438" s="197" t="str">
        <f t="shared" si="89"/>
        <v/>
      </c>
      <c r="J438" s="164" t="str">
        <f t="shared" si="99"/>
        <v/>
      </c>
      <c r="K438" s="163"/>
      <c r="M438" s="165" t="str">
        <f t="shared" si="90"/>
        <v/>
      </c>
      <c r="N438" s="166" t="str">
        <f t="shared" si="86"/>
        <v/>
      </c>
      <c r="O438" s="167" t="str">
        <f t="shared" si="91"/>
        <v/>
      </c>
      <c r="P438" s="167" t="str">
        <f t="shared" si="92"/>
        <v/>
      </c>
      <c r="Q438" s="168" t="str">
        <f t="shared" si="93"/>
        <v/>
      </c>
      <c r="R438" s="169" t="str">
        <f t="shared" si="94"/>
        <v/>
      </c>
      <c r="S438" s="168" t="str">
        <f t="shared" si="95"/>
        <v/>
      </c>
      <c r="T438" s="168" t="str">
        <f t="shared" si="96"/>
        <v/>
      </c>
      <c r="U438" s="168" t="str">
        <f t="shared" si="97"/>
        <v/>
      </c>
      <c r="V438" s="140"/>
      <c r="W438" s="171" t="str">
        <f t="shared" si="98"/>
        <v/>
      </c>
    </row>
    <row r="439" spans="1:23" ht="12" customHeight="1">
      <c r="A439" s="27">
        <v>390</v>
      </c>
      <c r="B439" s="188"/>
      <c r="C439" s="401"/>
      <c r="D439" s="189"/>
      <c r="E439" s="190"/>
      <c r="F439" s="190"/>
      <c r="G439" s="161" t="str">
        <f t="shared" si="87"/>
        <v/>
      </c>
      <c r="H439" s="162" t="str">
        <f t="shared" si="88"/>
        <v/>
      </c>
      <c r="I439" s="197" t="str">
        <f t="shared" si="89"/>
        <v/>
      </c>
      <c r="J439" s="164" t="str">
        <f t="shared" si="99"/>
        <v/>
      </c>
      <c r="K439" s="163"/>
      <c r="M439" s="165" t="str">
        <f t="shared" si="90"/>
        <v/>
      </c>
      <c r="N439" s="166" t="str">
        <f t="shared" si="86"/>
        <v/>
      </c>
      <c r="O439" s="167" t="str">
        <f t="shared" si="91"/>
        <v/>
      </c>
      <c r="P439" s="167" t="str">
        <f t="shared" si="92"/>
        <v/>
      </c>
      <c r="Q439" s="168" t="str">
        <f t="shared" si="93"/>
        <v/>
      </c>
      <c r="R439" s="169" t="str">
        <f t="shared" si="94"/>
        <v/>
      </c>
      <c r="S439" s="168" t="str">
        <f t="shared" si="95"/>
        <v/>
      </c>
      <c r="T439" s="168" t="str">
        <f t="shared" si="96"/>
        <v/>
      </c>
      <c r="U439" s="168" t="str">
        <f t="shared" si="97"/>
        <v/>
      </c>
      <c r="V439" s="140"/>
      <c r="W439" s="171" t="str">
        <f t="shared" si="98"/>
        <v/>
      </c>
    </row>
    <row r="440" spans="1:23" ht="12" customHeight="1">
      <c r="A440" s="27">
        <v>391</v>
      </c>
      <c r="B440" s="188"/>
      <c r="C440" s="401"/>
      <c r="D440" s="189"/>
      <c r="E440" s="190"/>
      <c r="F440" s="190"/>
      <c r="G440" s="161" t="str">
        <f t="shared" si="87"/>
        <v/>
      </c>
      <c r="H440" s="162" t="str">
        <f t="shared" si="88"/>
        <v/>
      </c>
      <c r="I440" s="197" t="str">
        <f t="shared" si="89"/>
        <v/>
      </c>
      <c r="J440" s="164" t="str">
        <f t="shared" si="99"/>
        <v/>
      </c>
      <c r="K440" s="163"/>
      <c r="M440" s="165" t="str">
        <f t="shared" si="90"/>
        <v/>
      </c>
      <c r="N440" s="166" t="str">
        <f t="shared" si="86"/>
        <v/>
      </c>
      <c r="O440" s="167" t="str">
        <f t="shared" si="91"/>
        <v/>
      </c>
      <c r="P440" s="167" t="str">
        <f t="shared" si="92"/>
        <v/>
      </c>
      <c r="Q440" s="168" t="str">
        <f t="shared" si="93"/>
        <v/>
      </c>
      <c r="R440" s="169" t="str">
        <f t="shared" si="94"/>
        <v/>
      </c>
      <c r="S440" s="168" t="str">
        <f t="shared" si="95"/>
        <v/>
      </c>
      <c r="T440" s="168" t="str">
        <f t="shared" si="96"/>
        <v/>
      </c>
      <c r="U440" s="168" t="str">
        <f t="shared" si="97"/>
        <v/>
      </c>
      <c r="V440" s="140"/>
      <c r="W440" s="171" t="str">
        <f t="shared" si="98"/>
        <v/>
      </c>
    </row>
    <row r="441" spans="1:23" ht="12" customHeight="1">
      <c r="A441" s="27">
        <v>392</v>
      </c>
      <c r="B441" s="188"/>
      <c r="C441" s="401"/>
      <c r="D441" s="189"/>
      <c r="E441" s="190"/>
      <c r="F441" s="190"/>
      <c r="G441" s="161" t="str">
        <f t="shared" si="87"/>
        <v/>
      </c>
      <c r="H441" s="162" t="str">
        <f t="shared" si="88"/>
        <v/>
      </c>
      <c r="I441" s="197" t="str">
        <f t="shared" si="89"/>
        <v/>
      </c>
      <c r="J441" s="164" t="str">
        <f t="shared" si="99"/>
        <v/>
      </c>
      <c r="K441" s="163"/>
      <c r="M441" s="165" t="str">
        <f t="shared" si="90"/>
        <v/>
      </c>
      <c r="N441" s="166" t="str">
        <f t="shared" si="86"/>
        <v/>
      </c>
      <c r="O441" s="167" t="str">
        <f t="shared" si="91"/>
        <v/>
      </c>
      <c r="P441" s="167" t="str">
        <f t="shared" si="92"/>
        <v/>
      </c>
      <c r="Q441" s="168" t="str">
        <f t="shared" si="93"/>
        <v/>
      </c>
      <c r="R441" s="169" t="str">
        <f t="shared" si="94"/>
        <v/>
      </c>
      <c r="S441" s="168" t="str">
        <f t="shared" si="95"/>
        <v/>
      </c>
      <c r="T441" s="168" t="str">
        <f t="shared" si="96"/>
        <v/>
      </c>
      <c r="U441" s="168" t="str">
        <f t="shared" si="97"/>
        <v/>
      </c>
      <c r="V441" s="140"/>
      <c r="W441" s="171" t="str">
        <f t="shared" si="98"/>
        <v/>
      </c>
    </row>
    <row r="442" spans="1:23" ht="12" customHeight="1">
      <c r="A442" s="27">
        <v>393</v>
      </c>
      <c r="B442" s="188"/>
      <c r="C442" s="401"/>
      <c r="D442" s="189"/>
      <c r="E442" s="190"/>
      <c r="F442" s="190"/>
      <c r="G442" s="161" t="str">
        <f t="shared" si="87"/>
        <v/>
      </c>
      <c r="H442" s="162" t="str">
        <f t="shared" si="88"/>
        <v/>
      </c>
      <c r="I442" s="197" t="str">
        <f t="shared" si="89"/>
        <v/>
      </c>
      <c r="J442" s="164" t="str">
        <f t="shared" si="99"/>
        <v/>
      </c>
      <c r="K442" s="163"/>
      <c r="M442" s="165" t="str">
        <f t="shared" si="90"/>
        <v/>
      </c>
      <c r="N442" s="166" t="str">
        <f t="shared" si="86"/>
        <v/>
      </c>
      <c r="O442" s="167" t="str">
        <f t="shared" si="91"/>
        <v/>
      </c>
      <c r="P442" s="167" t="str">
        <f t="shared" si="92"/>
        <v/>
      </c>
      <c r="Q442" s="168" t="str">
        <f t="shared" si="93"/>
        <v/>
      </c>
      <c r="R442" s="169" t="str">
        <f t="shared" si="94"/>
        <v/>
      </c>
      <c r="S442" s="168" t="str">
        <f t="shared" si="95"/>
        <v/>
      </c>
      <c r="T442" s="168" t="str">
        <f t="shared" si="96"/>
        <v/>
      </c>
      <c r="U442" s="168" t="str">
        <f t="shared" si="97"/>
        <v/>
      </c>
      <c r="V442" s="140"/>
      <c r="W442" s="171" t="str">
        <f t="shared" si="98"/>
        <v/>
      </c>
    </row>
    <row r="443" spans="1:23" ht="12" customHeight="1">
      <c r="A443" s="27">
        <v>394</v>
      </c>
      <c r="B443" s="188"/>
      <c r="C443" s="401"/>
      <c r="D443" s="189"/>
      <c r="E443" s="190"/>
      <c r="F443" s="190"/>
      <c r="G443" s="161" t="str">
        <f t="shared" si="87"/>
        <v/>
      </c>
      <c r="H443" s="162" t="str">
        <f t="shared" si="88"/>
        <v/>
      </c>
      <c r="I443" s="197" t="str">
        <f t="shared" si="89"/>
        <v/>
      </c>
      <c r="J443" s="164" t="str">
        <f t="shared" si="99"/>
        <v/>
      </c>
      <c r="K443" s="163"/>
      <c r="M443" s="165" t="str">
        <f t="shared" si="90"/>
        <v/>
      </c>
      <c r="N443" s="166" t="str">
        <f t="shared" si="86"/>
        <v/>
      </c>
      <c r="O443" s="167" t="str">
        <f t="shared" si="91"/>
        <v/>
      </c>
      <c r="P443" s="167" t="str">
        <f t="shared" si="92"/>
        <v/>
      </c>
      <c r="Q443" s="168" t="str">
        <f t="shared" si="93"/>
        <v/>
      </c>
      <c r="R443" s="169" t="str">
        <f t="shared" si="94"/>
        <v/>
      </c>
      <c r="S443" s="168" t="str">
        <f t="shared" si="95"/>
        <v/>
      </c>
      <c r="T443" s="168" t="str">
        <f t="shared" si="96"/>
        <v/>
      </c>
      <c r="U443" s="168" t="str">
        <f t="shared" si="97"/>
        <v/>
      </c>
      <c r="V443" s="140"/>
      <c r="W443" s="171" t="str">
        <f t="shared" si="98"/>
        <v/>
      </c>
    </row>
    <row r="444" spans="1:23" ht="12" customHeight="1">
      <c r="A444" s="27">
        <v>395</v>
      </c>
      <c r="B444" s="188"/>
      <c r="C444" s="401"/>
      <c r="D444" s="189"/>
      <c r="E444" s="190"/>
      <c r="F444" s="190"/>
      <c r="G444" s="161" t="str">
        <f t="shared" si="87"/>
        <v/>
      </c>
      <c r="H444" s="162" t="str">
        <f t="shared" si="88"/>
        <v/>
      </c>
      <c r="I444" s="197" t="str">
        <f t="shared" si="89"/>
        <v/>
      </c>
      <c r="J444" s="164" t="str">
        <f t="shared" si="99"/>
        <v/>
      </c>
      <c r="K444" s="163"/>
      <c r="M444" s="165" t="str">
        <f t="shared" si="90"/>
        <v/>
      </c>
      <c r="N444" s="166" t="str">
        <f t="shared" si="86"/>
        <v/>
      </c>
      <c r="O444" s="167" t="str">
        <f t="shared" si="91"/>
        <v/>
      </c>
      <c r="P444" s="167" t="str">
        <f t="shared" si="92"/>
        <v/>
      </c>
      <c r="Q444" s="168" t="str">
        <f t="shared" si="93"/>
        <v/>
      </c>
      <c r="R444" s="169" t="str">
        <f t="shared" si="94"/>
        <v/>
      </c>
      <c r="S444" s="168" t="str">
        <f t="shared" si="95"/>
        <v/>
      </c>
      <c r="T444" s="168" t="str">
        <f t="shared" si="96"/>
        <v/>
      </c>
      <c r="U444" s="168" t="str">
        <f t="shared" si="97"/>
        <v/>
      </c>
      <c r="V444" s="140"/>
      <c r="W444" s="171" t="str">
        <f t="shared" si="98"/>
        <v/>
      </c>
    </row>
    <row r="445" spans="1:23" ht="12" customHeight="1">
      <c r="A445" s="27">
        <v>396</v>
      </c>
      <c r="B445" s="188"/>
      <c r="C445" s="401"/>
      <c r="D445" s="189"/>
      <c r="E445" s="190"/>
      <c r="F445" s="190"/>
      <c r="G445" s="161" t="str">
        <f t="shared" si="87"/>
        <v/>
      </c>
      <c r="H445" s="162" t="str">
        <f t="shared" si="88"/>
        <v/>
      </c>
      <c r="I445" s="197" t="str">
        <f t="shared" si="89"/>
        <v/>
      </c>
      <c r="J445" s="164" t="str">
        <f t="shared" si="99"/>
        <v/>
      </c>
      <c r="K445" s="163"/>
      <c r="M445" s="165" t="str">
        <f t="shared" si="90"/>
        <v/>
      </c>
      <c r="N445" s="166" t="str">
        <f t="shared" si="86"/>
        <v/>
      </c>
      <c r="O445" s="167" t="str">
        <f t="shared" si="91"/>
        <v/>
      </c>
      <c r="P445" s="167" t="str">
        <f t="shared" si="92"/>
        <v/>
      </c>
      <c r="Q445" s="168" t="str">
        <f t="shared" si="93"/>
        <v/>
      </c>
      <c r="R445" s="169" t="str">
        <f t="shared" si="94"/>
        <v/>
      </c>
      <c r="S445" s="168" t="str">
        <f t="shared" si="95"/>
        <v/>
      </c>
      <c r="T445" s="168" t="str">
        <f t="shared" si="96"/>
        <v/>
      </c>
      <c r="U445" s="168" t="str">
        <f t="shared" si="97"/>
        <v/>
      </c>
      <c r="V445" s="140"/>
      <c r="W445" s="171" t="str">
        <f t="shared" si="98"/>
        <v/>
      </c>
    </row>
    <row r="446" spans="1:23" ht="12" customHeight="1">
      <c r="A446" s="27">
        <v>397</v>
      </c>
      <c r="B446" s="188"/>
      <c r="C446" s="401"/>
      <c r="D446" s="189"/>
      <c r="E446" s="190"/>
      <c r="F446" s="190"/>
      <c r="G446" s="161" t="str">
        <f t="shared" si="87"/>
        <v/>
      </c>
      <c r="H446" s="162" t="str">
        <f t="shared" si="88"/>
        <v/>
      </c>
      <c r="I446" s="197" t="str">
        <f t="shared" si="89"/>
        <v/>
      </c>
      <c r="J446" s="164" t="str">
        <f t="shared" si="99"/>
        <v/>
      </c>
      <c r="K446" s="163"/>
      <c r="M446" s="165" t="str">
        <f t="shared" si="90"/>
        <v/>
      </c>
      <c r="N446" s="166" t="str">
        <f t="shared" si="86"/>
        <v/>
      </c>
      <c r="O446" s="167" t="str">
        <f t="shared" si="91"/>
        <v/>
      </c>
      <c r="P446" s="167" t="str">
        <f t="shared" si="92"/>
        <v/>
      </c>
      <c r="Q446" s="168" t="str">
        <f t="shared" si="93"/>
        <v/>
      </c>
      <c r="R446" s="169" t="str">
        <f t="shared" si="94"/>
        <v/>
      </c>
      <c r="S446" s="168" t="str">
        <f t="shared" si="95"/>
        <v/>
      </c>
      <c r="T446" s="168" t="str">
        <f t="shared" si="96"/>
        <v/>
      </c>
      <c r="U446" s="168" t="str">
        <f t="shared" si="97"/>
        <v/>
      </c>
      <c r="V446" s="140"/>
      <c r="W446" s="171" t="str">
        <f t="shared" si="98"/>
        <v/>
      </c>
    </row>
    <row r="447" spans="1:23" ht="12" customHeight="1">
      <c r="A447" s="27">
        <v>398</v>
      </c>
      <c r="B447" s="188"/>
      <c r="C447" s="401"/>
      <c r="D447" s="189"/>
      <c r="E447" s="190"/>
      <c r="F447" s="190"/>
      <c r="G447" s="161" t="str">
        <f t="shared" si="87"/>
        <v/>
      </c>
      <c r="H447" s="162" t="str">
        <f t="shared" si="88"/>
        <v/>
      </c>
      <c r="I447" s="197" t="str">
        <f t="shared" si="89"/>
        <v/>
      </c>
      <c r="J447" s="164" t="str">
        <f t="shared" si="99"/>
        <v/>
      </c>
      <c r="K447" s="163"/>
      <c r="M447" s="165" t="str">
        <f t="shared" si="90"/>
        <v/>
      </c>
      <c r="N447" s="166" t="str">
        <f t="shared" si="86"/>
        <v/>
      </c>
      <c r="O447" s="167" t="str">
        <f t="shared" si="91"/>
        <v/>
      </c>
      <c r="P447" s="167" t="str">
        <f t="shared" si="92"/>
        <v/>
      </c>
      <c r="Q447" s="168" t="str">
        <f t="shared" si="93"/>
        <v/>
      </c>
      <c r="R447" s="169" t="str">
        <f t="shared" si="94"/>
        <v/>
      </c>
      <c r="S447" s="168" t="str">
        <f t="shared" si="95"/>
        <v/>
      </c>
      <c r="T447" s="168" t="str">
        <f t="shared" si="96"/>
        <v/>
      </c>
      <c r="U447" s="168" t="str">
        <f t="shared" si="97"/>
        <v/>
      </c>
      <c r="V447" s="140"/>
      <c r="W447" s="171" t="str">
        <f t="shared" si="98"/>
        <v/>
      </c>
    </row>
    <row r="448" spans="1:23" ht="12" customHeight="1">
      <c r="A448" s="27">
        <v>399</v>
      </c>
      <c r="B448" s="188"/>
      <c r="C448" s="401"/>
      <c r="D448" s="189"/>
      <c r="E448" s="190"/>
      <c r="F448" s="190"/>
      <c r="G448" s="161" t="str">
        <f t="shared" si="87"/>
        <v/>
      </c>
      <c r="H448" s="162" t="str">
        <f t="shared" si="88"/>
        <v/>
      </c>
      <c r="I448" s="197" t="str">
        <f t="shared" si="89"/>
        <v/>
      </c>
      <c r="J448" s="164" t="str">
        <f t="shared" si="99"/>
        <v/>
      </c>
      <c r="K448" s="163"/>
      <c r="M448" s="165" t="str">
        <f t="shared" si="90"/>
        <v/>
      </c>
      <c r="N448" s="166" t="str">
        <f t="shared" si="86"/>
        <v/>
      </c>
      <c r="O448" s="167" t="str">
        <f t="shared" si="91"/>
        <v/>
      </c>
      <c r="P448" s="167" t="str">
        <f t="shared" si="92"/>
        <v/>
      </c>
      <c r="Q448" s="168" t="str">
        <f t="shared" si="93"/>
        <v/>
      </c>
      <c r="R448" s="169" t="str">
        <f t="shared" si="94"/>
        <v/>
      </c>
      <c r="S448" s="168" t="str">
        <f t="shared" si="95"/>
        <v/>
      </c>
      <c r="T448" s="168" t="str">
        <f t="shared" si="96"/>
        <v/>
      </c>
      <c r="U448" s="168" t="str">
        <f t="shared" si="97"/>
        <v/>
      </c>
      <c r="V448" s="140"/>
      <c r="W448" s="171" t="str">
        <f t="shared" si="98"/>
        <v/>
      </c>
    </row>
    <row r="449" spans="1:23" ht="12" customHeight="1">
      <c r="A449" s="27">
        <v>400</v>
      </c>
      <c r="B449" s="188"/>
      <c r="C449" s="401"/>
      <c r="D449" s="189"/>
      <c r="E449" s="190"/>
      <c r="F449" s="190"/>
      <c r="G449" s="161" t="str">
        <f t="shared" si="87"/>
        <v/>
      </c>
      <c r="H449" s="162" t="str">
        <f t="shared" si="88"/>
        <v/>
      </c>
      <c r="I449" s="197" t="str">
        <f t="shared" si="89"/>
        <v/>
      </c>
      <c r="J449" s="164" t="str">
        <f t="shared" si="99"/>
        <v/>
      </c>
      <c r="K449" s="163"/>
      <c r="M449" s="165" t="str">
        <f t="shared" si="90"/>
        <v/>
      </c>
      <c r="N449" s="166" t="str">
        <f t="shared" si="86"/>
        <v/>
      </c>
      <c r="O449" s="167" t="str">
        <f t="shared" si="91"/>
        <v/>
      </c>
      <c r="P449" s="167" t="str">
        <f t="shared" si="92"/>
        <v/>
      </c>
      <c r="Q449" s="168" t="str">
        <f t="shared" si="93"/>
        <v/>
      </c>
      <c r="R449" s="169" t="str">
        <f t="shared" si="94"/>
        <v/>
      </c>
      <c r="S449" s="168" t="str">
        <f t="shared" si="95"/>
        <v/>
      </c>
      <c r="T449" s="168" t="str">
        <f t="shared" si="96"/>
        <v/>
      </c>
      <c r="U449" s="168" t="str">
        <f t="shared" si="97"/>
        <v/>
      </c>
      <c r="V449" s="140"/>
      <c r="W449" s="171" t="str">
        <f t="shared" si="98"/>
        <v/>
      </c>
    </row>
    <row r="450" spans="1:23" ht="12" customHeight="1">
      <c r="A450" s="27">
        <v>401</v>
      </c>
      <c r="B450" s="188"/>
      <c r="C450" s="401"/>
      <c r="D450" s="189"/>
      <c r="E450" s="190"/>
      <c r="F450" s="190"/>
      <c r="G450" s="161" t="str">
        <f t="shared" si="87"/>
        <v/>
      </c>
      <c r="H450" s="162" t="str">
        <f t="shared" si="88"/>
        <v/>
      </c>
      <c r="I450" s="197" t="str">
        <f t="shared" si="89"/>
        <v/>
      </c>
      <c r="J450" s="164" t="str">
        <f t="shared" si="99"/>
        <v/>
      </c>
      <c r="K450" s="163"/>
      <c r="M450" s="165" t="str">
        <f t="shared" si="90"/>
        <v/>
      </c>
      <c r="N450" s="166" t="str">
        <f t="shared" si="86"/>
        <v/>
      </c>
      <c r="O450" s="167" t="str">
        <f t="shared" si="91"/>
        <v/>
      </c>
      <c r="P450" s="167" t="str">
        <f t="shared" si="92"/>
        <v/>
      </c>
      <c r="Q450" s="168" t="str">
        <f t="shared" si="93"/>
        <v/>
      </c>
      <c r="R450" s="169" t="str">
        <f t="shared" si="94"/>
        <v/>
      </c>
      <c r="S450" s="168" t="str">
        <f t="shared" si="95"/>
        <v/>
      </c>
      <c r="T450" s="168" t="str">
        <f t="shared" si="96"/>
        <v/>
      </c>
      <c r="U450" s="168" t="str">
        <f t="shared" si="97"/>
        <v/>
      </c>
      <c r="V450" s="140"/>
      <c r="W450" s="171" t="str">
        <f t="shared" si="98"/>
        <v/>
      </c>
    </row>
    <row r="451" spans="1:23" ht="12" customHeight="1">
      <c r="A451" s="27">
        <v>402</v>
      </c>
      <c r="B451" s="188"/>
      <c r="C451" s="401"/>
      <c r="D451" s="189"/>
      <c r="E451" s="190"/>
      <c r="F451" s="190"/>
      <c r="G451" s="161" t="str">
        <f t="shared" si="87"/>
        <v/>
      </c>
      <c r="H451" s="162" t="str">
        <f t="shared" si="88"/>
        <v/>
      </c>
      <c r="I451" s="197" t="str">
        <f t="shared" si="89"/>
        <v/>
      </c>
      <c r="J451" s="164" t="str">
        <f t="shared" si="99"/>
        <v/>
      </c>
      <c r="K451" s="163"/>
      <c r="M451" s="165" t="str">
        <f t="shared" si="90"/>
        <v/>
      </c>
      <c r="N451" s="166" t="str">
        <f t="shared" si="86"/>
        <v/>
      </c>
      <c r="O451" s="167" t="str">
        <f t="shared" si="91"/>
        <v/>
      </c>
      <c r="P451" s="167" t="str">
        <f t="shared" si="92"/>
        <v/>
      </c>
      <c r="Q451" s="168" t="str">
        <f t="shared" si="93"/>
        <v/>
      </c>
      <c r="R451" s="169" t="str">
        <f t="shared" si="94"/>
        <v/>
      </c>
      <c r="S451" s="168" t="str">
        <f t="shared" si="95"/>
        <v/>
      </c>
      <c r="T451" s="168" t="str">
        <f t="shared" si="96"/>
        <v/>
      </c>
      <c r="U451" s="168" t="str">
        <f t="shared" si="97"/>
        <v/>
      </c>
      <c r="V451" s="140"/>
      <c r="W451" s="171" t="str">
        <f t="shared" si="98"/>
        <v/>
      </c>
    </row>
    <row r="452" spans="1:23" ht="12" customHeight="1">
      <c r="A452" s="27">
        <v>403</v>
      </c>
      <c r="B452" s="188"/>
      <c r="C452" s="401"/>
      <c r="D452" s="189"/>
      <c r="E452" s="190"/>
      <c r="F452" s="190"/>
      <c r="G452" s="161" t="str">
        <f t="shared" si="87"/>
        <v/>
      </c>
      <c r="H452" s="162" t="str">
        <f t="shared" si="88"/>
        <v/>
      </c>
      <c r="I452" s="197" t="str">
        <f t="shared" si="89"/>
        <v/>
      </c>
      <c r="J452" s="164" t="str">
        <f t="shared" si="99"/>
        <v/>
      </c>
      <c r="K452" s="163"/>
      <c r="M452" s="165" t="str">
        <f t="shared" si="90"/>
        <v/>
      </c>
      <c r="N452" s="166" t="str">
        <f t="shared" ref="N452:N515" si="100">IF(F452="","",(F452-O452)/O452*100)</f>
        <v/>
      </c>
      <c r="O452" s="167" t="str">
        <f t="shared" si="91"/>
        <v/>
      </c>
      <c r="P452" s="167" t="str">
        <f t="shared" si="92"/>
        <v/>
      </c>
      <c r="Q452" s="168" t="str">
        <f t="shared" si="93"/>
        <v/>
      </c>
      <c r="R452" s="169" t="str">
        <f t="shared" si="94"/>
        <v/>
      </c>
      <c r="S452" s="168" t="str">
        <f t="shared" si="95"/>
        <v/>
      </c>
      <c r="T452" s="168" t="str">
        <f t="shared" si="96"/>
        <v/>
      </c>
      <c r="U452" s="168" t="str">
        <f t="shared" si="97"/>
        <v/>
      </c>
      <c r="V452" s="140"/>
      <c r="W452" s="171" t="str">
        <f t="shared" si="98"/>
        <v/>
      </c>
    </row>
    <row r="453" spans="1:23" ht="12" customHeight="1">
      <c r="A453" s="27">
        <v>404</v>
      </c>
      <c r="B453" s="188"/>
      <c r="C453" s="401"/>
      <c r="D453" s="189"/>
      <c r="E453" s="190"/>
      <c r="F453" s="190"/>
      <c r="G453" s="161" t="str">
        <f t="shared" si="87"/>
        <v/>
      </c>
      <c r="H453" s="162" t="str">
        <f t="shared" si="88"/>
        <v/>
      </c>
      <c r="I453" s="197" t="str">
        <f t="shared" si="89"/>
        <v/>
      </c>
      <c r="J453" s="164" t="str">
        <f t="shared" si="99"/>
        <v/>
      </c>
      <c r="K453" s="163"/>
      <c r="M453" s="165" t="str">
        <f t="shared" si="90"/>
        <v/>
      </c>
      <c r="N453" s="166" t="str">
        <f t="shared" si="100"/>
        <v/>
      </c>
      <c r="O453" s="167" t="str">
        <f t="shared" si="91"/>
        <v/>
      </c>
      <c r="P453" s="167" t="str">
        <f t="shared" si="92"/>
        <v/>
      </c>
      <c r="Q453" s="168" t="str">
        <f t="shared" si="93"/>
        <v/>
      </c>
      <c r="R453" s="169" t="str">
        <f t="shared" si="94"/>
        <v/>
      </c>
      <c r="S453" s="168" t="str">
        <f t="shared" si="95"/>
        <v/>
      </c>
      <c r="T453" s="168" t="str">
        <f t="shared" si="96"/>
        <v/>
      </c>
      <c r="U453" s="168" t="str">
        <f t="shared" si="97"/>
        <v/>
      </c>
      <c r="V453" s="140"/>
      <c r="W453" s="171" t="str">
        <f t="shared" si="98"/>
        <v/>
      </c>
    </row>
    <row r="454" spans="1:23" ht="12" customHeight="1">
      <c r="A454" s="27">
        <v>405</v>
      </c>
      <c r="B454" s="188"/>
      <c r="C454" s="401"/>
      <c r="D454" s="189"/>
      <c r="E454" s="190"/>
      <c r="F454" s="190"/>
      <c r="G454" s="161" t="str">
        <f t="shared" si="87"/>
        <v/>
      </c>
      <c r="H454" s="162" t="str">
        <f t="shared" si="88"/>
        <v/>
      </c>
      <c r="I454" s="197" t="str">
        <f t="shared" si="89"/>
        <v/>
      </c>
      <c r="J454" s="164" t="str">
        <f t="shared" si="99"/>
        <v/>
      </c>
      <c r="K454" s="163"/>
      <c r="M454" s="165" t="str">
        <f t="shared" si="90"/>
        <v/>
      </c>
      <c r="N454" s="166" t="str">
        <f t="shared" si="100"/>
        <v/>
      </c>
      <c r="O454" s="167" t="str">
        <f t="shared" si="91"/>
        <v/>
      </c>
      <c r="P454" s="167" t="str">
        <f t="shared" si="92"/>
        <v/>
      </c>
      <c r="Q454" s="168" t="str">
        <f t="shared" si="93"/>
        <v/>
      </c>
      <c r="R454" s="169" t="str">
        <f t="shared" si="94"/>
        <v/>
      </c>
      <c r="S454" s="168" t="str">
        <f t="shared" si="95"/>
        <v/>
      </c>
      <c r="T454" s="168" t="str">
        <f t="shared" si="96"/>
        <v/>
      </c>
      <c r="U454" s="168" t="str">
        <f t="shared" si="97"/>
        <v/>
      </c>
      <c r="V454" s="140"/>
      <c r="W454" s="171" t="str">
        <f t="shared" si="98"/>
        <v/>
      </c>
    </row>
    <row r="455" spans="1:23" ht="12" customHeight="1">
      <c r="A455" s="27">
        <v>406</v>
      </c>
      <c r="B455" s="188"/>
      <c r="C455" s="401"/>
      <c r="D455" s="189"/>
      <c r="E455" s="190"/>
      <c r="F455" s="190"/>
      <c r="G455" s="161" t="str">
        <f t="shared" si="87"/>
        <v/>
      </c>
      <c r="H455" s="162" t="str">
        <f t="shared" si="88"/>
        <v/>
      </c>
      <c r="I455" s="197" t="str">
        <f t="shared" si="89"/>
        <v/>
      </c>
      <c r="J455" s="164" t="str">
        <f t="shared" si="99"/>
        <v/>
      </c>
      <c r="K455" s="163"/>
      <c r="M455" s="165" t="str">
        <f t="shared" si="90"/>
        <v/>
      </c>
      <c r="N455" s="166" t="str">
        <f t="shared" si="100"/>
        <v/>
      </c>
      <c r="O455" s="167" t="str">
        <f t="shared" si="91"/>
        <v/>
      </c>
      <c r="P455" s="167" t="str">
        <f t="shared" si="92"/>
        <v/>
      </c>
      <c r="Q455" s="168" t="str">
        <f t="shared" si="93"/>
        <v/>
      </c>
      <c r="R455" s="169" t="str">
        <f t="shared" si="94"/>
        <v/>
      </c>
      <c r="S455" s="168" t="str">
        <f t="shared" si="95"/>
        <v/>
      </c>
      <c r="T455" s="168" t="str">
        <f t="shared" si="96"/>
        <v/>
      </c>
      <c r="U455" s="168" t="str">
        <f t="shared" si="97"/>
        <v/>
      </c>
      <c r="V455" s="140"/>
      <c r="W455" s="171" t="str">
        <f t="shared" si="98"/>
        <v/>
      </c>
    </row>
    <row r="456" spans="1:23" ht="12" customHeight="1">
      <c r="A456" s="27">
        <v>407</v>
      </c>
      <c r="B456" s="188"/>
      <c r="C456" s="401"/>
      <c r="D456" s="189"/>
      <c r="E456" s="190"/>
      <c r="F456" s="190"/>
      <c r="G456" s="161" t="str">
        <f t="shared" si="87"/>
        <v/>
      </c>
      <c r="H456" s="162" t="str">
        <f t="shared" si="88"/>
        <v/>
      </c>
      <c r="I456" s="197" t="str">
        <f t="shared" si="89"/>
        <v/>
      </c>
      <c r="J456" s="164" t="str">
        <f t="shared" si="99"/>
        <v/>
      </c>
      <c r="K456" s="163"/>
      <c r="M456" s="165" t="str">
        <f t="shared" si="90"/>
        <v/>
      </c>
      <c r="N456" s="166" t="str">
        <f t="shared" si="100"/>
        <v/>
      </c>
      <c r="O456" s="167" t="str">
        <f t="shared" si="91"/>
        <v/>
      </c>
      <c r="P456" s="167" t="str">
        <f t="shared" si="92"/>
        <v/>
      </c>
      <c r="Q456" s="168" t="str">
        <f t="shared" si="93"/>
        <v/>
      </c>
      <c r="R456" s="169" t="str">
        <f t="shared" si="94"/>
        <v/>
      </c>
      <c r="S456" s="168" t="str">
        <f t="shared" si="95"/>
        <v/>
      </c>
      <c r="T456" s="168" t="str">
        <f t="shared" si="96"/>
        <v/>
      </c>
      <c r="U456" s="168" t="str">
        <f t="shared" si="97"/>
        <v/>
      </c>
      <c r="V456" s="140"/>
      <c r="W456" s="171" t="str">
        <f t="shared" si="98"/>
        <v/>
      </c>
    </row>
    <row r="457" spans="1:23" ht="12" customHeight="1">
      <c r="A457" s="27">
        <v>408</v>
      </c>
      <c r="B457" s="188"/>
      <c r="C457" s="401"/>
      <c r="D457" s="189"/>
      <c r="E457" s="190"/>
      <c r="F457" s="190"/>
      <c r="G457" s="161" t="str">
        <f t="shared" si="87"/>
        <v/>
      </c>
      <c r="H457" s="162" t="str">
        <f t="shared" si="88"/>
        <v/>
      </c>
      <c r="I457" s="197" t="str">
        <f t="shared" si="89"/>
        <v/>
      </c>
      <c r="J457" s="164" t="str">
        <f t="shared" si="99"/>
        <v/>
      </c>
      <c r="K457" s="163"/>
      <c r="M457" s="165" t="str">
        <f t="shared" si="90"/>
        <v/>
      </c>
      <c r="N457" s="166" t="str">
        <f t="shared" si="100"/>
        <v/>
      </c>
      <c r="O457" s="167" t="str">
        <f t="shared" si="91"/>
        <v/>
      </c>
      <c r="P457" s="167" t="str">
        <f t="shared" si="92"/>
        <v/>
      </c>
      <c r="Q457" s="168" t="str">
        <f t="shared" si="93"/>
        <v/>
      </c>
      <c r="R457" s="169" t="str">
        <f t="shared" si="94"/>
        <v/>
      </c>
      <c r="S457" s="168" t="str">
        <f t="shared" si="95"/>
        <v/>
      </c>
      <c r="T457" s="168" t="str">
        <f t="shared" si="96"/>
        <v/>
      </c>
      <c r="U457" s="168" t="str">
        <f t="shared" si="97"/>
        <v/>
      </c>
      <c r="V457" s="140"/>
      <c r="W457" s="171" t="str">
        <f t="shared" si="98"/>
        <v/>
      </c>
    </row>
    <row r="458" spans="1:23" ht="12" customHeight="1">
      <c r="A458" s="27">
        <v>409</v>
      </c>
      <c r="B458" s="188"/>
      <c r="C458" s="401"/>
      <c r="D458" s="189"/>
      <c r="E458" s="190"/>
      <c r="F458" s="190"/>
      <c r="G458" s="161" t="str">
        <f t="shared" si="87"/>
        <v/>
      </c>
      <c r="H458" s="162" t="str">
        <f t="shared" si="88"/>
        <v/>
      </c>
      <c r="I458" s="197" t="str">
        <f t="shared" si="89"/>
        <v/>
      </c>
      <c r="J458" s="164" t="str">
        <f t="shared" si="99"/>
        <v/>
      </c>
      <c r="K458" s="163"/>
      <c r="M458" s="165" t="str">
        <f t="shared" si="90"/>
        <v/>
      </c>
      <c r="N458" s="166" t="str">
        <f t="shared" si="100"/>
        <v/>
      </c>
      <c r="O458" s="167" t="str">
        <f t="shared" si="91"/>
        <v/>
      </c>
      <c r="P458" s="167" t="str">
        <f t="shared" si="92"/>
        <v/>
      </c>
      <c r="Q458" s="168" t="str">
        <f t="shared" si="93"/>
        <v/>
      </c>
      <c r="R458" s="169" t="str">
        <f t="shared" si="94"/>
        <v/>
      </c>
      <c r="S458" s="168" t="str">
        <f t="shared" si="95"/>
        <v/>
      </c>
      <c r="T458" s="168" t="str">
        <f t="shared" si="96"/>
        <v/>
      </c>
      <c r="U458" s="168" t="str">
        <f t="shared" si="97"/>
        <v/>
      </c>
      <c r="V458" s="140"/>
      <c r="W458" s="171" t="str">
        <f t="shared" si="98"/>
        <v/>
      </c>
    </row>
    <row r="459" spans="1:23" ht="12" customHeight="1">
      <c r="A459" s="27">
        <v>410</v>
      </c>
      <c r="B459" s="188"/>
      <c r="C459" s="401"/>
      <c r="D459" s="189"/>
      <c r="E459" s="190"/>
      <c r="F459" s="190"/>
      <c r="G459" s="161" t="str">
        <f t="shared" si="87"/>
        <v/>
      </c>
      <c r="H459" s="162" t="str">
        <f t="shared" si="88"/>
        <v/>
      </c>
      <c r="I459" s="197" t="str">
        <f t="shared" si="89"/>
        <v/>
      </c>
      <c r="J459" s="164" t="str">
        <f t="shared" si="99"/>
        <v/>
      </c>
      <c r="K459" s="163"/>
      <c r="M459" s="165" t="str">
        <f t="shared" si="90"/>
        <v/>
      </c>
      <c r="N459" s="166" t="str">
        <f t="shared" si="100"/>
        <v/>
      </c>
      <c r="O459" s="167" t="str">
        <f t="shared" si="91"/>
        <v/>
      </c>
      <c r="P459" s="167" t="str">
        <f t="shared" si="92"/>
        <v/>
      </c>
      <c r="Q459" s="168" t="str">
        <f t="shared" si="93"/>
        <v/>
      </c>
      <c r="R459" s="169" t="str">
        <f t="shared" si="94"/>
        <v/>
      </c>
      <c r="S459" s="168" t="str">
        <f t="shared" si="95"/>
        <v/>
      </c>
      <c r="T459" s="168" t="str">
        <f t="shared" si="96"/>
        <v/>
      </c>
      <c r="U459" s="168" t="str">
        <f t="shared" si="97"/>
        <v/>
      </c>
      <c r="V459" s="140"/>
      <c r="W459" s="171" t="str">
        <f t="shared" si="98"/>
        <v/>
      </c>
    </row>
    <row r="460" spans="1:23" ht="12" customHeight="1">
      <c r="A460" s="27">
        <v>411</v>
      </c>
      <c r="B460" s="188"/>
      <c r="C460" s="401"/>
      <c r="D460" s="189"/>
      <c r="E460" s="190"/>
      <c r="F460" s="190"/>
      <c r="G460" s="161" t="str">
        <f t="shared" si="87"/>
        <v/>
      </c>
      <c r="H460" s="162" t="str">
        <f t="shared" si="88"/>
        <v/>
      </c>
      <c r="I460" s="197" t="str">
        <f t="shared" si="89"/>
        <v/>
      </c>
      <c r="J460" s="164" t="str">
        <f t="shared" si="99"/>
        <v/>
      </c>
      <c r="K460" s="163"/>
      <c r="M460" s="165" t="str">
        <f t="shared" si="90"/>
        <v/>
      </c>
      <c r="N460" s="166" t="str">
        <f t="shared" si="100"/>
        <v/>
      </c>
      <c r="O460" s="167" t="str">
        <f t="shared" si="91"/>
        <v/>
      </c>
      <c r="P460" s="167" t="str">
        <f t="shared" si="92"/>
        <v/>
      </c>
      <c r="Q460" s="168" t="str">
        <f t="shared" si="93"/>
        <v/>
      </c>
      <c r="R460" s="169" t="str">
        <f t="shared" si="94"/>
        <v/>
      </c>
      <c r="S460" s="168" t="str">
        <f t="shared" si="95"/>
        <v/>
      </c>
      <c r="T460" s="168" t="str">
        <f t="shared" si="96"/>
        <v/>
      </c>
      <c r="U460" s="168" t="str">
        <f t="shared" si="97"/>
        <v/>
      </c>
      <c r="V460" s="140"/>
      <c r="W460" s="171" t="str">
        <f t="shared" si="98"/>
        <v/>
      </c>
    </row>
    <row r="461" spans="1:23" ht="12" customHeight="1">
      <c r="A461" s="27">
        <v>412</v>
      </c>
      <c r="B461" s="188"/>
      <c r="C461" s="401"/>
      <c r="D461" s="189"/>
      <c r="E461" s="190"/>
      <c r="F461" s="190"/>
      <c r="G461" s="161" t="str">
        <f t="shared" si="87"/>
        <v/>
      </c>
      <c r="H461" s="162" t="str">
        <f t="shared" si="88"/>
        <v/>
      </c>
      <c r="I461" s="197" t="str">
        <f t="shared" si="89"/>
        <v/>
      </c>
      <c r="J461" s="164" t="str">
        <f t="shared" si="99"/>
        <v/>
      </c>
      <c r="K461" s="163"/>
      <c r="M461" s="165" t="str">
        <f t="shared" si="90"/>
        <v/>
      </c>
      <c r="N461" s="166" t="str">
        <f t="shared" si="100"/>
        <v/>
      </c>
      <c r="O461" s="167" t="str">
        <f t="shared" si="91"/>
        <v/>
      </c>
      <c r="P461" s="167" t="str">
        <f t="shared" si="92"/>
        <v/>
      </c>
      <c r="Q461" s="168" t="str">
        <f t="shared" si="93"/>
        <v/>
      </c>
      <c r="R461" s="169" t="str">
        <f t="shared" si="94"/>
        <v/>
      </c>
      <c r="S461" s="168" t="str">
        <f t="shared" si="95"/>
        <v/>
      </c>
      <c r="T461" s="168" t="str">
        <f t="shared" si="96"/>
        <v/>
      </c>
      <c r="U461" s="168" t="str">
        <f t="shared" si="97"/>
        <v/>
      </c>
      <c r="V461" s="140"/>
      <c r="W461" s="171" t="str">
        <f t="shared" si="98"/>
        <v/>
      </c>
    </row>
    <row r="462" spans="1:23" ht="12" customHeight="1">
      <c r="A462" s="27">
        <v>413</v>
      </c>
      <c r="B462" s="188"/>
      <c r="C462" s="401"/>
      <c r="D462" s="189"/>
      <c r="E462" s="190"/>
      <c r="F462" s="190"/>
      <c r="G462" s="161" t="str">
        <f t="shared" si="87"/>
        <v/>
      </c>
      <c r="H462" s="162" t="str">
        <f t="shared" si="88"/>
        <v/>
      </c>
      <c r="I462" s="197" t="str">
        <f t="shared" si="89"/>
        <v/>
      </c>
      <c r="J462" s="164" t="str">
        <f t="shared" si="99"/>
        <v/>
      </c>
      <c r="K462" s="163"/>
      <c r="M462" s="165" t="str">
        <f t="shared" si="90"/>
        <v/>
      </c>
      <c r="N462" s="166" t="str">
        <f t="shared" si="100"/>
        <v/>
      </c>
      <c r="O462" s="167" t="str">
        <f t="shared" si="91"/>
        <v/>
      </c>
      <c r="P462" s="167" t="str">
        <f t="shared" si="92"/>
        <v/>
      </c>
      <c r="Q462" s="168" t="str">
        <f t="shared" si="93"/>
        <v/>
      </c>
      <c r="R462" s="169" t="str">
        <f t="shared" si="94"/>
        <v/>
      </c>
      <c r="S462" s="168" t="str">
        <f t="shared" si="95"/>
        <v/>
      </c>
      <c r="T462" s="168" t="str">
        <f t="shared" si="96"/>
        <v/>
      </c>
      <c r="U462" s="168" t="str">
        <f t="shared" si="97"/>
        <v/>
      </c>
      <c r="V462" s="140"/>
      <c r="W462" s="171" t="str">
        <f t="shared" si="98"/>
        <v/>
      </c>
    </row>
    <row r="463" spans="1:23" ht="12" customHeight="1">
      <c r="A463" s="27">
        <v>414</v>
      </c>
      <c r="B463" s="188"/>
      <c r="C463" s="401"/>
      <c r="D463" s="189"/>
      <c r="E463" s="190"/>
      <c r="F463" s="190"/>
      <c r="G463" s="161" t="str">
        <f t="shared" si="87"/>
        <v/>
      </c>
      <c r="H463" s="162" t="str">
        <f t="shared" si="88"/>
        <v/>
      </c>
      <c r="I463" s="197" t="str">
        <f t="shared" si="89"/>
        <v/>
      </c>
      <c r="J463" s="164" t="str">
        <f t="shared" si="99"/>
        <v/>
      </c>
      <c r="K463" s="163"/>
      <c r="M463" s="165" t="str">
        <f t="shared" si="90"/>
        <v/>
      </c>
      <c r="N463" s="166" t="str">
        <f t="shared" si="100"/>
        <v/>
      </c>
      <c r="O463" s="167" t="str">
        <f t="shared" si="91"/>
        <v/>
      </c>
      <c r="P463" s="167" t="str">
        <f t="shared" si="92"/>
        <v/>
      </c>
      <c r="Q463" s="168" t="str">
        <f t="shared" si="93"/>
        <v/>
      </c>
      <c r="R463" s="169" t="str">
        <f t="shared" si="94"/>
        <v/>
      </c>
      <c r="S463" s="168" t="str">
        <f t="shared" si="95"/>
        <v/>
      </c>
      <c r="T463" s="168" t="str">
        <f t="shared" si="96"/>
        <v/>
      </c>
      <c r="U463" s="168" t="str">
        <f t="shared" si="97"/>
        <v/>
      </c>
      <c r="V463" s="140"/>
      <c r="W463" s="171" t="str">
        <f t="shared" si="98"/>
        <v/>
      </c>
    </row>
    <row r="464" spans="1:23" ht="12" customHeight="1">
      <c r="A464" s="27">
        <v>415</v>
      </c>
      <c r="B464" s="188"/>
      <c r="C464" s="401"/>
      <c r="D464" s="189"/>
      <c r="E464" s="190"/>
      <c r="F464" s="190"/>
      <c r="G464" s="161" t="str">
        <f t="shared" si="87"/>
        <v/>
      </c>
      <c r="H464" s="162" t="str">
        <f t="shared" si="88"/>
        <v/>
      </c>
      <c r="I464" s="197" t="str">
        <f t="shared" si="89"/>
        <v/>
      </c>
      <c r="J464" s="164" t="str">
        <f t="shared" si="99"/>
        <v/>
      </c>
      <c r="K464" s="163"/>
      <c r="M464" s="165" t="str">
        <f t="shared" si="90"/>
        <v/>
      </c>
      <c r="N464" s="166" t="str">
        <f t="shared" si="100"/>
        <v/>
      </c>
      <c r="O464" s="167" t="str">
        <f t="shared" si="91"/>
        <v/>
      </c>
      <c r="P464" s="167" t="str">
        <f t="shared" si="92"/>
        <v/>
      </c>
      <c r="Q464" s="168" t="str">
        <f t="shared" si="93"/>
        <v/>
      </c>
      <c r="R464" s="169" t="str">
        <f t="shared" si="94"/>
        <v/>
      </c>
      <c r="S464" s="168" t="str">
        <f t="shared" si="95"/>
        <v/>
      </c>
      <c r="T464" s="168" t="str">
        <f t="shared" si="96"/>
        <v/>
      </c>
      <c r="U464" s="168" t="str">
        <f t="shared" si="97"/>
        <v/>
      </c>
      <c r="V464" s="140"/>
      <c r="W464" s="171" t="str">
        <f t="shared" si="98"/>
        <v/>
      </c>
    </row>
    <row r="465" spans="1:23" ht="12" customHeight="1">
      <c r="A465" s="27">
        <v>416</v>
      </c>
      <c r="B465" s="188"/>
      <c r="C465" s="401"/>
      <c r="D465" s="189"/>
      <c r="E465" s="190"/>
      <c r="F465" s="190"/>
      <c r="G465" s="161" t="str">
        <f t="shared" si="87"/>
        <v/>
      </c>
      <c r="H465" s="162" t="str">
        <f t="shared" si="88"/>
        <v/>
      </c>
      <c r="I465" s="197" t="str">
        <f t="shared" si="89"/>
        <v/>
      </c>
      <c r="J465" s="164" t="str">
        <f t="shared" si="99"/>
        <v/>
      </c>
      <c r="K465" s="163"/>
      <c r="M465" s="165" t="str">
        <f t="shared" si="90"/>
        <v/>
      </c>
      <c r="N465" s="166" t="str">
        <f t="shared" si="100"/>
        <v/>
      </c>
      <c r="O465" s="167" t="str">
        <f t="shared" si="91"/>
        <v/>
      </c>
      <c r="P465" s="167" t="str">
        <f t="shared" si="92"/>
        <v/>
      </c>
      <c r="Q465" s="168" t="str">
        <f t="shared" si="93"/>
        <v/>
      </c>
      <c r="R465" s="169" t="str">
        <f t="shared" si="94"/>
        <v/>
      </c>
      <c r="S465" s="168" t="str">
        <f t="shared" si="95"/>
        <v/>
      </c>
      <c r="T465" s="168" t="str">
        <f t="shared" si="96"/>
        <v/>
      </c>
      <c r="U465" s="168" t="str">
        <f t="shared" si="97"/>
        <v/>
      </c>
      <c r="V465" s="140"/>
      <c r="W465" s="171" t="str">
        <f t="shared" si="98"/>
        <v/>
      </c>
    </row>
    <row r="466" spans="1:23" ht="12" customHeight="1">
      <c r="A466" s="27">
        <v>417</v>
      </c>
      <c r="B466" s="188"/>
      <c r="C466" s="401"/>
      <c r="D466" s="189"/>
      <c r="E466" s="190"/>
      <c r="F466" s="190"/>
      <c r="G466" s="161" t="str">
        <f t="shared" si="87"/>
        <v/>
      </c>
      <c r="H466" s="162" t="str">
        <f t="shared" si="88"/>
        <v/>
      </c>
      <c r="I466" s="197" t="str">
        <f t="shared" si="89"/>
        <v/>
      </c>
      <c r="J466" s="164" t="str">
        <f t="shared" si="99"/>
        <v/>
      </c>
      <c r="K466" s="163"/>
      <c r="M466" s="165" t="str">
        <f t="shared" si="90"/>
        <v/>
      </c>
      <c r="N466" s="166" t="str">
        <f t="shared" si="100"/>
        <v/>
      </c>
      <c r="O466" s="167" t="str">
        <f t="shared" si="91"/>
        <v/>
      </c>
      <c r="P466" s="167" t="str">
        <f t="shared" si="92"/>
        <v/>
      </c>
      <c r="Q466" s="168" t="str">
        <f t="shared" si="93"/>
        <v/>
      </c>
      <c r="R466" s="169" t="str">
        <f t="shared" si="94"/>
        <v/>
      </c>
      <c r="S466" s="168" t="str">
        <f t="shared" si="95"/>
        <v/>
      </c>
      <c r="T466" s="168" t="str">
        <f t="shared" si="96"/>
        <v/>
      </c>
      <c r="U466" s="168" t="str">
        <f t="shared" si="97"/>
        <v/>
      </c>
      <c r="V466" s="140"/>
      <c r="W466" s="171" t="str">
        <f t="shared" si="98"/>
        <v/>
      </c>
    </row>
    <row r="467" spans="1:23" ht="12" customHeight="1">
      <c r="A467" s="27">
        <v>418</v>
      </c>
      <c r="B467" s="188"/>
      <c r="C467" s="401"/>
      <c r="D467" s="189"/>
      <c r="E467" s="190"/>
      <c r="F467" s="190"/>
      <c r="G467" s="161" t="str">
        <f t="shared" si="87"/>
        <v/>
      </c>
      <c r="H467" s="162" t="str">
        <f t="shared" si="88"/>
        <v/>
      </c>
      <c r="I467" s="197" t="str">
        <f t="shared" si="89"/>
        <v/>
      </c>
      <c r="J467" s="164" t="str">
        <f t="shared" si="99"/>
        <v/>
      </c>
      <c r="K467" s="163"/>
      <c r="M467" s="165" t="str">
        <f t="shared" si="90"/>
        <v/>
      </c>
      <c r="N467" s="166" t="str">
        <f t="shared" si="100"/>
        <v/>
      </c>
      <c r="O467" s="167" t="str">
        <f t="shared" si="91"/>
        <v/>
      </c>
      <c r="P467" s="167" t="str">
        <f t="shared" si="92"/>
        <v/>
      </c>
      <c r="Q467" s="168" t="str">
        <f t="shared" si="93"/>
        <v/>
      </c>
      <c r="R467" s="169" t="str">
        <f t="shared" si="94"/>
        <v/>
      </c>
      <c r="S467" s="168" t="str">
        <f t="shared" si="95"/>
        <v/>
      </c>
      <c r="T467" s="168" t="str">
        <f t="shared" si="96"/>
        <v/>
      </c>
      <c r="U467" s="168" t="str">
        <f t="shared" si="97"/>
        <v/>
      </c>
      <c r="V467" s="140"/>
      <c r="W467" s="171" t="str">
        <f t="shared" si="98"/>
        <v/>
      </c>
    </row>
    <row r="468" spans="1:23" ht="12" customHeight="1">
      <c r="A468" s="27">
        <v>419</v>
      </c>
      <c r="B468" s="188"/>
      <c r="C468" s="401"/>
      <c r="D468" s="189"/>
      <c r="E468" s="190"/>
      <c r="F468" s="190"/>
      <c r="G468" s="161" t="str">
        <f t="shared" si="87"/>
        <v/>
      </c>
      <c r="H468" s="162" t="str">
        <f t="shared" si="88"/>
        <v/>
      </c>
      <c r="I468" s="197" t="str">
        <f t="shared" si="89"/>
        <v/>
      </c>
      <c r="J468" s="164" t="str">
        <f t="shared" si="99"/>
        <v/>
      </c>
      <c r="K468" s="163"/>
      <c r="M468" s="165" t="str">
        <f t="shared" si="90"/>
        <v/>
      </c>
      <c r="N468" s="166" t="str">
        <f t="shared" si="100"/>
        <v/>
      </c>
      <c r="O468" s="167" t="str">
        <f t="shared" si="91"/>
        <v/>
      </c>
      <c r="P468" s="167" t="str">
        <f t="shared" si="92"/>
        <v/>
      </c>
      <c r="Q468" s="168" t="str">
        <f t="shared" si="93"/>
        <v/>
      </c>
      <c r="R468" s="169" t="str">
        <f t="shared" si="94"/>
        <v/>
      </c>
      <c r="S468" s="168" t="str">
        <f t="shared" si="95"/>
        <v/>
      </c>
      <c r="T468" s="168" t="str">
        <f t="shared" si="96"/>
        <v/>
      </c>
      <c r="U468" s="168" t="str">
        <f t="shared" si="97"/>
        <v/>
      </c>
      <c r="V468" s="140"/>
      <c r="W468" s="171" t="str">
        <f t="shared" si="98"/>
        <v/>
      </c>
    </row>
    <row r="469" spans="1:23" ht="12" customHeight="1">
      <c r="A469" s="27">
        <v>420</v>
      </c>
      <c r="B469" s="188"/>
      <c r="C469" s="401"/>
      <c r="D469" s="189"/>
      <c r="E469" s="190"/>
      <c r="F469" s="190"/>
      <c r="G469" s="161" t="str">
        <f t="shared" si="87"/>
        <v/>
      </c>
      <c r="H469" s="162" t="str">
        <f t="shared" si="88"/>
        <v/>
      </c>
      <c r="I469" s="197" t="str">
        <f t="shared" si="89"/>
        <v/>
      </c>
      <c r="J469" s="164" t="str">
        <f t="shared" si="99"/>
        <v/>
      </c>
      <c r="K469" s="163"/>
      <c r="M469" s="165" t="str">
        <f t="shared" si="90"/>
        <v/>
      </c>
      <c r="N469" s="166" t="str">
        <f t="shared" si="100"/>
        <v/>
      </c>
      <c r="O469" s="167" t="str">
        <f t="shared" si="91"/>
        <v/>
      </c>
      <c r="P469" s="167" t="str">
        <f t="shared" si="92"/>
        <v/>
      </c>
      <c r="Q469" s="168" t="str">
        <f t="shared" si="93"/>
        <v/>
      </c>
      <c r="R469" s="169" t="str">
        <f t="shared" si="94"/>
        <v/>
      </c>
      <c r="S469" s="168" t="str">
        <f t="shared" si="95"/>
        <v/>
      </c>
      <c r="T469" s="168" t="str">
        <f t="shared" si="96"/>
        <v/>
      </c>
      <c r="U469" s="168" t="str">
        <f t="shared" si="97"/>
        <v/>
      </c>
      <c r="V469" s="140"/>
      <c r="W469" s="171" t="str">
        <f t="shared" si="98"/>
        <v/>
      </c>
    </row>
    <row r="470" spans="1:23" ht="12" customHeight="1">
      <c r="A470" s="27">
        <v>421</v>
      </c>
      <c r="B470" s="188"/>
      <c r="C470" s="401"/>
      <c r="D470" s="189"/>
      <c r="E470" s="190"/>
      <c r="F470" s="190"/>
      <c r="G470" s="161" t="str">
        <f t="shared" si="87"/>
        <v/>
      </c>
      <c r="H470" s="162" t="str">
        <f t="shared" si="88"/>
        <v/>
      </c>
      <c r="I470" s="197" t="str">
        <f t="shared" si="89"/>
        <v/>
      </c>
      <c r="J470" s="164" t="str">
        <f t="shared" si="99"/>
        <v/>
      </c>
      <c r="K470" s="163"/>
      <c r="M470" s="165" t="str">
        <f t="shared" si="90"/>
        <v/>
      </c>
      <c r="N470" s="166" t="str">
        <f t="shared" si="100"/>
        <v/>
      </c>
      <c r="O470" s="167" t="str">
        <f t="shared" si="91"/>
        <v/>
      </c>
      <c r="P470" s="167" t="str">
        <f t="shared" si="92"/>
        <v/>
      </c>
      <c r="Q470" s="168" t="str">
        <f t="shared" si="93"/>
        <v/>
      </c>
      <c r="R470" s="169" t="str">
        <f t="shared" si="94"/>
        <v/>
      </c>
      <c r="S470" s="168" t="str">
        <f t="shared" si="95"/>
        <v/>
      </c>
      <c r="T470" s="168" t="str">
        <f t="shared" si="96"/>
        <v/>
      </c>
      <c r="U470" s="168" t="str">
        <f t="shared" si="97"/>
        <v/>
      </c>
      <c r="V470" s="140"/>
      <c r="W470" s="171" t="str">
        <f t="shared" si="98"/>
        <v/>
      </c>
    </row>
    <row r="471" spans="1:23" ht="12" customHeight="1">
      <c r="A471" s="27">
        <v>422</v>
      </c>
      <c r="B471" s="188"/>
      <c r="C471" s="401"/>
      <c r="D471" s="189"/>
      <c r="E471" s="190"/>
      <c r="F471" s="190"/>
      <c r="G471" s="161" t="str">
        <f t="shared" si="87"/>
        <v/>
      </c>
      <c r="H471" s="162" t="str">
        <f t="shared" si="88"/>
        <v/>
      </c>
      <c r="I471" s="197" t="str">
        <f t="shared" si="89"/>
        <v/>
      </c>
      <c r="J471" s="164" t="str">
        <f t="shared" si="99"/>
        <v/>
      </c>
      <c r="K471" s="163"/>
      <c r="M471" s="165" t="str">
        <f t="shared" si="90"/>
        <v/>
      </c>
      <c r="N471" s="166" t="str">
        <f t="shared" si="100"/>
        <v/>
      </c>
      <c r="O471" s="167" t="str">
        <f t="shared" si="91"/>
        <v/>
      </c>
      <c r="P471" s="167" t="str">
        <f t="shared" si="92"/>
        <v/>
      </c>
      <c r="Q471" s="168" t="str">
        <f t="shared" si="93"/>
        <v/>
      </c>
      <c r="R471" s="169" t="str">
        <f t="shared" si="94"/>
        <v/>
      </c>
      <c r="S471" s="168" t="str">
        <f t="shared" si="95"/>
        <v/>
      </c>
      <c r="T471" s="168" t="str">
        <f t="shared" si="96"/>
        <v/>
      </c>
      <c r="U471" s="168" t="str">
        <f t="shared" si="97"/>
        <v/>
      </c>
      <c r="V471" s="140"/>
      <c r="W471" s="171" t="str">
        <f t="shared" si="98"/>
        <v/>
      </c>
    </row>
    <row r="472" spans="1:23" ht="12" customHeight="1">
      <c r="A472" s="27">
        <v>423</v>
      </c>
      <c r="B472" s="188"/>
      <c r="C472" s="401"/>
      <c r="D472" s="189"/>
      <c r="E472" s="190"/>
      <c r="F472" s="190"/>
      <c r="G472" s="161" t="str">
        <f t="shared" si="87"/>
        <v/>
      </c>
      <c r="H472" s="162" t="str">
        <f t="shared" si="88"/>
        <v/>
      </c>
      <c r="I472" s="197" t="str">
        <f t="shared" si="89"/>
        <v/>
      </c>
      <c r="J472" s="164" t="str">
        <f t="shared" si="99"/>
        <v/>
      </c>
      <c r="K472" s="163"/>
      <c r="M472" s="165" t="str">
        <f t="shared" si="90"/>
        <v/>
      </c>
      <c r="N472" s="166" t="str">
        <f t="shared" si="100"/>
        <v/>
      </c>
      <c r="O472" s="167" t="str">
        <f t="shared" si="91"/>
        <v/>
      </c>
      <c r="P472" s="167" t="str">
        <f t="shared" si="92"/>
        <v/>
      </c>
      <c r="Q472" s="168" t="str">
        <f t="shared" si="93"/>
        <v/>
      </c>
      <c r="R472" s="169" t="str">
        <f t="shared" si="94"/>
        <v/>
      </c>
      <c r="S472" s="168" t="str">
        <f t="shared" si="95"/>
        <v/>
      </c>
      <c r="T472" s="168" t="str">
        <f t="shared" si="96"/>
        <v/>
      </c>
      <c r="U472" s="168" t="str">
        <f t="shared" si="97"/>
        <v/>
      </c>
      <c r="V472" s="140"/>
      <c r="W472" s="171" t="str">
        <f t="shared" si="98"/>
        <v/>
      </c>
    </row>
    <row r="473" spans="1:23" ht="12" customHeight="1">
      <c r="A473" s="27">
        <v>424</v>
      </c>
      <c r="B473" s="188"/>
      <c r="C473" s="401"/>
      <c r="D473" s="189"/>
      <c r="E473" s="190"/>
      <c r="F473" s="190"/>
      <c r="G473" s="161" t="str">
        <f t="shared" si="87"/>
        <v/>
      </c>
      <c r="H473" s="162" t="str">
        <f t="shared" si="88"/>
        <v/>
      </c>
      <c r="I473" s="197" t="str">
        <f t="shared" si="89"/>
        <v/>
      </c>
      <c r="J473" s="164" t="str">
        <f t="shared" si="99"/>
        <v/>
      </c>
      <c r="K473" s="163"/>
      <c r="M473" s="165" t="str">
        <f t="shared" si="90"/>
        <v/>
      </c>
      <c r="N473" s="166" t="str">
        <f t="shared" si="100"/>
        <v/>
      </c>
      <c r="O473" s="167" t="str">
        <f t="shared" si="91"/>
        <v/>
      </c>
      <c r="P473" s="167" t="str">
        <f t="shared" si="92"/>
        <v/>
      </c>
      <c r="Q473" s="168" t="str">
        <f t="shared" si="93"/>
        <v/>
      </c>
      <c r="R473" s="169" t="str">
        <f t="shared" si="94"/>
        <v/>
      </c>
      <c r="S473" s="168" t="str">
        <f t="shared" si="95"/>
        <v/>
      </c>
      <c r="T473" s="168" t="str">
        <f t="shared" si="96"/>
        <v/>
      </c>
      <c r="U473" s="168" t="str">
        <f t="shared" si="97"/>
        <v/>
      </c>
      <c r="V473" s="140"/>
      <c r="W473" s="171" t="str">
        <f t="shared" si="98"/>
        <v/>
      </c>
    </row>
    <row r="474" spans="1:23" ht="12" customHeight="1">
      <c r="A474" s="27">
        <v>425</v>
      </c>
      <c r="B474" s="188"/>
      <c r="C474" s="401"/>
      <c r="D474" s="189"/>
      <c r="E474" s="190"/>
      <c r="F474" s="190"/>
      <c r="G474" s="161" t="str">
        <f t="shared" si="87"/>
        <v/>
      </c>
      <c r="H474" s="162" t="str">
        <f t="shared" si="88"/>
        <v/>
      </c>
      <c r="I474" s="197" t="str">
        <f t="shared" si="89"/>
        <v/>
      </c>
      <c r="J474" s="164" t="str">
        <f t="shared" si="99"/>
        <v/>
      </c>
      <c r="K474" s="163"/>
      <c r="M474" s="165" t="str">
        <f t="shared" si="90"/>
        <v/>
      </c>
      <c r="N474" s="166" t="str">
        <f t="shared" si="100"/>
        <v/>
      </c>
      <c r="O474" s="167" t="str">
        <f t="shared" si="91"/>
        <v/>
      </c>
      <c r="P474" s="167" t="str">
        <f t="shared" si="92"/>
        <v/>
      </c>
      <c r="Q474" s="168" t="str">
        <f t="shared" si="93"/>
        <v/>
      </c>
      <c r="R474" s="169" t="str">
        <f t="shared" si="94"/>
        <v/>
      </c>
      <c r="S474" s="168" t="str">
        <f t="shared" si="95"/>
        <v/>
      </c>
      <c r="T474" s="168" t="str">
        <f t="shared" si="96"/>
        <v/>
      </c>
      <c r="U474" s="168" t="str">
        <f t="shared" si="97"/>
        <v/>
      </c>
      <c r="V474" s="140"/>
      <c r="W474" s="171" t="str">
        <f t="shared" si="98"/>
        <v/>
      </c>
    </row>
    <row r="475" spans="1:23" ht="12" customHeight="1">
      <c r="A475" s="27">
        <v>426</v>
      </c>
      <c r="B475" s="188"/>
      <c r="C475" s="401"/>
      <c r="D475" s="189"/>
      <c r="E475" s="190"/>
      <c r="F475" s="190"/>
      <c r="G475" s="161" t="str">
        <f t="shared" si="87"/>
        <v/>
      </c>
      <c r="H475" s="162" t="str">
        <f t="shared" si="88"/>
        <v/>
      </c>
      <c r="I475" s="197" t="str">
        <f t="shared" si="89"/>
        <v/>
      </c>
      <c r="J475" s="164" t="str">
        <f t="shared" si="99"/>
        <v/>
      </c>
      <c r="K475" s="163"/>
      <c r="M475" s="165" t="str">
        <f t="shared" si="90"/>
        <v/>
      </c>
      <c r="N475" s="166" t="str">
        <f t="shared" si="100"/>
        <v/>
      </c>
      <c r="O475" s="167" t="str">
        <f t="shared" si="91"/>
        <v/>
      </c>
      <c r="P475" s="167" t="str">
        <f t="shared" si="92"/>
        <v/>
      </c>
      <c r="Q475" s="168" t="str">
        <f t="shared" si="93"/>
        <v/>
      </c>
      <c r="R475" s="169" t="str">
        <f t="shared" si="94"/>
        <v/>
      </c>
      <c r="S475" s="168" t="str">
        <f t="shared" si="95"/>
        <v/>
      </c>
      <c r="T475" s="168" t="str">
        <f t="shared" si="96"/>
        <v/>
      </c>
      <c r="U475" s="168" t="str">
        <f t="shared" si="97"/>
        <v/>
      </c>
      <c r="V475" s="140"/>
      <c r="W475" s="171" t="str">
        <f t="shared" si="98"/>
        <v/>
      </c>
    </row>
    <row r="476" spans="1:23" ht="12" customHeight="1">
      <c r="A476" s="27">
        <v>427</v>
      </c>
      <c r="B476" s="188"/>
      <c r="C476" s="401"/>
      <c r="D476" s="189"/>
      <c r="E476" s="190"/>
      <c r="F476" s="190"/>
      <c r="G476" s="161" t="str">
        <f t="shared" si="87"/>
        <v/>
      </c>
      <c r="H476" s="162" t="str">
        <f t="shared" si="88"/>
        <v/>
      </c>
      <c r="I476" s="197" t="str">
        <f t="shared" si="89"/>
        <v/>
      </c>
      <c r="J476" s="164" t="str">
        <f t="shared" si="99"/>
        <v/>
      </c>
      <c r="K476" s="163"/>
      <c r="M476" s="165" t="str">
        <f t="shared" si="90"/>
        <v/>
      </c>
      <c r="N476" s="166" t="str">
        <f t="shared" si="100"/>
        <v/>
      </c>
      <c r="O476" s="167" t="str">
        <f t="shared" si="91"/>
        <v/>
      </c>
      <c r="P476" s="167" t="str">
        <f t="shared" si="92"/>
        <v/>
      </c>
      <c r="Q476" s="168" t="str">
        <f t="shared" si="93"/>
        <v/>
      </c>
      <c r="R476" s="169" t="str">
        <f t="shared" si="94"/>
        <v/>
      </c>
      <c r="S476" s="168" t="str">
        <f t="shared" si="95"/>
        <v/>
      </c>
      <c r="T476" s="168" t="str">
        <f t="shared" si="96"/>
        <v/>
      </c>
      <c r="U476" s="168" t="str">
        <f t="shared" si="97"/>
        <v/>
      </c>
      <c r="V476" s="140"/>
      <c r="W476" s="171" t="str">
        <f t="shared" si="98"/>
        <v/>
      </c>
    </row>
    <row r="477" spans="1:23" ht="12" customHeight="1">
      <c r="A477" s="27">
        <v>428</v>
      </c>
      <c r="B477" s="188"/>
      <c r="C477" s="401"/>
      <c r="D477" s="189"/>
      <c r="E477" s="190"/>
      <c r="F477" s="190"/>
      <c r="G477" s="161" t="str">
        <f t="shared" si="87"/>
        <v/>
      </c>
      <c r="H477" s="162" t="str">
        <f t="shared" si="88"/>
        <v/>
      </c>
      <c r="I477" s="197" t="str">
        <f t="shared" si="89"/>
        <v/>
      </c>
      <c r="J477" s="164" t="str">
        <f t="shared" si="99"/>
        <v/>
      </c>
      <c r="K477" s="163"/>
      <c r="M477" s="165" t="str">
        <f t="shared" si="90"/>
        <v/>
      </c>
      <c r="N477" s="166" t="str">
        <f t="shared" si="100"/>
        <v/>
      </c>
      <c r="O477" s="167" t="str">
        <f t="shared" si="91"/>
        <v/>
      </c>
      <c r="P477" s="167" t="str">
        <f t="shared" si="92"/>
        <v/>
      </c>
      <c r="Q477" s="168" t="str">
        <f t="shared" si="93"/>
        <v/>
      </c>
      <c r="R477" s="169" t="str">
        <f t="shared" si="94"/>
        <v/>
      </c>
      <c r="S477" s="168" t="str">
        <f t="shared" si="95"/>
        <v/>
      </c>
      <c r="T477" s="168" t="str">
        <f t="shared" si="96"/>
        <v/>
      </c>
      <c r="U477" s="168" t="str">
        <f t="shared" si="97"/>
        <v/>
      </c>
      <c r="V477" s="140"/>
      <c r="W477" s="171" t="str">
        <f t="shared" si="98"/>
        <v/>
      </c>
    </row>
    <row r="478" spans="1:23" ht="12" customHeight="1">
      <c r="A478" s="27">
        <v>429</v>
      </c>
      <c r="B478" s="188"/>
      <c r="C478" s="401"/>
      <c r="D478" s="189"/>
      <c r="E478" s="190"/>
      <c r="F478" s="190"/>
      <c r="G478" s="161" t="str">
        <f t="shared" si="87"/>
        <v/>
      </c>
      <c r="H478" s="162" t="str">
        <f t="shared" si="88"/>
        <v/>
      </c>
      <c r="I478" s="197" t="str">
        <f t="shared" si="89"/>
        <v/>
      </c>
      <c r="J478" s="164" t="str">
        <f t="shared" si="99"/>
        <v/>
      </c>
      <c r="K478" s="163"/>
      <c r="M478" s="165" t="str">
        <f t="shared" si="90"/>
        <v/>
      </c>
      <c r="N478" s="166" t="str">
        <f t="shared" si="100"/>
        <v/>
      </c>
      <c r="O478" s="167" t="str">
        <f t="shared" si="91"/>
        <v/>
      </c>
      <c r="P478" s="167" t="str">
        <f t="shared" si="92"/>
        <v/>
      </c>
      <c r="Q478" s="168" t="str">
        <f t="shared" si="93"/>
        <v/>
      </c>
      <c r="R478" s="169" t="str">
        <f t="shared" si="94"/>
        <v/>
      </c>
      <c r="S478" s="168" t="str">
        <f t="shared" si="95"/>
        <v/>
      </c>
      <c r="T478" s="168" t="str">
        <f t="shared" si="96"/>
        <v/>
      </c>
      <c r="U478" s="168" t="str">
        <f t="shared" si="97"/>
        <v/>
      </c>
      <c r="V478" s="140"/>
      <c r="W478" s="171" t="str">
        <f t="shared" si="98"/>
        <v/>
      </c>
    </row>
    <row r="479" spans="1:23" ht="12" customHeight="1">
      <c r="A479" s="27">
        <v>430</v>
      </c>
      <c r="B479" s="188"/>
      <c r="C479" s="401"/>
      <c r="D479" s="189"/>
      <c r="E479" s="190"/>
      <c r="F479" s="190"/>
      <c r="G479" s="161" t="str">
        <f t="shared" si="87"/>
        <v/>
      </c>
      <c r="H479" s="162" t="str">
        <f t="shared" si="88"/>
        <v/>
      </c>
      <c r="I479" s="197" t="str">
        <f t="shared" si="89"/>
        <v/>
      </c>
      <c r="J479" s="164" t="str">
        <f t="shared" si="99"/>
        <v/>
      </c>
      <c r="K479" s="163"/>
      <c r="M479" s="165" t="str">
        <f t="shared" si="90"/>
        <v/>
      </c>
      <c r="N479" s="166" t="str">
        <f t="shared" si="100"/>
        <v/>
      </c>
      <c r="O479" s="167" t="str">
        <f t="shared" si="91"/>
        <v/>
      </c>
      <c r="P479" s="167" t="str">
        <f t="shared" si="92"/>
        <v/>
      </c>
      <c r="Q479" s="168" t="str">
        <f t="shared" si="93"/>
        <v/>
      </c>
      <c r="R479" s="169" t="str">
        <f t="shared" si="94"/>
        <v/>
      </c>
      <c r="S479" s="168" t="str">
        <f t="shared" si="95"/>
        <v/>
      </c>
      <c r="T479" s="168" t="str">
        <f t="shared" si="96"/>
        <v/>
      </c>
      <c r="U479" s="168" t="str">
        <f t="shared" si="97"/>
        <v/>
      </c>
      <c r="V479" s="140"/>
      <c r="W479" s="171" t="str">
        <f t="shared" si="98"/>
        <v/>
      </c>
    </row>
    <row r="480" spans="1:23" ht="12" customHeight="1">
      <c r="A480" s="27">
        <v>431</v>
      </c>
      <c r="B480" s="188"/>
      <c r="C480" s="401"/>
      <c r="D480" s="189"/>
      <c r="E480" s="190"/>
      <c r="F480" s="190"/>
      <c r="G480" s="161" t="str">
        <f t="shared" si="87"/>
        <v/>
      </c>
      <c r="H480" s="162" t="str">
        <f t="shared" si="88"/>
        <v/>
      </c>
      <c r="I480" s="197" t="str">
        <f t="shared" si="89"/>
        <v/>
      </c>
      <c r="J480" s="164" t="str">
        <f t="shared" si="99"/>
        <v/>
      </c>
      <c r="K480" s="163"/>
      <c r="M480" s="165" t="str">
        <f t="shared" si="90"/>
        <v/>
      </c>
      <c r="N480" s="166" t="str">
        <f t="shared" si="100"/>
        <v/>
      </c>
      <c r="O480" s="167" t="str">
        <f t="shared" si="91"/>
        <v/>
      </c>
      <c r="P480" s="167" t="str">
        <f t="shared" si="92"/>
        <v/>
      </c>
      <c r="Q480" s="168" t="str">
        <f t="shared" si="93"/>
        <v/>
      </c>
      <c r="R480" s="169" t="str">
        <f t="shared" si="94"/>
        <v/>
      </c>
      <c r="S480" s="168" t="str">
        <f t="shared" si="95"/>
        <v/>
      </c>
      <c r="T480" s="168" t="str">
        <f t="shared" si="96"/>
        <v/>
      </c>
      <c r="U480" s="168" t="str">
        <f t="shared" si="97"/>
        <v/>
      </c>
      <c r="V480" s="140"/>
      <c r="W480" s="171" t="str">
        <f t="shared" si="98"/>
        <v/>
      </c>
    </row>
    <row r="481" spans="1:23" ht="12" customHeight="1">
      <c r="A481" s="27">
        <v>432</v>
      </c>
      <c r="B481" s="188"/>
      <c r="C481" s="401"/>
      <c r="D481" s="189"/>
      <c r="E481" s="190"/>
      <c r="F481" s="190"/>
      <c r="G481" s="161" t="str">
        <f t="shared" si="87"/>
        <v/>
      </c>
      <c r="H481" s="162" t="str">
        <f t="shared" si="88"/>
        <v/>
      </c>
      <c r="I481" s="197" t="str">
        <f t="shared" si="89"/>
        <v/>
      </c>
      <c r="J481" s="164" t="str">
        <f t="shared" si="99"/>
        <v/>
      </c>
      <c r="K481" s="163"/>
      <c r="M481" s="165" t="str">
        <f t="shared" si="90"/>
        <v/>
      </c>
      <c r="N481" s="166" t="str">
        <f t="shared" si="100"/>
        <v/>
      </c>
      <c r="O481" s="167" t="str">
        <f t="shared" si="91"/>
        <v/>
      </c>
      <c r="P481" s="167" t="str">
        <f t="shared" si="92"/>
        <v/>
      </c>
      <c r="Q481" s="168" t="str">
        <f t="shared" si="93"/>
        <v/>
      </c>
      <c r="R481" s="169" t="str">
        <f t="shared" si="94"/>
        <v/>
      </c>
      <c r="S481" s="168" t="str">
        <f t="shared" si="95"/>
        <v/>
      </c>
      <c r="T481" s="168" t="str">
        <f t="shared" si="96"/>
        <v/>
      </c>
      <c r="U481" s="168" t="str">
        <f t="shared" si="97"/>
        <v/>
      </c>
      <c r="V481" s="140"/>
      <c r="W481" s="171" t="str">
        <f t="shared" si="98"/>
        <v/>
      </c>
    </row>
    <row r="482" spans="1:23" ht="12" customHeight="1">
      <c r="A482" s="27">
        <v>433</v>
      </c>
      <c r="B482" s="188"/>
      <c r="C482" s="401"/>
      <c r="D482" s="189"/>
      <c r="E482" s="190"/>
      <c r="F482" s="190"/>
      <c r="G482" s="161" t="str">
        <f t="shared" si="87"/>
        <v/>
      </c>
      <c r="H482" s="162" t="str">
        <f t="shared" si="88"/>
        <v/>
      </c>
      <c r="I482" s="197" t="str">
        <f t="shared" si="89"/>
        <v/>
      </c>
      <c r="J482" s="164" t="str">
        <f t="shared" si="99"/>
        <v/>
      </c>
      <c r="K482" s="163"/>
      <c r="M482" s="165" t="str">
        <f t="shared" si="90"/>
        <v/>
      </c>
      <c r="N482" s="166" t="str">
        <f t="shared" si="100"/>
        <v/>
      </c>
      <c r="O482" s="167" t="str">
        <f t="shared" si="91"/>
        <v/>
      </c>
      <c r="P482" s="167" t="str">
        <f t="shared" si="92"/>
        <v/>
      </c>
      <c r="Q482" s="168" t="str">
        <f t="shared" si="93"/>
        <v/>
      </c>
      <c r="R482" s="169" t="str">
        <f t="shared" si="94"/>
        <v/>
      </c>
      <c r="S482" s="168" t="str">
        <f t="shared" si="95"/>
        <v/>
      </c>
      <c r="T482" s="168" t="str">
        <f t="shared" si="96"/>
        <v/>
      </c>
      <c r="U482" s="168" t="str">
        <f t="shared" si="97"/>
        <v/>
      </c>
      <c r="V482" s="140"/>
      <c r="W482" s="171" t="str">
        <f t="shared" si="98"/>
        <v/>
      </c>
    </row>
    <row r="483" spans="1:23" ht="12" customHeight="1">
      <c r="A483" s="27">
        <v>434</v>
      </c>
      <c r="B483" s="188"/>
      <c r="C483" s="401"/>
      <c r="D483" s="189"/>
      <c r="E483" s="190"/>
      <c r="F483" s="190"/>
      <c r="G483" s="161" t="str">
        <f t="shared" si="87"/>
        <v/>
      </c>
      <c r="H483" s="162" t="str">
        <f t="shared" si="88"/>
        <v/>
      </c>
      <c r="I483" s="197" t="str">
        <f t="shared" si="89"/>
        <v/>
      </c>
      <c r="J483" s="164" t="str">
        <f t="shared" si="99"/>
        <v/>
      </c>
      <c r="K483" s="163"/>
      <c r="M483" s="165" t="str">
        <f t="shared" si="90"/>
        <v/>
      </c>
      <c r="N483" s="166" t="str">
        <f t="shared" si="100"/>
        <v/>
      </c>
      <c r="O483" s="167" t="str">
        <f t="shared" si="91"/>
        <v/>
      </c>
      <c r="P483" s="167" t="str">
        <f t="shared" si="92"/>
        <v/>
      </c>
      <c r="Q483" s="168" t="str">
        <f t="shared" si="93"/>
        <v/>
      </c>
      <c r="R483" s="169" t="str">
        <f t="shared" si="94"/>
        <v/>
      </c>
      <c r="S483" s="168" t="str">
        <f t="shared" si="95"/>
        <v/>
      </c>
      <c r="T483" s="168" t="str">
        <f t="shared" si="96"/>
        <v/>
      </c>
      <c r="U483" s="168" t="str">
        <f t="shared" si="97"/>
        <v/>
      </c>
      <c r="V483" s="140"/>
      <c r="W483" s="171" t="str">
        <f t="shared" si="98"/>
        <v/>
      </c>
    </row>
    <row r="484" spans="1:23" ht="12" customHeight="1">
      <c r="A484" s="27">
        <v>435</v>
      </c>
      <c r="B484" s="188"/>
      <c r="C484" s="401"/>
      <c r="D484" s="189"/>
      <c r="E484" s="190"/>
      <c r="F484" s="190"/>
      <c r="G484" s="161" t="str">
        <f t="shared" si="87"/>
        <v/>
      </c>
      <c r="H484" s="162" t="str">
        <f t="shared" si="88"/>
        <v/>
      </c>
      <c r="I484" s="197" t="str">
        <f t="shared" si="89"/>
        <v/>
      </c>
      <c r="J484" s="164" t="str">
        <f t="shared" si="99"/>
        <v/>
      </c>
      <c r="K484" s="163"/>
      <c r="M484" s="165" t="str">
        <f t="shared" si="90"/>
        <v/>
      </c>
      <c r="N484" s="166" t="str">
        <f t="shared" si="100"/>
        <v/>
      </c>
      <c r="O484" s="167" t="str">
        <f t="shared" si="91"/>
        <v/>
      </c>
      <c r="P484" s="167" t="str">
        <f t="shared" si="92"/>
        <v/>
      </c>
      <c r="Q484" s="168" t="str">
        <f t="shared" si="93"/>
        <v/>
      </c>
      <c r="R484" s="169" t="str">
        <f t="shared" si="94"/>
        <v/>
      </c>
      <c r="S484" s="168" t="str">
        <f t="shared" si="95"/>
        <v/>
      </c>
      <c r="T484" s="168" t="str">
        <f t="shared" si="96"/>
        <v/>
      </c>
      <c r="U484" s="168" t="str">
        <f t="shared" si="97"/>
        <v/>
      </c>
      <c r="V484" s="140"/>
      <c r="W484" s="171" t="str">
        <f t="shared" si="98"/>
        <v/>
      </c>
    </row>
    <row r="485" spans="1:23" ht="12" customHeight="1">
      <c r="A485" s="27">
        <v>436</v>
      </c>
      <c r="B485" s="188"/>
      <c r="C485" s="401"/>
      <c r="D485" s="189"/>
      <c r="E485" s="190"/>
      <c r="F485" s="190"/>
      <c r="G485" s="161" t="str">
        <f t="shared" si="87"/>
        <v/>
      </c>
      <c r="H485" s="162" t="str">
        <f t="shared" si="88"/>
        <v/>
      </c>
      <c r="I485" s="197" t="str">
        <f t="shared" si="89"/>
        <v/>
      </c>
      <c r="J485" s="164" t="str">
        <f t="shared" si="99"/>
        <v/>
      </c>
      <c r="K485" s="163"/>
      <c r="M485" s="165" t="str">
        <f t="shared" si="90"/>
        <v/>
      </c>
      <c r="N485" s="166" t="str">
        <f t="shared" si="100"/>
        <v/>
      </c>
      <c r="O485" s="167" t="str">
        <f t="shared" si="91"/>
        <v/>
      </c>
      <c r="P485" s="167" t="str">
        <f t="shared" si="92"/>
        <v/>
      </c>
      <c r="Q485" s="168" t="str">
        <f t="shared" si="93"/>
        <v/>
      </c>
      <c r="R485" s="169" t="str">
        <f t="shared" si="94"/>
        <v/>
      </c>
      <c r="S485" s="168" t="str">
        <f t="shared" si="95"/>
        <v/>
      </c>
      <c r="T485" s="168" t="str">
        <f t="shared" si="96"/>
        <v/>
      </c>
      <c r="U485" s="168" t="str">
        <f t="shared" si="97"/>
        <v/>
      </c>
      <c r="V485" s="140"/>
      <c r="W485" s="171" t="str">
        <f t="shared" si="98"/>
        <v/>
      </c>
    </row>
    <row r="486" spans="1:23" ht="12" customHeight="1">
      <c r="A486" s="27">
        <v>437</v>
      </c>
      <c r="B486" s="188"/>
      <c r="C486" s="401"/>
      <c r="D486" s="189"/>
      <c r="E486" s="190"/>
      <c r="F486" s="190"/>
      <c r="G486" s="161" t="str">
        <f t="shared" si="87"/>
        <v/>
      </c>
      <c r="H486" s="162" t="str">
        <f t="shared" si="88"/>
        <v/>
      </c>
      <c r="I486" s="197" t="str">
        <f t="shared" si="89"/>
        <v/>
      </c>
      <c r="J486" s="164" t="str">
        <f t="shared" si="99"/>
        <v/>
      </c>
      <c r="K486" s="163"/>
      <c r="M486" s="165" t="str">
        <f t="shared" si="90"/>
        <v/>
      </c>
      <c r="N486" s="166" t="str">
        <f t="shared" si="100"/>
        <v/>
      </c>
      <c r="O486" s="167" t="str">
        <f t="shared" si="91"/>
        <v/>
      </c>
      <c r="P486" s="167" t="str">
        <f t="shared" si="92"/>
        <v/>
      </c>
      <c r="Q486" s="168" t="str">
        <f t="shared" si="93"/>
        <v/>
      </c>
      <c r="R486" s="169" t="str">
        <f t="shared" si="94"/>
        <v/>
      </c>
      <c r="S486" s="168" t="str">
        <f t="shared" si="95"/>
        <v/>
      </c>
      <c r="T486" s="168" t="str">
        <f t="shared" si="96"/>
        <v/>
      </c>
      <c r="U486" s="168" t="str">
        <f t="shared" si="97"/>
        <v/>
      </c>
      <c r="V486" s="140"/>
      <c r="W486" s="171" t="str">
        <f t="shared" si="98"/>
        <v/>
      </c>
    </row>
    <row r="487" spans="1:23" ht="12" customHeight="1">
      <c r="A487" s="27">
        <v>438</v>
      </c>
      <c r="B487" s="188"/>
      <c r="C487" s="401"/>
      <c r="D487" s="189"/>
      <c r="E487" s="190"/>
      <c r="F487" s="190"/>
      <c r="G487" s="161" t="str">
        <f t="shared" si="87"/>
        <v/>
      </c>
      <c r="H487" s="162" t="str">
        <f t="shared" si="88"/>
        <v/>
      </c>
      <c r="I487" s="197" t="str">
        <f t="shared" si="89"/>
        <v/>
      </c>
      <c r="J487" s="164" t="str">
        <f t="shared" si="99"/>
        <v/>
      </c>
      <c r="K487" s="163"/>
      <c r="M487" s="165" t="str">
        <f t="shared" si="90"/>
        <v/>
      </c>
      <c r="N487" s="166" t="str">
        <f t="shared" si="100"/>
        <v/>
      </c>
      <c r="O487" s="167" t="str">
        <f t="shared" si="91"/>
        <v/>
      </c>
      <c r="P487" s="167" t="str">
        <f t="shared" si="92"/>
        <v/>
      </c>
      <c r="Q487" s="168" t="str">
        <f t="shared" si="93"/>
        <v/>
      </c>
      <c r="R487" s="169" t="str">
        <f t="shared" si="94"/>
        <v/>
      </c>
      <c r="S487" s="168" t="str">
        <f t="shared" si="95"/>
        <v/>
      </c>
      <c r="T487" s="168" t="str">
        <f t="shared" si="96"/>
        <v/>
      </c>
      <c r="U487" s="168" t="str">
        <f t="shared" si="97"/>
        <v/>
      </c>
      <c r="V487" s="140"/>
      <c r="W487" s="171" t="str">
        <f t="shared" si="98"/>
        <v/>
      </c>
    </row>
    <row r="488" spans="1:23" ht="12" customHeight="1">
      <c r="A488" s="27">
        <v>439</v>
      </c>
      <c r="B488" s="188"/>
      <c r="C488" s="401"/>
      <c r="D488" s="189"/>
      <c r="E488" s="190"/>
      <c r="F488" s="190"/>
      <c r="G488" s="161" t="str">
        <f t="shared" si="87"/>
        <v/>
      </c>
      <c r="H488" s="162" t="str">
        <f t="shared" si="88"/>
        <v/>
      </c>
      <c r="I488" s="197" t="str">
        <f t="shared" si="89"/>
        <v/>
      </c>
      <c r="J488" s="164" t="str">
        <f t="shared" si="99"/>
        <v/>
      </c>
      <c r="K488" s="163"/>
      <c r="M488" s="165" t="str">
        <f t="shared" si="90"/>
        <v/>
      </c>
      <c r="N488" s="166" t="str">
        <f t="shared" si="100"/>
        <v/>
      </c>
      <c r="O488" s="167" t="str">
        <f t="shared" si="91"/>
        <v/>
      </c>
      <c r="P488" s="167" t="str">
        <f t="shared" si="92"/>
        <v/>
      </c>
      <c r="Q488" s="168" t="str">
        <f t="shared" si="93"/>
        <v/>
      </c>
      <c r="R488" s="169" t="str">
        <f t="shared" si="94"/>
        <v/>
      </c>
      <c r="S488" s="168" t="str">
        <f t="shared" si="95"/>
        <v/>
      </c>
      <c r="T488" s="168" t="str">
        <f t="shared" si="96"/>
        <v/>
      </c>
      <c r="U488" s="168" t="str">
        <f t="shared" si="97"/>
        <v/>
      </c>
      <c r="V488" s="140"/>
      <c r="W488" s="171" t="str">
        <f t="shared" si="98"/>
        <v/>
      </c>
    </row>
    <row r="489" spans="1:23" ht="12" customHeight="1">
      <c r="A489" s="27">
        <v>440</v>
      </c>
      <c r="B489" s="188"/>
      <c r="C489" s="401"/>
      <c r="D489" s="189"/>
      <c r="E489" s="190"/>
      <c r="F489" s="190"/>
      <c r="G489" s="161" t="str">
        <f t="shared" si="87"/>
        <v/>
      </c>
      <c r="H489" s="162" t="str">
        <f t="shared" si="88"/>
        <v/>
      </c>
      <c r="I489" s="197" t="str">
        <f t="shared" si="89"/>
        <v/>
      </c>
      <c r="J489" s="164" t="str">
        <f t="shared" si="99"/>
        <v/>
      </c>
      <c r="K489" s="163"/>
      <c r="M489" s="165" t="str">
        <f t="shared" si="90"/>
        <v/>
      </c>
      <c r="N489" s="166" t="str">
        <f t="shared" si="100"/>
        <v/>
      </c>
      <c r="O489" s="167" t="str">
        <f t="shared" si="91"/>
        <v/>
      </c>
      <c r="P489" s="167" t="str">
        <f t="shared" si="92"/>
        <v/>
      </c>
      <c r="Q489" s="168" t="str">
        <f t="shared" si="93"/>
        <v/>
      </c>
      <c r="R489" s="169" t="str">
        <f t="shared" si="94"/>
        <v/>
      </c>
      <c r="S489" s="168" t="str">
        <f t="shared" si="95"/>
        <v/>
      </c>
      <c r="T489" s="168" t="str">
        <f t="shared" si="96"/>
        <v/>
      </c>
      <c r="U489" s="168" t="str">
        <f t="shared" si="97"/>
        <v/>
      </c>
      <c r="V489" s="140"/>
      <c r="W489" s="171" t="str">
        <f t="shared" si="98"/>
        <v/>
      </c>
    </row>
    <row r="490" spans="1:23" ht="12" customHeight="1">
      <c r="A490" s="27">
        <v>441</v>
      </c>
      <c r="B490" s="188"/>
      <c r="C490" s="401"/>
      <c r="D490" s="189"/>
      <c r="E490" s="190"/>
      <c r="F490" s="190"/>
      <c r="G490" s="161" t="str">
        <f t="shared" si="87"/>
        <v/>
      </c>
      <c r="H490" s="162" t="str">
        <f t="shared" si="88"/>
        <v/>
      </c>
      <c r="I490" s="197" t="str">
        <f t="shared" si="89"/>
        <v/>
      </c>
      <c r="J490" s="164" t="str">
        <f t="shared" si="99"/>
        <v/>
      </c>
      <c r="K490" s="163"/>
      <c r="M490" s="165" t="str">
        <f t="shared" si="90"/>
        <v/>
      </c>
      <c r="N490" s="166" t="str">
        <f t="shared" si="100"/>
        <v/>
      </c>
      <c r="O490" s="167" t="str">
        <f t="shared" si="91"/>
        <v/>
      </c>
      <c r="P490" s="167" t="str">
        <f t="shared" si="92"/>
        <v/>
      </c>
      <c r="Q490" s="168" t="str">
        <f t="shared" si="93"/>
        <v/>
      </c>
      <c r="R490" s="169" t="str">
        <f t="shared" si="94"/>
        <v/>
      </c>
      <c r="S490" s="168" t="str">
        <f t="shared" si="95"/>
        <v/>
      </c>
      <c r="T490" s="168" t="str">
        <f t="shared" si="96"/>
        <v/>
      </c>
      <c r="U490" s="168" t="str">
        <f t="shared" si="97"/>
        <v/>
      </c>
      <c r="V490" s="140"/>
      <c r="W490" s="171" t="str">
        <f t="shared" si="98"/>
        <v/>
      </c>
    </row>
    <row r="491" spans="1:23" ht="12" customHeight="1">
      <c r="A491" s="27">
        <v>442</v>
      </c>
      <c r="B491" s="188"/>
      <c r="C491" s="401"/>
      <c r="D491" s="189"/>
      <c r="E491" s="190"/>
      <c r="F491" s="190"/>
      <c r="G491" s="161" t="str">
        <f t="shared" si="87"/>
        <v/>
      </c>
      <c r="H491" s="162" t="str">
        <f t="shared" si="88"/>
        <v/>
      </c>
      <c r="I491" s="197" t="str">
        <f t="shared" si="89"/>
        <v/>
      </c>
      <c r="J491" s="164" t="str">
        <f t="shared" si="99"/>
        <v/>
      </c>
      <c r="K491" s="163"/>
      <c r="M491" s="165" t="str">
        <f t="shared" si="90"/>
        <v/>
      </c>
      <c r="N491" s="166" t="str">
        <f t="shared" si="100"/>
        <v/>
      </c>
      <c r="O491" s="167" t="str">
        <f t="shared" si="91"/>
        <v/>
      </c>
      <c r="P491" s="167" t="str">
        <f t="shared" si="92"/>
        <v/>
      </c>
      <c r="Q491" s="168" t="str">
        <f t="shared" si="93"/>
        <v/>
      </c>
      <c r="R491" s="169" t="str">
        <f t="shared" si="94"/>
        <v/>
      </c>
      <c r="S491" s="168" t="str">
        <f t="shared" si="95"/>
        <v/>
      </c>
      <c r="T491" s="168" t="str">
        <f t="shared" si="96"/>
        <v/>
      </c>
      <c r="U491" s="168" t="str">
        <f t="shared" si="97"/>
        <v/>
      </c>
      <c r="V491" s="140"/>
      <c r="W491" s="171" t="str">
        <f t="shared" si="98"/>
        <v/>
      </c>
    </row>
    <row r="492" spans="1:23" ht="12" customHeight="1">
      <c r="A492" s="27">
        <v>443</v>
      </c>
      <c r="B492" s="188"/>
      <c r="C492" s="401"/>
      <c r="D492" s="189"/>
      <c r="E492" s="190"/>
      <c r="F492" s="190"/>
      <c r="G492" s="161" t="str">
        <f t="shared" si="87"/>
        <v/>
      </c>
      <c r="H492" s="162" t="str">
        <f t="shared" si="88"/>
        <v/>
      </c>
      <c r="I492" s="197" t="str">
        <f t="shared" si="89"/>
        <v/>
      </c>
      <c r="J492" s="164" t="str">
        <f t="shared" si="99"/>
        <v/>
      </c>
      <c r="K492" s="163"/>
      <c r="M492" s="165" t="str">
        <f t="shared" si="90"/>
        <v/>
      </c>
      <c r="N492" s="166" t="str">
        <f t="shared" si="100"/>
        <v/>
      </c>
      <c r="O492" s="167" t="str">
        <f t="shared" si="91"/>
        <v/>
      </c>
      <c r="P492" s="167" t="str">
        <f t="shared" si="92"/>
        <v/>
      </c>
      <c r="Q492" s="168" t="str">
        <f t="shared" si="93"/>
        <v/>
      </c>
      <c r="R492" s="169" t="str">
        <f t="shared" si="94"/>
        <v/>
      </c>
      <c r="S492" s="168" t="str">
        <f t="shared" si="95"/>
        <v/>
      </c>
      <c r="T492" s="168" t="str">
        <f t="shared" si="96"/>
        <v/>
      </c>
      <c r="U492" s="168" t="str">
        <f t="shared" si="97"/>
        <v/>
      </c>
      <c r="V492" s="140"/>
      <c r="W492" s="171" t="str">
        <f t="shared" si="98"/>
        <v/>
      </c>
    </row>
    <row r="493" spans="1:23" ht="12" customHeight="1">
      <c r="A493" s="27">
        <v>444</v>
      </c>
      <c r="B493" s="188"/>
      <c r="C493" s="401"/>
      <c r="D493" s="189"/>
      <c r="E493" s="190"/>
      <c r="F493" s="190"/>
      <c r="G493" s="161" t="str">
        <f t="shared" si="87"/>
        <v/>
      </c>
      <c r="H493" s="162" t="str">
        <f t="shared" si="88"/>
        <v/>
      </c>
      <c r="I493" s="197" t="str">
        <f t="shared" si="89"/>
        <v/>
      </c>
      <c r="J493" s="164" t="str">
        <f t="shared" si="99"/>
        <v/>
      </c>
      <c r="K493" s="163"/>
      <c r="M493" s="165" t="str">
        <f t="shared" si="90"/>
        <v/>
      </c>
      <c r="N493" s="166" t="str">
        <f t="shared" si="100"/>
        <v/>
      </c>
      <c r="O493" s="167" t="str">
        <f t="shared" si="91"/>
        <v/>
      </c>
      <c r="P493" s="167" t="str">
        <f t="shared" si="92"/>
        <v/>
      </c>
      <c r="Q493" s="168" t="str">
        <f t="shared" si="93"/>
        <v/>
      </c>
      <c r="R493" s="169" t="str">
        <f t="shared" si="94"/>
        <v/>
      </c>
      <c r="S493" s="168" t="str">
        <f t="shared" si="95"/>
        <v/>
      </c>
      <c r="T493" s="168" t="str">
        <f t="shared" si="96"/>
        <v/>
      </c>
      <c r="U493" s="168" t="str">
        <f t="shared" si="97"/>
        <v/>
      </c>
      <c r="V493" s="140"/>
      <c r="W493" s="171" t="str">
        <f t="shared" si="98"/>
        <v/>
      </c>
    </row>
    <row r="494" spans="1:23" ht="12" customHeight="1">
      <c r="A494" s="27">
        <v>445</v>
      </c>
      <c r="B494" s="188"/>
      <c r="C494" s="401"/>
      <c r="D494" s="189"/>
      <c r="E494" s="190"/>
      <c r="F494" s="190"/>
      <c r="G494" s="161" t="str">
        <f t="shared" si="87"/>
        <v/>
      </c>
      <c r="H494" s="162" t="str">
        <f t="shared" si="88"/>
        <v/>
      </c>
      <c r="I494" s="197" t="str">
        <f t="shared" si="89"/>
        <v/>
      </c>
      <c r="J494" s="164" t="str">
        <f t="shared" si="99"/>
        <v/>
      </c>
      <c r="K494" s="163"/>
      <c r="M494" s="165" t="str">
        <f t="shared" si="90"/>
        <v/>
      </c>
      <c r="N494" s="166" t="str">
        <f t="shared" si="100"/>
        <v/>
      </c>
      <c r="O494" s="167" t="str">
        <f t="shared" si="91"/>
        <v/>
      </c>
      <c r="P494" s="167" t="str">
        <f t="shared" si="92"/>
        <v/>
      </c>
      <c r="Q494" s="168" t="str">
        <f t="shared" si="93"/>
        <v/>
      </c>
      <c r="R494" s="169" t="str">
        <f t="shared" si="94"/>
        <v/>
      </c>
      <c r="S494" s="168" t="str">
        <f t="shared" si="95"/>
        <v/>
      </c>
      <c r="T494" s="168" t="str">
        <f t="shared" si="96"/>
        <v/>
      </c>
      <c r="U494" s="168" t="str">
        <f t="shared" si="97"/>
        <v/>
      </c>
      <c r="V494" s="140"/>
      <c r="W494" s="171" t="str">
        <f t="shared" si="98"/>
        <v/>
      </c>
    </row>
    <row r="495" spans="1:23" ht="12" customHeight="1">
      <c r="A495" s="27">
        <v>446</v>
      </c>
      <c r="B495" s="188"/>
      <c r="C495" s="401"/>
      <c r="D495" s="189"/>
      <c r="E495" s="190"/>
      <c r="F495" s="190"/>
      <c r="G495" s="161" t="str">
        <f t="shared" si="87"/>
        <v/>
      </c>
      <c r="H495" s="162" t="str">
        <f t="shared" si="88"/>
        <v/>
      </c>
      <c r="I495" s="197" t="str">
        <f t="shared" si="89"/>
        <v/>
      </c>
      <c r="J495" s="164" t="str">
        <f t="shared" si="99"/>
        <v/>
      </c>
      <c r="K495" s="163"/>
      <c r="M495" s="165" t="str">
        <f t="shared" si="90"/>
        <v/>
      </c>
      <c r="N495" s="166" t="str">
        <f t="shared" si="100"/>
        <v/>
      </c>
      <c r="O495" s="167" t="str">
        <f t="shared" si="91"/>
        <v/>
      </c>
      <c r="P495" s="167" t="str">
        <f t="shared" si="92"/>
        <v/>
      </c>
      <c r="Q495" s="168" t="str">
        <f t="shared" si="93"/>
        <v/>
      </c>
      <c r="R495" s="169" t="str">
        <f t="shared" si="94"/>
        <v/>
      </c>
      <c r="S495" s="168" t="str">
        <f t="shared" si="95"/>
        <v/>
      </c>
      <c r="T495" s="168" t="str">
        <f t="shared" si="96"/>
        <v/>
      </c>
      <c r="U495" s="168" t="str">
        <f t="shared" si="97"/>
        <v/>
      </c>
      <c r="V495" s="140"/>
      <c r="W495" s="171" t="str">
        <f t="shared" si="98"/>
        <v/>
      </c>
    </row>
    <row r="496" spans="1:23" ht="12" customHeight="1">
      <c r="A496" s="27">
        <v>447</v>
      </c>
      <c r="B496" s="188"/>
      <c r="C496" s="401"/>
      <c r="D496" s="189"/>
      <c r="E496" s="190"/>
      <c r="F496" s="190"/>
      <c r="G496" s="161" t="str">
        <f t="shared" si="87"/>
        <v/>
      </c>
      <c r="H496" s="162" t="str">
        <f t="shared" si="88"/>
        <v/>
      </c>
      <c r="I496" s="197" t="str">
        <f t="shared" si="89"/>
        <v/>
      </c>
      <c r="J496" s="164" t="str">
        <f t="shared" si="99"/>
        <v/>
      </c>
      <c r="K496" s="163"/>
      <c r="M496" s="165" t="str">
        <f t="shared" si="90"/>
        <v/>
      </c>
      <c r="N496" s="166" t="str">
        <f t="shared" si="100"/>
        <v/>
      </c>
      <c r="O496" s="167" t="str">
        <f t="shared" si="91"/>
        <v/>
      </c>
      <c r="P496" s="167" t="str">
        <f t="shared" si="92"/>
        <v/>
      </c>
      <c r="Q496" s="168" t="str">
        <f t="shared" si="93"/>
        <v/>
      </c>
      <c r="R496" s="169" t="str">
        <f t="shared" si="94"/>
        <v/>
      </c>
      <c r="S496" s="168" t="str">
        <f t="shared" si="95"/>
        <v/>
      </c>
      <c r="T496" s="168" t="str">
        <f t="shared" si="96"/>
        <v/>
      </c>
      <c r="U496" s="168" t="str">
        <f t="shared" si="97"/>
        <v/>
      </c>
      <c r="V496" s="140"/>
      <c r="W496" s="171" t="str">
        <f t="shared" si="98"/>
        <v/>
      </c>
    </row>
    <row r="497" spans="1:23" ht="12" customHeight="1">
      <c r="A497" s="27">
        <v>448</v>
      </c>
      <c r="B497" s="188"/>
      <c r="C497" s="401"/>
      <c r="D497" s="189"/>
      <c r="E497" s="190"/>
      <c r="F497" s="190"/>
      <c r="G497" s="161" t="str">
        <f t="shared" si="87"/>
        <v/>
      </c>
      <c r="H497" s="162" t="str">
        <f t="shared" si="88"/>
        <v/>
      </c>
      <c r="I497" s="197" t="str">
        <f t="shared" si="89"/>
        <v/>
      </c>
      <c r="J497" s="164" t="str">
        <f t="shared" si="99"/>
        <v/>
      </c>
      <c r="K497" s="163"/>
      <c r="M497" s="165" t="str">
        <f t="shared" si="90"/>
        <v/>
      </c>
      <c r="N497" s="166" t="str">
        <f t="shared" si="100"/>
        <v/>
      </c>
      <c r="O497" s="167" t="str">
        <f t="shared" si="91"/>
        <v/>
      </c>
      <c r="P497" s="167" t="str">
        <f t="shared" si="92"/>
        <v/>
      </c>
      <c r="Q497" s="168" t="str">
        <f t="shared" si="93"/>
        <v/>
      </c>
      <c r="R497" s="169" t="str">
        <f t="shared" si="94"/>
        <v/>
      </c>
      <c r="S497" s="168" t="str">
        <f t="shared" si="95"/>
        <v/>
      </c>
      <c r="T497" s="168" t="str">
        <f t="shared" si="96"/>
        <v/>
      </c>
      <c r="U497" s="168" t="str">
        <f t="shared" si="97"/>
        <v/>
      </c>
      <c r="V497" s="140"/>
      <c r="W497" s="171" t="str">
        <f t="shared" si="98"/>
        <v/>
      </c>
    </row>
    <row r="498" spans="1:23" ht="12" customHeight="1">
      <c r="A498" s="27">
        <v>449</v>
      </c>
      <c r="B498" s="188"/>
      <c r="C498" s="401"/>
      <c r="D498" s="189"/>
      <c r="E498" s="190"/>
      <c r="F498" s="190"/>
      <c r="G498" s="161" t="str">
        <f t="shared" ref="G498:G549" si="101">IF(OR(ISBLANK($C498),ISBLANK($C$45)),"",IF($C498&gt;$C$45,"",DATEDIF($C498,$C$45,"Y")))</f>
        <v/>
      </c>
      <c r="H498" s="162" t="str">
        <f t="shared" ref="H498:H549" si="102">IF(D498=1,"男",IF(D498=2,"女",""))</f>
        <v/>
      </c>
      <c r="I498" s="197" t="str">
        <f t="shared" ref="I498:I549" si="103">G498&amp;H498</f>
        <v/>
      </c>
      <c r="J498" s="164" t="str">
        <f t="shared" si="99"/>
        <v/>
      </c>
      <c r="K498" s="163"/>
      <c r="M498" s="165" t="str">
        <f t="shared" ref="M498:M549" si="104">IF(E498="","",(IF(E498&gt;=70,F498/(E498*E498/10^4),"測定不可")))</f>
        <v/>
      </c>
      <c r="N498" s="166" t="str">
        <f t="shared" si="100"/>
        <v/>
      </c>
      <c r="O498" s="167" t="str">
        <f t="shared" ref="O498:O549" si="105">IF(OR(C498=""),"",IF(D498="1",0.00206*E498*E498-0.1166*E498+6.5273,0.00249*E498*E498-0.1858*E498+9.036))</f>
        <v/>
      </c>
      <c r="P498" s="167" t="str">
        <f t="shared" ref="P498:P549" si="106">IF(OR(E498=""),"",IF(AND(H498="男",G498&lt;=2),61,IF(AND(H498="男",G498&gt;=3),54.8,IF(AND(H498="女",G498&lt;=2),59.7,52.2))))</f>
        <v/>
      </c>
      <c r="Q498" s="168" t="str">
        <f t="shared" ref="Q498:Q549" si="107">IF($E498="","",P498*O498)</f>
        <v/>
      </c>
      <c r="R498" s="169" t="str">
        <f t="shared" ref="R498:R549" si="108">IF(OR(G498=""),"",IF(G498&gt;=3,1.45,1.35))</f>
        <v/>
      </c>
      <c r="S498" s="168" t="str">
        <f t="shared" ref="S498:S549" si="109">IF(OR(G498=""),"",IF(AND(H498="男",G498&lt;=2),20,IF(AND(H498="女",G498&lt;=2),15,10)))</f>
        <v/>
      </c>
      <c r="T498" s="168" t="str">
        <f t="shared" ref="T498:T549" si="110">IF(E498="","",(Q498*R498+S498))</f>
        <v/>
      </c>
      <c r="U498" s="168" t="str">
        <f t="shared" ref="U498:U549" si="111">IF(OR(E498=""),"",CEILING(T498,50))</f>
        <v/>
      </c>
      <c r="V498" s="140"/>
      <c r="W498" s="171" t="str">
        <f t="shared" ref="W498:W549" si="112">IF(E498="","",(U498*V498))</f>
        <v/>
      </c>
    </row>
    <row r="499" spans="1:23" ht="12" customHeight="1">
      <c r="A499" s="27">
        <v>450</v>
      </c>
      <c r="B499" s="188"/>
      <c r="C499" s="401"/>
      <c r="D499" s="189"/>
      <c r="E499" s="190"/>
      <c r="F499" s="190"/>
      <c r="G499" s="161" t="str">
        <f t="shared" si="101"/>
        <v/>
      </c>
      <c r="H499" s="162" t="str">
        <f t="shared" si="102"/>
        <v/>
      </c>
      <c r="I499" s="197" t="str">
        <f t="shared" si="103"/>
        <v/>
      </c>
      <c r="J499" s="164" t="str">
        <f t="shared" ref="J499:J549" si="113">IF(OR(E499=""),"",IF(E499&gt;=70,(IF(ISNUMBER(N499),VLOOKUP(N499,$F$32:$K$37,4,TRUE),"")),"測定不可"))</f>
        <v/>
      </c>
      <c r="K499" s="163"/>
      <c r="M499" s="165" t="str">
        <f t="shared" si="104"/>
        <v/>
      </c>
      <c r="N499" s="166" t="str">
        <f t="shared" si="100"/>
        <v/>
      </c>
      <c r="O499" s="167" t="str">
        <f t="shared" si="105"/>
        <v/>
      </c>
      <c r="P499" s="167" t="str">
        <f t="shared" si="106"/>
        <v/>
      </c>
      <c r="Q499" s="168" t="str">
        <f t="shared" si="107"/>
        <v/>
      </c>
      <c r="R499" s="169" t="str">
        <f t="shared" si="108"/>
        <v/>
      </c>
      <c r="S499" s="168" t="str">
        <f t="shared" si="109"/>
        <v/>
      </c>
      <c r="T499" s="168" t="str">
        <f t="shared" si="110"/>
        <v/>
      </c>
      <c r="U499" s="168" t="str">
        <f t="shared" si="111"/>
        <v/>
      </c>
      <c r="V499" s="140"/>
      <c r="W499" s="171" t="str">
        <f t="shared" si="112"/>
        <v/>
      </c>
    </row>
    <row r="500" spans="1:23" ht="12" customHeight="1">
      <c r="A500" s="27">
        <v>451</v>
      </c>
      <c r="B500" s="188"/>
      <c r="C500" s="401"/>
      <c r="D500" s="189"/>
      <c r="E500" s="190"/>
      <c r="F500" s="190"/>
      <c r="G500" s="161" t="str">
        <f t="shared" si="101"/>
        <v/>
      </c>
      <c r="H500" s="162" t="str">
        <f t="shared" si="102"/>
        <v/>
      </c>
      <c r="I500" s="197" t="str">
        <f t="shared" si="103"/>
        <v/>
      </c>
      <c r="J500" s="164" t="str">
        <f t="shared" si="113"/>
        <v/>
      </c>
      <c r="K500" s="163"/>
      <c r="M500" s="165" t="str">
        <f t="shared" si="104"/>
        <v/>
      </c>
      <c r="N500" s="166" t="str">
        <f t="shared" si="100"/>
        <v/>
      </c>
      <c r="O500" s="167" t="str">
        <f t="shared" si="105"/>
        <v/>
      </c>
      <c r="P500" s="167" t="str">
        <f t="shared" si="106"/>
        <v/>
      </c>
      <c r="Q500" s="168" t="str">
        <f t="shared" si="107"/>
        <v/>
      </c>
      <c r="R500" s="169" t="str">
        <f t="shared" si="108"/>
        <v/>
      </c>
      <c r="S500" s="168" t="str">
        <f t="shared" si="109"/>
        <v/>
      </c>
      <c r="T500" s="168" t="str">
        <f t="shared" si="110"/>
        <v/>
      </c>
      <c r="U500" s="168" t="str">
        <f t="shared" si="111"/>
        <v/>
      </c>
      <c r="V500" s="140"/>
      <c r="W500" s="171" t="str">
        <f t="shared" si="112"/>
        <v/>
      </c>
    </row>
    <row r="501" spans="1:23" ht="12" customHeight="1">
      <c r="A501" s="27">
        <v>452</v>
      </c>
      <c r="B501" s="188"/>
      <c r="C501" s="401"/>
      <c r="D501" s="189"/>
      <c r="E501" s="190"/>
      <c r="F501" s="190"/>
      <c r="G501" s="161" t="str">
        <f t="shared" si="101"/>
        <v/>
      </c>
      <c r="H501" s="162" t="str">
        <f t="shared" si="102"/>
        <v/>
      </c>
      <c r="I501" s="197" t="str">
        <f t="shared" si="103"/>
        <v/>
      </c>
      <c r="J501" s="164" t="str">
        <f t="shared" si="113"/>
        <v/>
      </c>
      <c r="K501" s="163"/>
      <c r="M501" s="165" t="str">
        <f t="shared" si="104"/>
        <v/>
      </c>
      <c r="N501" s="166" t="str">
        <f t="shared" si="100"/>
        <v/>
      </c>
      <c r="O501" s="167" t="str">
        <f t="shared" si="105"/>
        <v/>
      </c>
      <c r="P501" s="167" t="str">
        <f t="shared" si="106"/>
        <v/>
      </c>
      <c r="Q501" s="168" t="str">
        <f t="shared" si="107"/>
        <v/>
      </c>
      <c r="R501" s="169" t="str">
        <f t="shared" si="108"/>
        <v/>
      </c>
      <c r="S501" s="168" t="str">
        <f t="shared" si="109"/>
        <v/>
      </c>
      <c r="T501" s="168" t="str">
        <f t="shared" si="110"/>
        <v/>
      </c>
      <c r="U501" s="168" t="str">
        <f t="shared" si="111"/>
        <v/>
      </c>
      <c r="V501" s="140"/>
      <c r="W501" s="171" t="str">
        <f t="shared" si="112"/>
        <v/>
      </c>
    </row>
    <row r="502" spans="1:23" ht="12" customHeight="1">
      <c r="A502" s="27">
        <v>453</v>
      </c>
      <c r="B502" s="188"/>
      <c r="C502" s="401"/>
      <c r="D502" s="189"/>
      <c r="E502" s="190"/>
      <c r="F502" s="190"/>
      <c r="G502" s="161" t="str">
        <f t="shared" si="101"/>
        <v/>
      </c>
      <c r="H502" s="162" t="str">
        <f t="shared" si="102"/>
        <v/>
      </c>
      <c r="I502" s="197" t="str">
        <f t="shared" si="103"/>
        <v/>
      </c>
      <c r="J502" s="164" t="str">
        <f t="shared" si="113"/>
        <v/>
      </c>
      <c r="K502" s="163"/>
      <c r="M502" s="165" t="str">
        <f t="shared" si="104"/>
        <v/>
      </c>
      <c r="N502" s="166" t="str">
        <f t="shared" si="100"/>
        <v/>
      </c>
      <c r="O502" s="167" t="str">
        <f t="shared" si="105"/>
        <v/>
      </c>
      <c r="P502" s="167" t="str">
        <f t="shared" si="106"/>
        <v/>
      </c>
      <c r="Q502" s="168" t="str">
        <f t="shared" si="107"/>
        <v/>
      </c>
      <c r="R502" s="169" t="str">
        <f t="shared" si="108"/>
        <v/>
      </c>
      <c r="S502" s="168" t="str">
        <f t="shared" si="109"/>
        <v/>
      </c>
      <c r="T502" s="168" t="str">
        <f t="shared" si="110"/>
        <v/>
      </c>
      <c r="U502" s="168" t="str">
        <f t="shared" si="111"/>
        <v/>
      </c>
      <c r="V502" s="140"/>
      <c r="W502" s="171" t="str">
        <f t="shared" si="112"/>
        <v/>
      </c>
    </row>
    <row r="503" spans="1:23" ht="12" customHeight="1">
      <c r="A503" s="27">
        <v>454</v>
      </c>
      <c r="B503" s="188"/>
      <c r="C503" s="401"/>
      <c r="D503" s="189"/>
      <c r="E503" s="190"/>
      <c r="F503" s="190"/>
      <c r="G503" s="161" t="str">
        <f t="shared" si="101"/>
        <v/>
      </c>
      <c r="H503" s="162" t="str">
        <f t="shared" si="102"/>
        <v/>
      </c>
      <c r="I503" s="197" t="str">
        <f t="shared" si="103"/>
        <v/>
      </c>
      <c r="J503" s="164" t="str">
        <f t="shared" si="113"/>
        <v/>
      </c>
      <c r="K503" s="163"/>
      <c r="M503" s="165" t="str">
        <f t="shared" si="104"/>
        <v/>
      </c>
      <c r="N503" s="166" t="str">
        <f t="shared" si="100"/>
        <v/>
      </c>
      <c r="O503" s="167" t="str">
        <f t="shared" si="105"/>
        <v/>
      </c>
      <c r="P503" s="167" t="str">
        <f t="shared" si="106"/>
        <v/>
      </c>
      <c r="Q503" s="168" t="str">
        <f t="shared" si="107"/>
        <v/>
      </c>
      <c r="R503" s="169" t="str">
        <f t="shared" si="108"/>
        <v/>
      </c>
      <c r="S503" s="168" t="str">
        <f t="shared" si="109"/>
        <v/>
      </c>
      <c r="T503" s="168" t="str">
        <f t="shared" si="110"/>
        <v/>
      </c>
      <c r="U503" s="168" t="str">
        <f t="shared" si="111"/>
        <v/>
      </c>
      <c r="V503" s="140"/>
      <c r="W503" s="171" t="str">
        <f t="shared" si="112"/>
        <v/>
      </c>
    </row>
    <row r="504" spans="1:23" ht="12" customHeight="1">
      <c r="A504" s="27">
        <v>455</v>
      </c>
      <c r="B504" s="188"/>
      <c r="C504" s="401"/>
      <c r="D504" s="189"/>
      <c r="E504" s="190"/>
      <c r="F504" s="190"/>
      <c r="G504" s="161" t="str">
        <f t="shared" si="101"/>
        <v/>
      </c>
      <c r="H504" s="162" t="str">
        <f t="shared" si="102"/>
        <v/>
      </c>
      <c r="I504" s="197" t="str">
        <f t="shared" si="103"/>
        <v/>
      </c>
      <c r="J504" s="164" t="str">
        <f t="shared" si="113"/>
        <v/>
      </c>
      <c r="K504" s="163"/>
      <c r="M504" s="165" t="str">
        <f t="shared" si="104"/>
        <v/>
      </c>
      <c r="N504" s="166" t="str">
        <f t="shared" si="100"/>
        <v/>
      </c>
      <c r="O504" s="167" t="str">
        <f t="shared" si="105"/>
        <v/>
      </c>
      <c r="P504" s="167" t="str">
        <f t="shared" si="106"/>
        <v/>
      </c>
      <c r="Q504" s="168" t="str">
        <f t="shared" si="107"/>
        <v/>
      </c>
      <c r="R504" s="169" t="str">
        <f t="shared" si="108"/>
        <v/>
      </c>
      <c r="S504" s="168" t="str">
        <f t="shared" si="109"/>
        <v/>
      </c>
      <c r="T504" s="168" t="str">
        <f t="shared" si="110"/>
        <v/>
      </c>
      <c r="U504" s="168" t="str">
        <f t="shared" si="111"/>
        <v/>
      </c>
      <c r="V504" s="140"/>
      <c r="W504" s="171" t="str">
        <f t="shared" si="112"/>
        <v/>
      </c>
    </row>
    <row r="505" spans="1:23" ht="12" customHeight="1">
      <c r="A505" s="27">
        <v>456</v>
      </c>
      <c r="B505" s="188"/>
      <c r="C505" s="401"/>
      <c r="D505" s="189"/>
      <c r="E505" s="190"/>
      <c r="F505" s="190"/>
      <c r="G505" s="161" t="str">
        <f t="shared" si="101"/>
        <v/>
      </c>
      <c r="H505" s="162" t="str">
        <f t="shared" si="102"/>
        <v/>
      </c>
      <c r="I505" s="197" t="str">
        <f t="shared" si="103"/>
        <v/>
      </c>
      <c r="J505" s="164" t="str">
        <f t="shared" si="113"/>
        <v/>
      </c>
      <c r="K505" s="163"/>
      <c r="M505" s="165" t="str">
        <f t="shared" si="104"/>
        <v/>
      </c>
      <c r="N505" s="166" t="str">
        <f t="shared" si="100"/>
        <v/>
      </c>
      <c r="O505" s="167" t="str">
        <f t="shared" si="105"/>
        <v/>
      </c>
      <c r="P505" s="167" t="str">
        <f t="shared" si="106"/>
        <v/>
      </c>
      <c r="Q505" s="168" t="str">
        <f t="shared" si="107"/>
        <v/>
      </c>
      <c r="R505" s="169" t="str">
        <f t="shared" si="108"/>
        <v/>
      </c>
      <c r="S505" s="168" t="str">
        <f t="shared" si="109"/>
        <v/>
      </c>
      <c r="T505" s="168" t="str">
        <f t="shared" si="110"/>
        <v/>
      </c>
      <c r="U505" s="168" t="str">
        <f t="shared" si="111"/>
        <v/>
      </c>
      <c r="V505" s="140"/>
      <c r="W505" s="171" t="str">
        <f t="shared" si="112"/>
        <v/>
      </c>
    </row>
    <row r="506" spans="1:23" ht="12" customHeight="1">
      <c r="A506" s="27">
        <v>457</v>
      </c>
      <c r="B506" s="188"/>
      <c r="C506" s="401"/>
      <c r="D506" s="189"/>
      <c r="E506" s="190"/>
      <c r="F506" s="190"/>
      <c r="G506" s="161" t="str">
        <f t="shared" si="101"/>
        <v/>
      </c>
      <c r="H506" s="162" t="str">
        <f t="shared" si="102"/>
        <v/>
      </c>
      <c r="I506" s="197" t="str">
        <f t="shared" si="103"/>
        <v/>
      </c>
      <c r="J506" s="164" t="str">
        <f t="shared" si="113"/>
        <v/>
      </c>
      <c r="K506" s="163"/>
      <c r="M506" s="165" t="str">
        <f t="shared" si="104"/>
        <v/>
      </c>
      <c r="N506" s="166" t="str">
        <f t="shared" si="100"/>
        <v/>
      </c>
      <c r="O506" s="167" t="str">
        <f t="shared" si="105"/>
        <v/>
      </c>
      <c r="P506" s="167" t="str">
        <f t="shared" si="106"/>
        <v/>
      </c>
      <c r="Q506" s="168" t="str">
        <f t="shared" si="107"/>
        <v/>
      </c>
      <c r="R506" s="169" t="str">
        <f t="shared" si="108"/>
        <v/>
      </c>
      <c r="S506" s="168" t="str">
        <f t="shared" si="109"/>
        <v/>
      </c>
      <c r="T506" s="168" t="str">
        <f t="shared" si="110"/>
        <v/>
      </c>
      <c r="U506" s="168" t="str">
        <f t="shared" si="111"/>
        <v/>
      </c>
      <c r="V506" s="140"/>
      <c r="W506" s="171" t="str">
        <f t="shared" si="112"/>
        <v/>
      </c>
    </row>
    <row r="507" spans="1:23" ht="12" customHeight="1">
      <c r="A507" s="27">
        <v>458</v>
      </c>
      <c r="B507" s="188"/>
      <c r="C507" s="401"/>
      <c r="D507" s="189"/>
      <c r="E507" s="190"/>
      <c r="F507" s="190"/>
      <c r="G507" s="161" t="str">
        <f t="shared" si="101"/>
        <v/>
      </c>
      <c r="H507" s="162" t="str">
        <f t="shared" si="102"/>
        <v/>
      </c>
      <c r="I507" s="197" t="str">
        <f t="shared" si="103"/>
        <v/>
      </c>
      <c r="J507" s="164" t="str">
        <f t="shared" si="113"/>
        <v/>
      </c>
      <c r="K507" s="163"/>
      <c r="M507" s="165" t="str">
        <f t="shared" si="104"/>
        <v/>
      </c>
      <c r="N507" s="166" t="str">
        <f t="shared" si="100"/>
        <v/>
      </c>
      <c r="O507" s="167" t="str">
        <f t="shared" si="105"/>
        <v/>
      </c>
      <c r="P507" s="167" t="str">
        <f t="shared" si="106"/>
        <v/>
      </c>
      <c r="Q507" s="168" t="str">
        <f t="shared" si="107"/>
        <v/>
      </c>
      <c r="R507" s="169" t="str">
        <f t="shared" si="108"/>
        <v/>
      </c>
      <c r="S507" s="168" t="str">
        <f t="shared" si="109"/>
        <v/>
      </c>
      <c r="T507" s="168" t="str">
        <f t="shared" si="110"/>
        <v/>
      </c>
      <c r="U507" s="168" t="str">
        <f t="shared" si="111"/>
        <v/>
      </c>
      <c r="V507" s="140"/>
      <c r="W507" s="171" t="str">
        <f t="shared" si="112"/>
        <v/>
      </c>
    </row>
    <row r="508" spans="1:23" ht="12" customHeight="1">
      <c r="A508" s="27">
        <v>459</v>
      </c>
      <c r="B508" s="188"/>
      <c r="C508" s="401"/>
      <c r="D508" s="189"/>
      <c r="E508" s="190"/>
      <c r="F508" s="190"/>
      <c r="G508" s="161" t="str">
        <f t="shared" si="101"/>
        <v/>
      </c>
      <c r="H508" s="162" t="str">
        <f t="shared" si="102"/>
        <v/>
      </c>
      <c r="I508" s="197" t="str">
        <f t="shared" si="103"/>
        <v/>
      </c>
      <c r="J508" s="164" t="str">
        <f t="shared" si="113"/>
        <v/>
      </c>
      <c r="K508" s="163"/>
      <c r="M508" s="165" t="str">
        <f t="shared" si="104"/>
        <v/>
      </c>
      <c r="N508" s="166" t="str">
        <f t="shared" si="100"/>
        <v/>
      </c>
      <c r="O508" s="167" t="str">
        <f t="shared" si="105"/>
        <v/>
      </c>
      <c r="P508" s="167" t="str">
        <f t="shared" si="106"/>
        <v/>
      </c>
      <c r="Q508" s="168" t="str">
        <f t="shared" si="107"/>
        <v/>
      </c>
      <c r="R508" s="169" t="str">
        <f t="shared" si="108"/>
        <v/>
      </c>
      <c r="S508" s="168" t="str">
        <f t="shared" si="109"/>
        <v/>
      </c>
      <c r="T508" s="168" t="str">
        <f t="shared" si="110"/>
        <v/>
      </c>
      <c r="U508" s="168" t="str">
        <f t="shared" si="111"/>
        <v/>
      </c>
      <c r="V508" s="140"/>
      <c r="W508" s="171" t="str">
        <f t="shared" si="112"/>
        <v/>
      </c>
    </row>
    <row r="509" spans="1:23" ht="12" customHeight="1">
      <c r="A509" s="27">
        <v>460</v>
      </c>
      <c r="B509" s="188"/>
      <c r="C509" s="401"/>
      <c r="D509" s="189"/>
      <c r="E509" s="190"/>
      <c r="F509" s="190"/>
      <c r="G509" s="161" t="str">
        <f t="shared" si="101"/>
        <v/>
      </c>
      <c r="H509" s="162" t="str">
        <f t="shared" si="102"/>
        <v/>
      </c>
      <c r="I509" s="197" t="str">
        <f t="shared" si="103"/>
        <v/>
      </c>
      <c r="J509" s="164" t="str">
        <f t="shared" si="113"/>
        <v/>
      </c>
      <c r="K509" s="163"/>
      <c r="M509" s="165" t="str">
        <f t="shared" si="104"/>
        <v/>
      </c>
      <c r="N509" s="166" t="str">
        <f t="shared" si="100"/>
        <v/>
      </c>
      <c r="O509" s="167" t="str">
        <f t="shared" si="105"/>
        <v/>
      </c>
      <c r="P509" s="167" t="str">
        <f t="shared" si="106"/>
        <v/>
      </c>
      <c r="Q509" s="168" t="str">
        <f t="shared" si="107"/>
        <v/>
      </c>
      <c r="R509" s="169" t="str">
        <f t="shared" si="108"/>
        <v/>
      </c>
      <c r="S509" s="168" t="str">
        <f t="shared" si="109"/>
        <v/>
      </c>
      <c r="T509" s="168" t="str">
        <f t="shared" si="110"/>
        <v/>
      </c>
      <c r="U509" s="168" t="str">
        <f t="shared" si="111"/>
        <v/>
      </c>
      <c r="V509" s="140"/>
      <c r="W509" s="171" t="str">
        <f t="shared" si="112"/>
        <v/>
      </c>
    </row>
    <row r="510" spans="1:23" ht="12" customHeight="1">
      <c r="A510" s="27">
        <v>461</v>
      </c>
      <c r="B510" s="188"/>
      <c r="C510" s="401"/>
      <c r="D510" s="189"/>
      <c r="E510" s="190"/>
      <c r="F510" s="190"/>
      <c r="G510" s="161" t="str">
        <f t="shared" si="101"/>
        <v/>
      </c>
      <c r="H510" s="162" t="str">
        <f t="shared" si="102"/>
        <v/>
      </c>
      <c r="I510" s="197" t="str">
        <f t="shared" si="103"/>
        <v/>
      </c>
      <c r="J510" s="164" t="str">
        <f t="shared" si="113"/>
        <v/>
      </c>
      <c r="K510" s="163"/>
      <c r="M510" s="165" t="str">
        <f t="shared" si="104"/>
        <v/>
      </c>
      <c r="N510" s="166" t="str">
        <f t="shared" si="100"/>
        <v/>
      </c>
      <c r="O510" s="167" t="str">
        <f t="shared" si="105"/>
        <v/>
      </c>
      <c r="P510" s="167" t="str">
        <f t="shared" si="106"/>
        <v/>
      </c>
      <c r="Q510" s="168" t="str">
        <f t="shared" si="107"/>
        <v/>
      </c>
      <c r="R510" s="169" t="str">
        <f t="shared" si="108"/>
        <v/>
      </c>
      <c r="S510" s="168" t="str">
        <f t="shared" si="109"/>
        <v/>
      </c>
      <c r="T510" s="168" t="str">
        <f t="shared" si="110"/>
        <v/>
      </c>
      <c r="U510" s="168" t="str">
        <f t="shared" si="111"/>
        <v/>
      </c>
      <c r="V510" s="140"/>
      <c r="W510" s="171" t="str">
        <f t="shared" si="112"/>
        <v/>
      </c>
    </row>
    <row r="511" spans="1:23" ht="12" customHeight="1">
      <c r="A511" s="27">
        <v>462</v>
      </c>
      <c r="B511" s="188"/>
      <c r="C511" s="401"/>
      <c r="D511" s="189"/>
      <c r="E511" s="190"/>
      <c r="F511" s="190"/>
      <c r="G511" s="161" t="str">
        <f t="shared" si="101"/>
        <v/>
      </c>
      <c r="H511" s="162" t="str">
        <f t="shared" si="102"/>
        <v/>
      </c>
      <c r="I511" s="197" t="str">
        <f t="shared" si="103"/>
        <v/>
      </c>
      <c r="J511" s="164" t="str">
        <f t="shared" si="113"/>
        <v/>
      </c>
      <c r="K511" s="163"/>
      <c r="M511" s="165" t="str">
        <f t="shared" si="104"/>
        <v/>
      </c>
      <c r="N511" s="166" t="str">
        <f t="shared" si="100"/>
        <v/>
      </c>
      <c r="O511" s="167" t="str">
        <f t="shared" si="105"/>
        <v/>
      </c>
      <c r="P511" s="167" t="str">
        <f t="shared" si="106"/>
        <v/>
      </c>
      <c r="Q511" s="168" t="str">
        <f t="shared" si="107"/>
        <v/>
      </c>
      <c r="R511" s="169" t="str">
        <f t="shared" si="108"/>
        <v/>
      </c>
      <c r="S511" s="168" t="str">
        <f t="shared" si="109"/>
        <v/>
      </c>
      <c r="T511" s="168" t="str">
        <f t="shared" si="110"/>
        <v/>
      </c>
      <c r="U511" s="168" t="str">
        <f t="shared" si="111"/>
        <v/>
      </c>
      <c r="V511" s="140"/>
      <c r="W511" s="171" t="str">
        <f t="shared" si="112"/>
        <v/>
      </c>
    </row>
    <row r="512" spans="1:23" ht="12" customHeight="1">
      <c r="A512" s="27">
        <v>463</v>
      </c>
      <c r="B512" s="188"/>
      <c r="C512" s="401"/>
      <c r="D512" s="189"/>
      <c r="E512" s="190"/>
      <c r="F512" s="190"/>
      <c r="G512" s="161" t="str">
        <f t="shared" si="101"/>
        <v/>
      </c>
      <c r="H512" s="162" t="str">
        <f t="shared" si="102"/>
        <v/>
      </c>
      <c r="I512" s="197" t="str">
        <f t="shared" si="103"/>
        <v/>
      </c>
      <c r="J512" s="164" t="str">
        <f t="shared" si="113"/>
        <v/>
      </c>
      <c r="K512" s="163"/>
      <c r="M512" s="165" t="str">
        <f t="shared" si="104"/>
        <v/>
      </c>
      <c r="N512" s="166" t="str">
        <f t="shared" si="100"/>
        <v/>
      </c>
      <c r="O512" s="167" t="str">
        <f t="shared" si="105"/>
        <v/>
      </c>
      <c r="P512" s="167" t="str">
        <f t="shared" si="106"/>
        <v/>
      </c>
      <c r="Q512" s="168" t="str">
        <f t="shared" si="107"/>
        <v/>
      </c>
      <c r="R512" s="169" t="str">
        <f t="shared" si="108"/>
        <v/>
      </c>
      <c r="S512" s="168" t="str">
        <f t="shared" si="109"/>
        <v/>
      </c>
      <c r="T512" s="168" t="str">
        <f t="shared" si="110"/>
        <v/>
      </c>
      <c r="U512" s="168" t="str">
        <f t="shared" si="111"/>
        <v/>
      </c>
      <c r="V512" s="140"/>
      <c r="W512" s="171" t="str">
        <f t="shared" si="112"/>
        <v/>
      </c>
    </row>
    <row r="513" spans="1:23" ht="12" customHeight="1">
      <c r="A513" s="27">
        <v>464</v>
      </c>
      <c r="B513" s="188"/>
      <c r="C513" s="401"/>
      <c r="D513" s="189"/>
      <c r="E513" s="190"/>
      <c r="F513" s="190"/>
      <c r="G513" s="161" t="str">
        <f t="shared" si="101"/>
        <v/>
      </c>
      <c r="H513" s="162" t="str">
        <f t="shared" si="102"/>
        <v/>
      </c>
      <c r="I513" s="197" t="str">
        <f t="shared" si="103"/>
        <v/>
      </c>
      <c r="J513" s="164" t="str">
        <f t="shared" si="113"/>
        <v/>
      </c>
      <c r="K513" s="163"/>
      <c r="M513" s="165" t="str">
        <f t="shared" si="104"/>
        <v/>
      </c>
      <c r="N513" s="166" t="str">
        <f t="shared" si="100"/>
        <v/>
      </c>
      <c r="O513" s="167" t="str">
        <f t="shared" si="105"/>
        <v/>
      </c>
      <c r="P513" s="167" t="str">
        <f t="shared" si="106"/>
        <v/>
      </c>
      <c r="Q513" s="168" t="str">
        <f t="shared" si="107"/>
        <v/>
      </c>
      <c r="R513" s="169" t="str">
        <f t="shared" si="108"/>
        <v/>
      </c>
      <c r="S513" s="168" t="str">
        <f t="shared" si="109"/>
        <v/>
      </c>
      <c r="T513" s="168" t="str">
        <f t="shared" si="110"/>
        <v/>
      </c>
      <c r="U513" s="168" t="str">
        <f t="shared" si="111"/>
        <v/>
      </c>
      <c r="V513" s="140"/>
      <c r="W513" s="171" t="str">
        <f t="shared" si="112"/>
        <v/>
      </c>
    </row>
    <row r="514" spans="1:23" ht="12" customHeight="1">
      <c r="A514" s="27">
        <v>465</v>
      </c>
      <c r="B514" s="188"/>
      <c r="C514" s="401"/>
      <c r="D514" s="189"/>
      <c r="E514" s="190"/>
      <c r="F514" s="190"/>
      <c r="G514" s="161" t="str">
        <f t="shared" si="101"/>
        <v/>
      </c>
      <c r="H514" s="162" t="str">
        <f t="shared" si="102"/>
        <v/>
      </c>
      <c r="I514" s="197" t="str">
        <f t="shared" si="103"/>
        <v/>
      </c>
      <c r="J514" s="164" t="str">
        <f t="shared" si="113"/>
        <v/>
      </c>
      <c r="K514" s="163"/>
      <c r="M514" s="165" t="str">
        <f t="shared" si="104"/>
        <v/>
      </c>
      <c r="N514" s="166" t="str">
        <f t="shared" si="100"/>
        <v/>
      </c>
      <c r="O514" s="167" t="str">
        <f t="shared" si="105"/>
        <v/>
      </c>
      <c r="P514" s="167" t="str">
        <f t="shared" si="106"/>
        <v/>
      </c>
      <c r="Q514" s="168" t="str">
        <f t="shared" si="107"/>
        <v/>
      </c>
      <c r="R514" s="169" t="str">
        <f t="shared" si="108"/>
        <v/>
      </c>
      <c r="S514" s="168" t="str">
        <f t="shared" si="109"/>
        <v/>
      </c>
      <c r="T514" s="168" t="str">
        <f t="shared" si="110"/>
        <v/>
      </c>
      <c r="U514" s="168" t="str">
        <f t="shared" si="111"/>
        <v/>
      </c>
      <c r="V514" s="140"/>
      <c r="W514" s="171" t="str">
        <f t="shared" si="112"/>
        <v/>
      </c>
    </row>
    <row r="515" spans="1:23" ht="12" customHeight="1">
      <c r="A515" s="27">
        <v>466</v>
      </c>
      <c r="B515" s="188"/>
      <c r="C515" s="401"/>
      <c r="D515" s="189"/>
      <c r="E515" s="190"/>
      <c r="F515" s="190"/>
      <c r="G515" s="161" t="str">
        <f t="shared" si="101"/>
        <v/>
      </c>
      <c r="H515" s="162" t="str">
        <f t="shared" si="102"/>
        <v/>
      </c>
      <c r="I515" s="197" t="str">
        <f t="shared" si="103"/>
        <v/>
      </c>
      <c r="J515" s="164" t="str">
        <f t="shared" si="113"/>
        <v/>
      </c>
      <c r="K515" s="163"/>
      <c r="M515" s="165" t="str">
        <f t="shared" si="104"/>
        <v/>
      </c>
      <c r="N515" s="166" t="str">
        <f t="shared" si="100"/>
        <v/>
      </c>
      <c r="O515" s="167" t="str">
        <f t="shared" si="105"/>
        <v/>
      </c>
      <c r="P515" s="167" t="str">
        <f t="shared" si="106"/>
        <v/>
      </c>
      <c r="Q515" s="168" t="str">
        <f t="shared" si="107"/>
        <v/>
      </c>
      <c r="R515" s="169" t="str">
        <f t="shared" si="108"/>
        <v/>
      </c>
      <c r="S515" s="168" t="str">
        <f t="shared" si="109"/>
        <v/>
      </c>
      <c r="T515" s="168" t="str">
        <f t="shared" si="110"/>
        <v/>
      </c>
      <c r="U515" s="168" t="str">
        <f t="shared" si="111"/>
        <v/>
      </c>
      <c r="V515" s="140"/>
      <c r="W515" s="171" t="str">
        <f t="shared" si="112"/>
        <v/>
      </c>
    </row>
    <row r="516" spans="1:23" ht="12" customHeight="1">
      <c r="A516" s="27">
        <v>467</v>
      </c>
      <c r="B516" s="188"/>
      <c r="C516" s="401"/>
      <c r="D516" s="189"/>
      <c r="E516" s="190"/>
      <c r="F516" s="190"/>
      <c r="G516" s="161" t="str">
        <f t="shared" si="101"/>
        <v/>
      </c>
      <c r="H516" s="162" t="str">
        <f t="shared" si="102"/>
        <v/>
      </c>
      <c r="I516" s="197" t="str">
        <f t="shared" si="103"/>
        <v/>
      </c>
      <c r="J516" s="164" t="str">
        <f t="shared" si="113"/>
        <v/>
      </c>
      <c r="K516" s="163"/>
      <c r="M516" s="165" t="str">
        <f t="shared" si="104"/>
        <v/>
      </c>
      <c r="N516" s="166" t="str">
        <f t="shared" ref="N516:N549" si="114">IF(F516="","",(F516-O516)/O516*100)</f>
        <v/>
      </c>
      <c r="O516" s="167" t="str">
        <f t="shared" si="105"/>
        <v/>
      </c>
      <c r="P516" s="167" t="str">
        <f t="shared" si="106"/>
        <v/>
      </c>
      <c r="Q516" s="168" t="str">
        <f t="shared" si="107"/>
        <v/>
      </c>
      <c r="R516" s="169" t="str">
        <f t="shared" si="108"/>
        <v/>
      </c>
      <c r="S516" s="168" t="str">
        <f t="shared" si="109"/>
        <v/>
      </c>
      <c r="T516" s="168" t="str">
        <f t="shared" si="110"/>
        <v/>
      </c>
      <c r="U516" s="168" t="str">
        <f t="shared" si="111"/>
        <v/>
      </c>
      <c r="V516" s="140"/>
      <c r="W516" s="171" t="str">
        <f t="shared" si="112"/>
        <v/>
      </c>
    </row>
    <row r="517" spans="1:23" ht="12" customHeight="1">
      <c r="A517" s="27">
        <v>468</v>
      </c>
      <c r="B517" s="188"/>
      <c r="C517" s="401"/>
      <c r="D517" s="189"/>
      <c r="E517" s="190"/>
      <c r="F517" s="190"/>
      <c r="G517" s="161" t="str">
        <f t="shared" si="101"/>
        <v/>
      </c>
      <c r="H517" s="162" t="str">
        <f t="shared" si="102"/>
        <v/>
      </c>
      <c r="I517" s="197" t="str">
        <f t="shared" si="103"/>
        <v/>
      </c>
      <c r="J517" s="164" t="str">
        <f t="shared" si="113"/>
        <v/>
      </c>
      <c r="K517" s="163"/>
      <c r="M517" s="165" t="str">
        <f t="shared" si="104"/>
        <v/>
      </c>
      <c r="N517" s="166" t="str">
        <f t="shared" si="114"/>
        <v/>
      </c>
      <c r="O517" s="167" t="str">
        <f t="shared" si="105"/>
        <v/>
      </c>
      <c r="P517" s="167" t="str">
        <f t="shared" si="106"/>
        <v/>
      </c>
      <c r="Q517" s="168" t="str">
        <f t="shared" si="107"/>
        <v/>
      </c>
      <c r="R517" s="169" t="str">
        <f t="shared" si="108"/>
        <v/>
      </c>
      <c r="S517" s="168" t="str">
        <f t="shared" si="109"/>
        <v/>
      </c>
      <c r="T517" s="168" t="str">
        <f t="shared" si="110"/>
        <v/>
      </c>
      <c r="U517" s="168" t="str">
        <f t="shared" si="111"/>
        <v/>
      </c>
      <c r="V517" s="140"/>
      <c r="W517" s="171" t="str">
        <f t="shared" si="112"/>
        <v/>
      </c>
    </row>
    <row r="518" spans="1:23" ht="12" customHeight="1">
      <c r="A518" s="27">
        <v>469</v>
      </c>
      <c r="B518" s="188"/>
      <c r="C518" s="401"/>
      <c r="D518" s="189"/>
      <c r="E518" s="190"/>
      <c r="F518" s="190"/>
      <c r="G518" s="161" t="str">
        <f t="shared" si="101"/>
        <v/>
      </c>
      <c r="H518" s="162" t="str">
        <f t="shared" si="102"/>
        <v/>
      </c>
      <c r="I518" s="197" t="str">
        <f t="shared" si="103"/>
        <v/>
      </c>
      <c r="J518" s="164" t="str">
        <f t="shared" si="113"/>
        <v/>
      </c>
      <c r="K518" s="163"/>
      <c r="M518" s="165" t="str">
        <f t="shared" si="104"/>
        <v/>
      </c>
      <c r="N518" s="166" t="str">
        <f t="shared" si="114"/>
        <v/>
      </c>
      <c r="O518" s="167" t="str">
        <f t="shared" si="105"/>
        <v/>
      </c>
      <c r="P518" s="167" t="str">
        <f t="shared" si="106"/>
        <v/>
      </c>
      <c r="Q518" s="168" t="str">
        <f t="shared" si="107"/>
        <v/>
      </c>
      <c r="R518" s="169" t="str">
        <f t="shared" si="108"/>
        <v/>
      </c>
      <c r="S518" s="168" t="str">
        <f t="shared" si="109"/>
        <v/>
      </c>
      <c r="T518" s="168" t="str">
        <f t="shared" si="110"/>
        <v/>
      </c>
      <c r="U518" s="168" t="str">
        <f t="shared" si="111"/>
        <v/>
      </c>
      <c r="V518" s="140"/>
      <c r="W518" s="171" t="str">
        <f t="shared" si="112"/>
        <v/>
      </c>
    </row>
    <row r="519" spans="1:23" ht="12" customHeight="1">
      <c r="A519" s="27">
        <v>470</v>
      </c>
      <c r="B519" s="188"/>
      <c r="C519" s="401"/>
      <c r="D519" s="189"/>
      <c r="E519" s="190"/>
      <c r="F519" s="190"/>
      <c r="G519" s="161" t="str">
        <f t="shared" si="101"/>
        <v/>
      </c>
      <c r="H519" s="162" t="str">
        <f t="shared" si="102"/>
        <v/>
      </c>
      <c r="I519" s="197" t="str">
        <f t="shared" si="103"/>
        <v/>
      </c>
      <c r="J519" s="164" t="str">
        <f t="shared" si="113"/>
        <v/>
      </c>
      <c r="K519" s="163"/>
      <c r="M519" s="165" t="str">
        <f t="shared" si="104"/>
        <v/>
      </c>
      <c r="N519" s="166" t="str">
        <f t="shared" si="114"/>
        <v/>
      </c>
      <c r="O519" s="167" t="str">
        <f t="shared" si="105"/>
        <v/>
      </c>
      <c r="P519" s="167" t="str">
        <f t="shared" si="106"/>
        <v/>
      </c>
      <c r="Q519" s="168" t="str">
        <f t="shared" si="107"/>
        <v/>
      </c>
      <c r="R519" s="169" t="str">
        <f t="shared" si="108"/>
        <v/>
      </c>
      <c r="S519" s="168" t="str">
        <f t="shared" si="109"/>
        <v/>
      </c>
      <c r="T519" s="168" t="str">
        <f t="shared" si="110"/>
        <v/>
      </c>
      <c r="U519" s="168" t="str">
        <f t="shared" si="111"/>
        <v/>
      </c>
      <c r="V519" s="140"/>
      <c r="W519" s="171" t="str">
        <f t="shared" si="112"/>
        <v/>
      </c>
    </row>
    <row r="520" spans="1:23" ht="12" customHeight="1">
      <c r="A520" s="27">
        <v>471</v>
      </c>
      <c r="B520" s="188"/>
      <c r="C520" s="401"/>
      <c r="D520" s="189"/>
      <c r="E520" s="190"/>
      <c r="F520" s="190"/>
      <c r="G520" s="161" t="str">
        <f t="shared" si="101"/>
        <v/>
      </c>
      <c r="H520" s="162" t="str">
        <f t="shared" si="102"/>
        <v/>
      </c>
      <c r="I520" s="197" t="str">
        <f t="shared" si="103"/>
        <v/>
      </c>
      <c r="J520" s="164" t="str">
        <f t="shared" si="113"/>
        <v/>
      </c>
      <c r="K520" s="163"/>
      <c r="M520" s="165" t="str">
        <f t="shared" si="104"/>
        <v/>
      </c>
      <c r="N520" s="166" t="str">
        <f t="shared" si="114"/>
        <v/>
      </c>
      <c r="O520" s="167" t="str">
        <f t="shared" si="105"/>
        <v/>
      </c>
      <c r="P520" s="167" t="str">
        <f t="shared" si="106"/>
        <v/>
      </c>
      <c r="Q520" s="168" t="str">
        <f t="shared" si="107"/>
        <v/>
      </c>
      <c r="R520" s="169" t="str">
        <f t="shared" si="108"/>
        <v/>
      </c>
      <c r="S520" s="168" t="str">
        <f t="shared" si="109"/>
        <v/>
      </c>
      <c r="T520" s="168" t="str">
        <f t="shared" si="110"/>
        <v/>
      </c>
      <c r="U520" s="168" t="str">
        <f t="shared" si="111"/>
        <v/>
      </c>
      <c r="V520" s="140"/>
      <c r="W520" s="171" t="str">
        <f t="shared" si="112"/>
        <v/>
      </c>
    </row>
    <row r="521" spans="1:23" ht="12" customHeight="1">
      <c r="A521" s="27">
        <v>472</v>
      </c>
      <c r="B521" s="188"/>
      <c r="C521" s="401"/>
      <c r="D521" s="189"/>
      <c r="E521" s="190"/>
      <c r="F521" s="190"/>
      <c r="G521" s="161" t="str">
        <f t="shared" si="101"/>
        <v/>
      </c>
      <c r="H521" s="162" t="str">
        <f t="shared" si="102"/>
        <v/>
      </c>
      <c r="I521" s="197" t="str">
        <f t="shared" si="103"/>
        <v/>
      </c>
      <c r="J521" s="164" t="str">
        <f t="shared" si="113"/>
        <v/>
      </c>
      <c r="K521" s="163"/>
      <c r="M521" s="165" t="str">
        <f t="shared" si="104"/>
        <v/>
      </c>
      <c r="N521" s="166" t="str">
        <f t="shared" si="114"/>
        <v/>
      </c>
      <c r="O521" s="167" t="str">
        <f t="shared" si="105"/>
        <v/>
      </c>
      <c r="P521" s="167" t="str">
        <f t="shared" si="106"/>
        <v/>
      </c>
      <c r="Q521" s="168" t="str">
        <f t="shared" si="107"/>
        <v/>
      </c>
      <c r="R521" s="169" t="str">
        <f t="shared" si="108"/>
        <v/>
      </c>
      <c r="S521" s="168" t="str">
        <f t="shared" si="109"/>
        <v/>
      </c>
      <c r="T521" s="168" t="str">
        <f t="shared" si="110"/>
        <v/>
      </c>
      <c r="U521" s="168" t="str">
        <f t="shared" si="111"/>
        <v/>
      </c>
      <c r="V521" s="140"/>
      <c r="W521" s="171" t="str">
        <f t="shared" si="112"/>
        <v/>
      </c>
    </row>
    <row r="522" spans="1:23" ht="12" customHeight="1">
      <c r="A522" s="27">
        <v>473</v>
      </c>
      <c r="B522" s="188"/>
      <c r="C522" s="401"/>
      <c r="D522" s="189"/>
      <c r="E522" s="190"/>
      <c r="F522" s="190"/>
      <c r="G522" s="161" t="str">
        <f t="shared" si="101"/>
        <v/>
      </c>
      <c r="H522" s="162" t="str">
        <f t="shared" si="102"/>
        <v/>
      </c>
      <c r="I522" s="197" t="str">
        <f t="shared" si="103"/>
        <v/>
      </c>
      <c r="J522" s="164" t="str">
        <f t="shared" si="113"/>
        <v/>
      </c>
      <c r="K522" s="163"/>
      <c r="M522" s="165" t="str">
        <f t="shared" si="104"/>
        <v/>
      </c>
      <c r="N522" s="166" t="str">
        <f t="shared" si="114"/>
        <v/>
      </c>
      <c r="O522" s="167" t="str">
        <f t="shared" si="105"/>
        <v/>
      </c>
      <c r="P522" s="167" t="str">
        <f t="shared" si="106"/>
        <v/>
      </c>
      <c r="Q522" s="168" t="str">
        <f t="shared" si="107"/>
        <v/>
      </c>
      <c r="R522" s="169" t="str">
        <f t="shared" si="108"/>
        <v/>
      </c>
      <c r="S522" s="168" t="str">
        <f t="shared" si="109"/>
        <v/>
      </c>
      <c r="T522" s="168" t="str">
        <f t="shared" si="110"/>
        <v/>
      </c>
      <c r="U522" s="168" t="str">
        <f t="shared" si="111"/>
        <v/>
      </c>
      <c r="V522" s="140"/>
      <c r="W522" s="171" t="str">
        <f t="shared" si="112"/>
        <v/>
      </c>
    </row>
    <row r="523" spans="1:23" ht="12" customHeight="1">
      <c r="A523" s="27">
        <v>474</v>
      </c>
      <c r="B523" s="188"/>
      <c r="C523" s="401"/>
      <c r="D523" s="189"/>
      <c r="E523" s="190"/>
      <c r="F523" s="190"/>
      <c r="G523" s="161" t="str">
        <f t="shared" si="101"/>
        <v/>
      </c>
      <c r="H523" s="162" t="str">
        <f t="shared" si="102"/>
        <v/>
      </c>
      <c r="I523" s="197" t="str">
        <f t="shared" si="103"/>
        <v/>
      </c>
      <c r="J523" s="164" t="str">
        <f t="shared" si="113"/>
        <v/>
      </c>
      <c r="K523" s="163"/>
      <c r="M523" s="165" t="str">
        <f t="shared" si="104"/>
        <v/>
      </c>
      <c r="N523" s="166" t="str">
        <f t="shared" si="114"/>
        <v/>
      </c>
      <c r="O523" s="167" t="str">
        <f t="shared" si="105"/>
        <v/>
      </c>
      <c r="P523" s="167" t="str">
        <f t="shared" si="106"/>
        <v/>
      </c>
      <c r="Q523" s="168" t="str">
        <f t="shared" si="107"/>
        <v/>
      </c>
      <c r="R523" s="169" t="str">
        <f t="shared" si="108"/>
        <v/>
      </c>
      <c r="S523" s="168" t="str">
        <f t="shared" si="109"/>
        <v/>
      </c>
      <c r="T523" s="168" t="str">
        <f t="shared" si="110"/>
        <v/>
      </c>
      <c r="U523" s="168" t="str">
        <f t="shared" si="111"/>
        <v/>
      </c>
      <c r="V523" s="140"/>
      <c r="W523" s="171" t="str">
        <f t="shared" si="112"/>
        <v/>
      </c>
    </row>
    <row r="524" spans="1:23" ht="12" customHeight="1">
      <c r="A524" s="27">
        <v>475</v>
      </c>
      <c r="B524" s="188"/>
      <c r="C524" s="401"/>
      <c r="D524" s="189"/>
      <c r="E524" s="190"/>
      <c r="F524" s="190"/>
      <c r="G524" s="161" t="str">
        <f t="shared" si="101"/>
        <v/>
      </c>
      <c r="H524" s="162" t="str">
        <f t="shared" si="102"/>
        <v/>
      </c>
      <c r="I524" s="197" t="str">
        <f t="shared" si="103"/>
        <v/>
      </c>
      <c r="J524" s="164" t="str">
        <f t="shared" si="113"/>
        <v/>
      </c>
      <c r="K524" s="163"/>
      <c r="M524" s="165" t="str">
        <f t="shared" si="104"/>
        <v/>
      </c>
      <c r="N524" s="166" t="str">
        <f t="shared" si="114"/>
        <v/>
      </c>
      <c r="O524" s="167" t="str">
        <f t="shared" si="105"/>
        <v/>
      </c>
      <c r="P524" s="167" t="str">
        <f t="shared" si="106"/>
        <v/>
      </c>
      <c r="Q524" s="168" t="str">
        <f t="shared" si="107"/>
        <v/>
      </c>
      <c r="R524" s="169" t="str">
        <f t="shared" si="108"/>
        <v/>
      </c>
      <c r="S524" s="168" t="str">
        <f t="shared" si="109"/>
        <v/>
      </c>
      <c r="T524" s="168" t="str">
        <f t="shared" si="110"/>
        <v/>
      </c>
      <c r="U524" s="168" t="str">
        <f t="shared" si="111"/>
        <v/>
      </c>
      <c r="V524" s="140"/>
      <c r="W524" s="171" t="str">
        <f t="shared" si="112"/>
        <v/>
      </c>
    </row>
    <row r="525" spans="1:23" ht="12" customHeight="1">
      <c r="A525" s="27">
        <v>476</v>
      </c>
      <c r="B525" s="188"/>
      <c r="C525" s="401"/>
      <c r="D525" s="189"/>
      <c r="E525" s="190"/>
      <c r="F525" s="190"/>
      <c r="G525" s="161" t="str">
        <f t="shared" si="101"/>
        <v/>
      </c>
      <c r="H525" s="162" t="str">
        <f t="shared" si="102"/>
        <v/>
      </c>
      <c r="I525" s="197" t="str">
        <f t="shared" si="103"/>
        <v/>
      </c>
      <c r="J525" s="164" t="str">
        <f t="shared" si="113"/>
        <v/>
      </c>
      <c r="K525" s="163"/>
      <c r="M525" s="165" t="str">
        <f t="shared" si="104"/>
        <v/>
      </c>
      <c r="N525" s="166" t="str">
        <f t="shared" si="114"/>
        <v/>
      </c>
      <c r="O525" s="167" t="str">
        <f t="shared" si="105"/>
        <v/>
      </c>
      <c r="P525" s="167" t="str">
        <f t="shared" si="106"/>
        <v/>
      </c>
      <c r="Q525" s="168" t="str">
        <f t="shared" si="107"/>
        <v/>
      </c>
      <c r="R525" s="169" t="str">
        <f t="shared" si="108"/>
        <v/>
      </c>
      <c r="S525" s="168" t="str">
        <f t="shared" si="109"/>
        <v/>
      </c>
      <c r="T525" s="168" t="str">
        <f t="shared" si="110"/>
        <v/>
      </c>
      <c r="U525" s="168" t="str">
        <f t="shared" si="111"/>
        <v/>
      </c>
      <c r="V525" s="140"/>
      <c r="W525" s="171" t="str">
        <f t="shared" si="112"/>
        <v/>
      </c>
    </row>
    <row r="526" spans="1:23" ht="12" customHeight="1">
      <c r="A526" s="27">
        <v>477</v>
      </c>
      <c r="B526" s="188"/>
      <c r="C526" s="401"/>
      <c r="D526" s="189"/>
      <c r="E526" s="190"/>
      <c r="F526" s="190"/>
      <c r="G526" s="161" t="str">
        <f t="shared" si="101"/>
        <v/>
      </c>
      <c r="H526" s="162" t="str">
        <f t="shared" si="102"/>
        <v/>
      </c>
      <c r="I526" s="197" t="str">
        <f t="shared" si="103"/>
        <v/>
      </c>
      <c r="J526" s="164" t="str">
        <f t="shared" si="113"/>
        <v/>
      </c>
      <c r="K526" s="163"/>
      <c r="M526" s="165" t="str">
        <f t="shared" si="104"/>
        <v/>
      </c>
      <c r="N526" s="166" t="str">
        <f t="shared" si="114"/>
        <v/>
      </c>
      <c r="O526" s="167" t="str">
        <f t="shared" si="105"/>
        <v/>
      </c>
      <c r="P526" s="167" t="str">
        <f t="shared" si="106"/>
        <v/>
      </c>
      <c r="Q526" s="168" t="str">
        <f t="shared" si="107"/>
        <v/>
      </c>
      <c r="R526" s="169" t="str">
        <f t="shared" si="108"/>
        <v/>
      </c>
      <c r="S526" s="168" t="str">
        <f t="shared" si="109"/>
        <v/>
      </c>
      <c r="T526" s="168" t="str">
        <f t="shared" si="110"/>
        <v/>
      </c>
      <c r="U526" s="168" t="str">
        <f t="shared" si="111"/>
        <v/>
      </c>
      <c r="V526" s="140"/>
      <c r="W526" s="171" t="str">
        <f t="shared" si="112"/>
        <v/>
      </c>
    </row>
    <row r="527" spans="1:23" ht="12" customHeight="1">
      <c r="A527" s="27">
        <v>478</v>
      </c>
      <c r="B527" s="188"/>
      <c r="C527" s="401"/>
      <c r="D527" s="189"/>
      <c r="E527" s="190"/>
      <c r="F527" s="190"/>
      <c r="G527" s="161" t="str">
        <f t="shared" si="101"/>
        <v/>
      </c>
      <c r="H527" s="162" t="str">
        <f t="shared" si="102"/>
        <v/>
      </c>
      <c r="I527" s="197" t="str">
        <f t="shared" si="103"/>
        <v/>
      </c>
      <c r="J527" s="164" t="str">
        <f t="shared" si="113"/>
        <v/>
      </c>
      <c r="K527" s="163"/>
      <c r="M527" s="165" t="str">
        <f t="shared" si="104"/>
        <v/>
      </c>
      <c r="N527" s="166" t="str">
        <f t="shared" si="114"/>
        <v/>
      </c>
      <c r="O527" s="167" t="str">
        <f t="shared" si="105"/>
        <v/>
      </c>
      <c r="P527" s="167" t="str">
        <f t="shared" si="106"/>
        <v/>
      </c>
      <c r="Q527" s="168" t="str">
        <f t="shared" si="107"/>
        <v/>
      </c>
      <c r="R527" s="169" t="str">
        <f t="shared" si="108"/>
        <v/>
      </c>
      <c r="S527" s="168" t="str">
        <f t="shared" si="109"/>
        <v/>
      </c>
      <c r="T527" s="168" t="str">
        <f t="shared" si="110"/>
        <v/>
      </c>
      <c r="U527" s="168" t="str">
        <f t="shared" si="111"/>
        <v/>
      </c>
      <c r="V527" s="140"/>
      <c r="W527" s="171" t="str">
        <f t="shared" si="112"/>
        <v/>
      </c>
    </row>
    <row r="528" spans="1:23" ht="12" customHeight="1">
      <c r="A528" s="27">
        <v>479</v>
      </c>
      <c r="B528" s="188"/>
      <c r="C528" s="401"/>
      <c r="D528" s="189"/>
      <c r="E528" s="190"/>
      <c r="F528" s="190"/>
      <c r="G528" s="161" t="str">
        <f t="shared" si="101"/>
        <v/>
      </c>
      <c r="H528" s="162" t="str">
        <f t="shared" si="102"/>
        <v/>
      </c>
      <c r="I528" s="197" t="str">
        <f t="shared" si="103"/>
        <v/>
      </c>
      <c r="J528" s="164" t="str">
        <f t="shared" si="113"/>
        <v/>
      </c>
      <c r="K528" s="163"/>
      <c r="M528" s="165" t="str">
        <f t="shared" si="104"/>
        <v/>
      </c>
      <c r="N528" s="166" t="str">
        <f t="shared" si="114"/>
        <v/>
      </c>
      <c r="O528" s="167" t="str">
        <f t="shared" si="105"/>
        <v/>
      </c>
      <c r="P528" s="167" t="str">
        <f t="shared" si="106"/>
        <v/>
      </c>
      <c r="Q528" s="168" t="str">
        <f t="shared" si="107"/>
        <v/>
      </c>
      <c r="R528" s="169" t="str">
        <f t="shared" si="108"/>
        <v/>
      </c>
      <c r="S528" s="168" t="str">
        <f t="shared" si="109"/>
        <v/>
      </c>
      <c r="T528" s="168" t="str">
        <f t="shared" si="110"/>
        <v/>
      </c>
      <c r="U528" s="168" t="str">
        <f t="shared" si="111"/>
        <v/>
      </c>
      <c r="V528" s="140"/>
      <c r="W528" s="171" t="str">
        <f t="shared" si="112"/>
        <v/>
      </c>
    </row>
    <row r="529" spans="1:23" ht="12" customHeight="1">
      <c r="A529" s="27">
        <v>480</v>
      </c>
      <c r="B529" s="188"/>
      <c r="C529" s="401"/>
      <c r="D529" s="189"/>
      <c r="E529" s="190"/>
      <c r="F529" s="190"/>
      <c r="G529" s="161" t="str">
        <f t="shared" si="101"/>
        <v/>
      </c>
      <c r="H529" s="162" t="str">
        <f t="shared" si="102"/>
        <v/>
      </c>
      <c r="I529" s="197" t="str">
        <f t="shared" si="103"/>
        <v/>
      </c>
      <c r="J529" s="164" t="str">
        <f t="shared" si="113"/>
        <v/>
      </c>
      <c r="K529" s="163"/>
      <c r="M529" s="165" t="str">
        <f t="shared" si="104"/>
        <v/>
      </c>
      <c r="N529" s="166" t="str">
        <f t="shared" si="114"/>
        <v/>
      </c>
      <c r="O529" s="167" t="str">
        <f t="shared" si="105"/>
        <v/>
      </c>
      <c r="P529" s="167" t="str">
        <f t="shared" si="106"/>
        <v/>
      </c>
      <c r="Q529" s="168" t="str">
        <f t="shared" si="107"/>
        <v/>
      </c>
      <c r="R529" s="169" t="str">
        <f t="shared" si="108"/>
        <v/>
      </c>
      <c r="S529" s="168" t="str">
        <f t="shared" si="109"/>
        <v/>
      </c>
      <c r="T529" s="168" t="str">
        <f t="shared" si="110"/>
        <v/>
      </c>
      <c r="U529" s="168" t="str">
        <f t="shared" si="111"/>
        <v/>
      </c>
      <c r="V529" s="140"/>
      <c r="W529" s="171" t="str">
        <f t="shared" si="112"/>
        <v/>
      </c>
    </row>
    <row r="530" spans="1:23" ht="12" customHeight="1">
      <c r="A530" s="27">
        <v>481</v>
      </c>
      <c r="B530" s="188"/>
      <c r="C530" s="401"/>
      <c r="D530" s="189"/>
      <c r="E530" s="190"/>
      <c r="F530" s="190"/>
      <c r="G530" s="161" t="str">
        <f t="shared" si="101"/>
        <v/>
      </c>
      <c r="H530" s="162" t="str">
        <f t="shared" si="102"/>
        <v/>
      </c>
      <c r="I530" s="197" t="str">
        <f t="shared" si="103"/>
        <v/>
      </c>
      <c r="J530" s="164" t="str">
        <f t="shared" si="113"/>
        <v/>
      </c>
      <c r="K530" s="163"/>
      <c r="M530" s="165" t="str">
        <f t="shared" si="104"/>
        <v/>
      </c>
      <c r="N530" s="166" t="str">
        <f t="shared" si="114"/>
        <v/>
      </c>
      <c r="O530" s="167" t="str">
        <f t="shared" si="105"/>
        <v/>
      </c>
      <c r="P530" s="167" t="str">
        <f t="shared" si="106"/>
        <v/>
      </c>
      <c r="Q530" s="168" t="str">
        <f t="shared" si="107"/>
        <v/>
      </c>
      <c r="R530" s="169" t="str">
        <f t="shared" si="108"/>
        <v/>
      </c>
      <c r="S530" s="168" t="str">
        <f t="shared" si="109"/>
        <v/>
      </c>
      <c r="T530" s="168" t="str">
        <f t="shared" si="110"/>
        <v/>
      </c>
      <c r="U530" s="168" t="str">
        <f t="shared" si="111"/>
        <v/>
      </c>
      <c r="V530" s="140"/>
      <c r="W530" s="171" t="str">
        <f t="shared" si="112"/>
        <v/>
      </c>
    </row>
    <row r="531" spans="1:23" ht="12" customHeight="1">
      <c r="A531" s="27">
        <v>482</v>
      </c>
      <c r="B531" s="188"/>
      <c r="C531" s="401"/>
      <c r="D531" s="189"/>
      <c r="E531" s="190"/>
      <c r="F531" s="190"/>
      <c r="G531" s="161" t="str">
        <f t="shared" si="101"/>
        <v/>
      </c>
      <c r="H531" s="162" t="str">
        <f t="shared" si="102"/>
        <v/>
      </c>
      <c r="I531" s="197" t="str">
        <f t="shared" si="103"/>
        <v/>
      </c>
      <c r="J531" s="164" t="str">
        <f t="shared" si="113"/>
        <v/>
      </c>
      <c r="K531" s="163"/>
      <c r="M531" s="165" t="str">
        <f t="shared" si="104"/>
        <v/>
      </c>
      <c r="N531" s="166" t="str">
        <f t="shared" si="114"/>
        <v/>
      </c>
      <c r="O531" s="167" t="str">
        <f t="shared" si="105"/>
        <v/>
      </c>
      <c r="P531" s="167" t="str">
        <f t="shared" si="106"/>
        <v/>
      </c>
      <c r="Q531" s="168" t="str">
        <f t="shared" si="107"/>
        <v/>
      </c>
      <c r="R531" s="169" t="str">
        <f t="shared" si="108"/>
        <v/>
      </c>
      <c r="S531" s="168" t="str">
        <f t="shared" si="109"/>
        <v/>
      </c>
      <c r="T531" s="168" t="str">
        <f t="shared" si="110"/>
        <v/>
      </c>
      <c r="U531" s="168" t="str">
        <f t="shared" si="111"/>
        <v/>
      </c>
      <c r="V531" s="140"/>
      <c r="W531" s="171" t="str">
        <f t="shared" si="112"/>
        <v/>
      </c>
    </row>
    <row r="532" spans="1:23" ht="12" customHeight="1">
      <c r="A532" s="27">
        <v>483</v>
      </c>
      <c r="B532" s="188"/>
      <c r="C532" s="401"/>
      <c r="D532" s="189"/>
      <c r="E532" s="190"/>
      <c r="F532" s="190"/>
      <c r="G532" s="161" t="str">
        <f t="shared" si="101"/>
        <v/>
      </c>
      <c r="H532" s="162" t="str">
        <f t="shared" si="102"/>
        <v/>
      </c>
      <c r="I532" s="197" t="str">
        <f t="shared" si="103"/>
        <v/>
      </c>
      <c r="J532" s="164" t="str">
        <f t="shared" si="113"/>
        <v/>
      </c>
      <c r="K532" s="163"/>
      <c r="M532" s="165" t="str">
        <f t="shared" si="104"/>
        <v/>
      </c>
      <c r="N532" s="166" t="str">
        <f t="shared" si="114"/>
        <v/>
      </c>
      <c r="O532" s="167" t="str">
        <f t="shared" si="105"/>
        <v/>
      </c>
      <c r="P532" s="167" t="str">
        <f t="shared" si="106"/>
        <v/>
      </c>
      <c r="Q532" s="168" t="str">
        <f t="shared" si="107"/>
        <v/>
      </c>
      <c r="R532" s="169" t="str">
        <f t="shared" si="108"/>
        <v/>
      </c>
      <c r="S532" s="168" t="str">
        <f t="shared" si="109"/>
        <v/>
      </c>
      <c r="T532" s="168" t="str">
        <f t="shared" si="110"/>
        <v/>
      </c>
      <c r="U532" s="168" t="str">
        <f t="shared" si="111"/>
        <v/>
      </c>
      <c r="V532" s="140"/>
      <c r="W532" s="171" t="str">
        <f t="shared" si="112"/>
        <v/>
      </c>
    </row>
    <row r="533" spans="1:23" ht="12" customHeight="1">
      <c r="A533" s="27">
        <v>484</v>
      </c>
      <c r="B533" s="188"/>
      <c r="C533" s="401"/>
      <c r="D533" s="189"/>
      <c r="E533" s="190"/>
      <c r="F533" s="190"/>
      <c r="G533" s="161" t="str">
        <f t="shared" si="101"/>
        <v/>
      </c>
      <c r="H533" s="162" t="str">
        <f t="shared" si="102"/>
        <v/>
      </c>
      <c r="I533" s="197" t="str">
        <f t="shared" si="103"/>
        <v/>
      </c>
      <c r="J533" s="164" t="str">
        <f t="shared" si="113"/>
        <v/>
      </c>
      <c r="K533" s="163"/>
      <c r="M533" s="165" t="str">
        <f t="shared" si="104"/>
        <v/>
      </c>
      <c r="N533" s="166" t="str">
        <f t="shared" si="114"/>
        <v/>
      </c>
      <c r="O533" s="167" t="str">
        <f t="shared" si="105"/>
        <v/>
      </c>
      <c r="P533" s="167" t="str">
        <f t="shared" si="106"/>
        <v/>
      </c>
      <c r="Q533" s="168" t="str">
        <f t="shared" si="107"/>
        <v/>
      </c>
      <c r="R533" s="169" t="str">
        <f t="shared" si="108"/>
        <v/>
      </c>
      <c r="S533" s="168" t="str">
        <f t="shared" si="109"/>
        <v/>
      </c>
      <c r="T533" s="168" t="str">
        <f t="shared" si="110"/>
        <v/>
      </c>
      <c r="U533" s="168" t="str">
        <f t="shared" si="111"/>
        <v/>
      </c>
      <c r="V533" s="140"/>
      <c r="W533" s="171" t="str">
        <f t="shared" si="112"/>
        <v/>
      </c>
    </row>
    <row r="534" spans="1:23" ht="12" customHeight="1">
      <c r="A534" s="27">
        <v>485</v>
      </c>
      <c r="B534" s="188"/>
      <c r="C534" s="401"/>
      <c r="D534" s="189"/>
      <c r="E534" s="190"/>
      <c r="F534" s="190"/>
      <c r="G534" s="161" t="str">
        <f t="shared" si="101"/>
        <v/>
      </c>
      <c r="H534" s="162" t="str">
        <f t="shared" si="102"/>
        <v/>
      </c>
      <c r="I534" s="197" t="str">
        <f t="shared" si="103"/>
        <v/>
      </c>
      <c r="J534" s="164" t="str">
        <f t="shared" si="113"/>
        <v/>
      </c>
      <c r="K534" s="163"/>
      <c r="M534" s="165" t="str">
        <f t="shared" si="104"/>
        <v/>
      </c>
      <c r="N534" s="166" t="str">
        <f t="shared" si="114"/>
        <v/>
      </c>
      <c r="O534" s="167" t="str">
        <f t="shared" si="105"/>
        <v/>
      </c>
      <c r="P534" s="167" t="str">
        <f t="shared" si="106"/>
        <v/>
      </c>
      <c r="Q534" s="168" t="str">
        <f t="shared" si="107"/>
        <v/>
      </c>
      <c r="R534" s="169" t="str">
        <f t="shared" si="108"/>
        <v/>
      </c>
      <c r="S534" s="168" t="str">
        <f t="shared" si="109"/>
        <v/>
      </c>
      <c r="T534" s="168" t="str">
        <f t="shared" si="110"/>
        <v/>
      </c>
      <c r="U534" s="168" t="str">
        <f t="shared" si="111"/>
        <v/>
      </c>
      <c r="V534" s="140"/>
      <c r="W534" s="171" t="str">
        <f t="shared" si="112"/>
        <v/>
      </c>
    </row>
    <row r="535" spans="1:23" ht="12" customHeight="1">
      <c r="A535" s="27">
        <v>486</v>
      </c>
      <c r="B535" s="188"/>
      <c r="C535" s="401"/>
      <c r="D535" s="189"/>
      <c r="E535" s="190"/>
      <c r="F535" s="190"/>
      <c r="G535" s="161" t="str">
        <f t="shared" si="101"/>
        <v/>
      </c>
      <c r="H535" s="162" t="str">
        <f t="shared" si="102"/>
        <v/>
      </c>
      <c r="I535" s="197" t="str">
        <f t="shared" si="103"/>
        <v/>
      </c>
      <c r="J535" s="164" t="str">
        <f t="shared" si="113"/>
        <v/>
      </c>
      <c r="K535" s="163"/>
      <c r="M535" s="165" t="str">
        <f t="shared" si="104"/>
        <v/>
      </c>
      <c r="N535" s="166" t="str">
        <f t="shared" si="114"/>
        <v/>
      </c>
      <c r="O535" s="167" t="str">
        <f t="shared" si="105"/>
        <v/>
      </c>
      <c r="P535" s="167" t="str">
        <f t="shared" si="106"/>
        <v/>
      </c>
      <c r="Q535" s="168" t="str">
        <f t="shared" si="107"/>
        <v/>
      </c>
      <c r="R535" s="169" t="str">
        <f t="shared" si="108"/>
        <v/>
      </c>
      <c r="S535" s="168" t="str">
        <f t="shared" si="109"/>
        <v/>
      </c>
      <c r="T535" s="168" t="str">
        <f t="shared" si="110"/>
        <v/>
      </c>
      <c r="U535" s="168" t="str">
        <f t="shared" si="111"/>
        <v/>
      </c>
      <c r="V535" s="140"/>
      <c r="W535" s="171" t="str">
        <f t="shared" si="112"/>
        <v/>
      </c>
    </row>
    <row r="536" spans="1:23" ht="12" customHeight="1">
      <c r="A536" s="27">
        <v>487</v>
      </c>
      <c r="B536" s="188"/>
      <c r="C536" s="401"/>
      <c r="D536" s="189"/>
      <c r="E536" s="190"/>
      <c r="F536" s="190"/>
      <c r="G536" s="161" t="str">
        <f t="shared" si="101"/>
        <v/>
      </c>
      <c r="H536" s="162" t="str">
        <f t="shared" si="102"/>
        <v/>
      </c>
      <c r="I536" s="197" t="str">
        <f t="shared" si="103"/>
        <v/>
      </c>
      <c r="J536" s="164" t="str">
        <f t="shared" si="113"/>
        <v/>
      </c>
      <c r="K536" s="163"/>
      <c r="M536" s="165" t="str">
        <f t="shared" si="104"/>
        <v/>
      </c>
      <c r="N536" s="166" t="str">
        <f t="shared" si="114"/>
        <v/>
      </c>
      <c r="O536" s="167" t="str">
        <f t="shared" si="105"/>
        <v/>
      </c>
      <c r="P536" s="167" t="str">
        <f t="shared" si="106"/>
        <v/>
      </c>
      <c r="Q536" s="168" t="str">
        <f t="shared" si="107"/>
        <v/>
      </c>
      <c r="R536" s="169" t="str">
        <f t="shared" si="108"/>
        <v/>
      </c>
      <c r="S536" s="168" t="str">
        <f t="shared" si="109"/>
        <v/>
      </c>
      <c r="T536" s="168" t="str">
        <f t="shared" si="110"/>
        <v/>
      </c>
      <c r="U536" s="168" t="str">
        <f t="shared" si="111"/>
        <v/>
      </c>
      <c r="V536" s="140"/>
      <c r="W536" s="171" t="str">
        <f t="shared" si="112"/>
        <v/>
      </c>
    </row>
    <row r="537" spans="1:23" ht="12" customHeight="1">
      <c r="A537" s="27">
        <v>488</v>
      </c>
      <c r="B537" s="188"/>
      <c r="C537" s="401"/>
      <c r="D537" s="189"/>
      <c r="E537" s="190"/>
      <c r="F537" s="190"/>
      <c r="G537" s="161" t="str">
        <f t="shared" si="101"/>
        <v/>
      </c>
      <c r="H537" s="162" t="str">
        <f t="shared" si="102"/>
        <v/>
      </c>
      <c r="I537" s="197" t="str">
        <f t="shared" si="103"/>
        <v/>
      </c>
      <c r="J537" s="164" t="str">
        <f t="shared" si="113"/>
        <v/>
      </c>
      <c r="K537" s="163"/>
      <c r="M537" s="165" t="str">
        <f t="shared" si="104"/>
        <v/>
      </c>
      <c r="N537" s="166" t="str">
        <f t="shared" si="114"/>
        <v/>
      </c>
      <c r="O537" s="167" t="str">
        <f t="shared" si="105"/>
        <v/>
      </c>
      <c r="P537" s="167" t="str">
        <f t="shared" si="106"/>
        <v/>
      </c>
      <c r="Q537" s="168" t="str">
        <f t="shared" si="107"/>
        <v/>
      </c>
      <c r="R537" s="169" t="str">
        <f t="shared" si="108"/>
        <v/>
      </c>
      <c r="S537" s="168" t="str">
        <f t="shared" si="109"/>
        <v/>
      </c>
      <c r="T537" s="168" t="str">
        <f t="shared" si="110"/>
        <v/>
      </c>
      <c r="U537" s="168" t="str">
        <f t="shared" si="111"/>
        <v/>
      </c>
      <c r="V537" s="140"/>
      <c r="W537" s="171" t="str">
        <f t="shared" si="112"/>
        <v/>
      </c>
    </row>
    <row r="538" spans="1:23" ht="12" customHeight="1">
      <c r="A538" s="27">
        <v>489</v>
      </c>
      <c r="B538" s="188"/>
      <c r="C538" s="401"/>
      <c r="D538" s="189"/>
      <c r="E538" s="190"/>
      <c r="F538" s="190"/>
      <c r="G538" s="161" t="str">
        <f t="shared" si="101"/>
        <v/>
      </c>
      <c r="H538" s="162" t="str">
        <f t="shared" si="102"/>
        <v/>
      </c>
      <c r="I538" s="197" t="str">
        <f t="shared" si="103"/>
        <v/>
      </c>
      <c r="J538" s="164" t="str">
        <f t="shared" si="113"/>
        <v/>
      </c>
      <c r="K538" s="163"/>
      <c r="M538" s="165" t="str">
        <f t="shared" si="104"/>
        <v/>
      </c>
      <c r="N538" s="166" t="str">
        <f t="shared" si="114"/>
        <v/>
      </c>
      <c r="O538" s="167" t="str">
        <f t="shared" si="105"/>
        <v/>
      </c>
      <c r="P538" s="167" t="str">
        <f t="shared" si="106"/>
        <v/>
      </c>
      <c r="Q538" s="168" t="str">
        <f t="shared" si="107"/>
        <v/>
      </c>
      <c r="R538" s="169" t="str">
        <f t="shared" si="108"/>
        <v/>
      </c>
      <c r="S538" s="168" t="str">
        <f t="shared" si="109"/>
        <v/>
      </c>
      <c r="T538" s="168" t="str">
        <f t="shared" si="110"/>
        <v/>
      </c>
      <c r="U538" s="168" t="str">
        <f t="shared" si="111"/>
        <v/>
      </c>
      <c r="V538" s="140"/>
      <c r="W538" s="171" t="str">
        <f t="shared" si="112"/>
        <v/>
      </c>
    </row>
    <row r="539" spans="1:23" ht="12" customHeight="1">
      <c r="A539" s="27">
        <v>490</v>
      </c>
      <c r="B539" s="188"/>
      <c r="C539" s="401"/>
      <c r="D539" s="189"/>
      <c r="E539" s="190"/>
      <c r="F539" s="190"/>
      <c r="G539" s="161" t="str">
        <f t="shared" si="101"/>
        <v/>
      </c>
      <c r="H539" s="162" t="str">
        <f t="shared" si="102"/>
        <v/>
      </c>
      <c r="I539" s="197" t="str">
        <f t="shared" si="103"/>
        <v/>
      </c>
      <c r="J539" s="164" t="str">
        <f t="shared" si="113"/>
        <v/>
      </c>
      <c r="K539" s="163"/>
      <c r="M539" s="165" t="str">
        <f t="shared" si="104"/>
        <v/>
      </c>
      <c r="N539" s="166" t="str">
        <f t="shared" si="114"/>
        <v/>
      </c>
      <c r="O539" s="167" t="str">
        <f t="shared" si="105"/>
        <v/>
      </c>
      <c r="P539" s="167" t="str">
        <f t="shared" si="106"/>
        <v/>
      </c>
      <c r="Q539" s="168" t="str">
        <f t="shared" si="107"/>
        <v/>
      </c>
      <c r="R539" s="169" t="str">
        <f t="shared" si="108"/>
        <v/>
      </c>
      <c r="S539" s="168" t="str">
        <f t="shared" si="109"/>
        <v/>
      </c>
      <c r="T539" s="168" t="str">
        <f t="shared" si="110"/>
        <v/>
      </c>
      <c r="U539" s="168" t="str">
        <f t="shared" si="111"/>
        <v/>
      </c>
      <c r="V539" s="140"/>
      <c r="W539" s="171" t="str">
        <f t="shared" si="112"/>
        <v/>
      </c>
    </row>
    <row r="540" spans="1:23" ht="12" customHeight="1">
      <c r="A540" s="27">
        <v>491</v>
      </c>
      <c r="B540" s="188"/>
      <c r="C540" s="401"/>
      <c r="D540" s="189"/>
      <c r="E540" s="190"/>
      <c r="F540" s="190"/>
      <c r="G540" s="161" t="str">
        <f t="shared" si="101"/>
        <v/>
      </c>
      <c r="H540" s="162" t="str">
        <f t="shared" si="102"/>
        <v/>
      </c>
      <c r="I540" s="197" t="str">
        <f t="shared" si="103"/>
        <v/>
      </c>
      <c r="J540" s="164" t="str">
        <f t="shared" si="113"/>
        <v/>
      </c>
      <c r="K540" s="163"/>
      <c r="M540" s="165" t="str">
        <f t="shared" si="104"/>
        <v/>
      </c>
      <c r="N540" s="166" t="str">
        <f t="shared" si="114"/>
        <v/>
      </c>
      <c r="O540" s="167" t="str">
        <f t="shared" si="105"/>
        <v/>
      </c>
      <c r="P540" s="167" t="str">
        <f t="shared" si="106"/>
        <v/>
      </c>
      <c r="Q540" s="168" t="str">
        <f t="shared" si="107"/>
        <v/>
      </c>
      <c r="R540" s="169" t="str">
        <f t="shared" si="108"/>
        <v/>
      </c>
      <c r="S540" s="168" t="str">
        <f t="shared" si="109"/>
        <v/>
      </c>
      <c r="T540" s="168" t="str">
        <f t="shared" si="110"/>
        <v/>
      </c>
      <c r="U540" s="168" t="str">
        <f t="shared" si="111"/>
        <v/>
      </c>
      <c r="V540" s="140"/>
      <c r="W540" s="171" t="str">
        <f t="shared" si="112"/>
        <v/>
      </c>
    </row>
    <row r="541" spans="1:23" ht="12" customHeight="1">
      <c r="A541" s="27">
        <v>492</v>
      </c>
      <c r="B541" s="188"/>
      <c r="C541" s="401"/>
      <c r="D541" s="189"/>
      <c r="E541" s="190"/>
      <c r="F541" s="190"/>
      <c r="G541" s="161" t="str">
        <f t="shared" si="101"/>
        <v/>
      </c>
      <c r="H541" s="162" t="str">
        <f t="shared" si="102"/>
        <v/>
      </c>
      <c r="I541" s="197" t="str">
        <f t="shared" si="103"/>
        <v/>
      </c>
      <c r="J541" s="164" t="str">
        <f t="shared" si="113"/>
        <v/>
      </c>
      <c r="K541" s="163"/>
      <c r="M541" s="165" t="str">
        <f t="shared" si="104"/>
        <v/>
      </c>
      <c r="N541" s="166" t="str">
        <f t="shared" si="114"/>
        <v/>
      </c>
      <c r="O541" s="167" t="str">
        <f t="shared" si="105"/>
        <v/>
      </c>
      <c r="P541" s="167" t="str">
        <f t="shared" si="106"/>
        <v/>
      </c>
      <c r="Q541" s="168" t="str">
        <f t="shared" si="107"/>
        <v/>
      </c>
      <c r="R541" s="169" t="str">
        <f t="shared" si="108"/>
        <v/>
      </c>
      <c r="S541" s="168" t="str">
        <f t="shared" si="109"/>
        <v/>
      </c>
      <c r="T541" s="168" t="str">
        <f t="shared" si="110"/>
        <v/>
      </c>
      <c r="U541" s="168" t="str">
        <f t="shared" si="111"/>
        <v/>
      </c>
      <c r="V541" s="140"/>
      <c r="W541" s="171" t="str">
        <f t="shared" si="112"/>
        <v/>
      </c>
    </row>
    <row r="542" spans="1:23" ht="12" customHeight="1">
      <c r="A542" s="27">
        <v>493</v>
      </c>
      <c r="B542" s="188"/>
      <c r="C542" s="401"/>
      <c r="D542" s="189"/>
      <c r="E542" s="190"/>
      <c r="F542" s="190"/>
      <c r="G542" s="161" t="str">
        <f t="shared" si="101"/>
        <v/>
      </c>
      <c r="H542" s="162" t="str">
        <f t="shared" si="102"/>
        <v/>
      </c>
      <c r="I542" s="197" t="str">
        <f t="shared" si="103"/>
        <v/>
      </c>
      <c r="J542" s="164" t="str">
        <f t="shared" si="113"/>
        <v/>
      </c>
      <c r="K542" s="163"/>
      <c r="M542" s="165" t="str">
        <f t="shared" si="104"/>
        <v/>
      </c>
      <c r="N542" s="166" t="str">
        <f t="shared" si="114"/>
        <v/>
      </c>
      <c r="O542" s="167" t="str">
        <f t="shared" si="105"/>
        <v/>
      </c>
      <c r="P542" s="167" t="str">
        <f t="shared" si="106"/>
        <v/>
      </c>
      <c r="Q542" s="168" t="str">
        <f t="shared" si="107"/>
        <v/>
      </c>
      <c r="R542" s="169" t="str">
        <f t="shared" si="108"/>
        <v/>
      </c>
      <c r="S542" s="168" t="str">
        <f t="shared" si="109"/>
        <v/>
      </c>
      <c r="T542" s="168" t="str">
        <f t="shared" si="110"/>
        <v/>
      </c>
      <c r="U542" s="168" t="str">
        <f t="shared" si="111"/>
        <v/>
      </c>
      <c r="V542" s="140"/>
      <c r="W542" s="171" t="str">
        <f t="shared" si="112"/>
        <v/>
      </c>
    </row>
    <row r="543" spans="1:23" ht="12" customHeight="1">
      <c r="A543" s="27">
        <v>494</v>
      </c>
      <c r="B543" s="188"/>
      <c r="C543" s="401"/>
      <c r="D543" s="189"/>
      <c r="E543" s="190"/>
      <c r="F543" s="190"/>
      <c r="G543" s="161" t="str">
        <f t="shared" si="101"/>
        <v/>
      </c>
      <c r="H543" s="162" t="str">
        <f t="shared" si="102"/>
        <v/>
      </c>
      <c r="I543" s="197" t="str">
        <f t="shared" si="103"/>
        <v/>
      </c>
      <c r="J543" s="164" t="str">
        <f t="shared" si="113"/>
        <v/>
      </c>
      <c r="K543" s="163"/>
      <c r="M543" s="165" t="str">
        <f t="shared" si="104"/>
        <v/>
      </c>
      <c r="N543" s="166" t="str">
        <f t="shared" si="114"/>
        <v/>
      </c>
      <c r="O543" s="167" t="str">
        <f t="shared" si="105"/>
        <v/>
      </c>
      <c r="P543" s="167" t="str">
        <f t="shared" si="106"/>
        <v/>
      </c>
      <c r="Q543" s="168" t="str">
        <f t="shared" si="107"/>
        <v/>
      </c>
      <c r="R543" s="169" t="str">
        <f t="shared" si="108"/>
        <v/>
      </c>
      <c r="S543" s="168" t="str">
        <f t="shared" si="109"/>
        <v/>
      </c>
      <c r="T543" s="168" t="str">
        <f t="shared" si="110"/>
        <v/>
      </c>
      <c r="U543" s="168" t="str">
        <f t="shared" si="111"/>
        <v/>
      </c>
      <c r="V543" s="140"/>
      <c r="W543" s="171" t="str">
        <f t="shared" si="112"/>
        <v/>
      </c>
    </row>
    <row r="544" spans="1:23" ht="12" customHeight="1">
      <c r="A544" s="27">
        <v>495</v>
      </c>
      <c r="B544" s="188"/>
      <c r="C544" s="401"/>
      <c r="D544" s="189"/>
      <c r="E544" s="190"/>
      <c r="F544" s="190"/>
      <c r="G544" s="161" t="str">
        <f t="shared" si="101"/>
        <v/>
      </c>
      <c r="H544" s="162" t="str">
        <f t="shared" si="102"/>
        <v/>
      </c>
      <c r="I544" s="197" t="str">
        <f t="shared" si="103"/>
        <v/>
      </c>
      <c r="J544" s="164" t="str">
        <f t="shared" si="113"/>
        <v/>
      </c>
      <c r="K544" s="163"/>
      <c r="M544" s="165" t="str">
        <f t="shared" si="104"/>
        <v/>
      </c>
      <c r="N544" s="166" t="str">
        <f t="shared" si="114"/>
        <v/>
      </c>
      <c r="O544" s="167" t="str">
        <f t="shared" si="105"/>
        <v/>
      </c>
      <c r="P544" s="167" t="str">
        <f t="shared" si="106"/>
        <v/>
      </c>
      <c r="Q544" s="168" t="str">
        <f t="shared" si="107"/>
        <v/>
      </c>
      <c r="R544" s="169" t="str">
        <f t="shared" si="108"/>
        <v/>
      </c>
      <c r="S544" s="168" t="str">
        <f t="shared" si="109"/>
        <v/>
      </c>
      <c r="T544" s="168" t="str">
        <f t="shared" si="110"/>
        <v/>
      </c>
      <c r="U544" s="168" t="str">
        <f t="shared" si="111"/>
        <v/>
      </c>
      <c r="V544" s="140"/>
      <c r="W544" s="171" t="str">
        <f t="shared" si="112"/>
        <v/>
      </c>
    </row>
    <row r="545" spans="1:23" ht="12" customHeight="1">
      <c r="A545" s="27">
        <v>496</v>
      </c>
      <c r="B545" s="188"/>
      <c r="C545" s="401"/>
      <c r="D545" s="189"/>
      <c r="E545" s="190"/>
      <c r="F545" s="190"/>
      <c r="G545" s="161" t="str">
        <f t="shared" si="101"/>
        <v/>
      </c>
      <c r="H545" s="162" t="str">
        <f t="shared" si="102"/>
        <v/>
      </c>
      <c r="I545" s="197" t="str">
        <f t="shared" si="103"/>
        <v/>
      </c>
      <c r="J545" s="164" t="str">
        <f t="shared" si="113"/>
        <v/>
      </c>
      <c r="K545" s="163"/>
      <c r="M545" s="165" t="str">
        <f t="shared" si="104"/>
        <v/>
      </c>
      <c r="N545" s="166" t="str">
        <f t="shared" si="114"/>
        <v/>
      </c>
      <c r="O545" s="167" t="str">
        <f t="shared" si="105"/>
        <v/>
      </c>
      <c r="P545" s="167" t="str">
        <f t="shared" si="106"/>
        <v/>
      </c>
      <c r="Q545" s="168" t="str">
        <f t="shared" si="107"/>
        <v/>
      </c>
      <c r="R545" s="169" t="str">
        <f t="shared" si="108"/>
        <v/>
      </c>
      <c r="S545" s="168" t="str">
        <f t="shared" si="109"/>
        <v/>
      </c>
      <c r="T545" s="168" t="str">
        <f t="shared" si="110"/>
        <v/>
      </c>
      <c r="U545" s="168" t="str">
        <f t="shared" si="111"/>
        <v/>
      </c>
      <c r="V545" s="140"/>
      <c r="W545" s="171" t="str">
        <f t="shared" si="112"/>
        <v/>
      </c>
    </row>
    <row r="546" spans="1:23" ht="12" customHeight="1">
      <c r="A546" s="27">
        <v>497</v>
      </c>
      <c r="B546" s="188"/>
      <c r="C546" s="401"/>
      <c r="D546" s="189"/>
      <c r="E546" s="190"/>
      <c r="F546" s="190"/>
      <c r="G546" s="161" t="str">
        <f t="shared" si="101"/>
        <v/>
      </c>
      <c r="H546" s="162" t="str">
        <f t="shared" si="102"/>
        <v/>
      </c>
      <c r="I546" s="197" t="str">
        <f t="shared" si="103"/>
        <v/>
      </c>
      <c r="J546" s="164" t="str">
        <f t="shared" si="113"/>
        <v/>
      </c>
      <c r="K546" s="163"/>
      <c r="M546" s="165" t="str">
        <f t="shared" si="104"/>
        <v/>
      </c>
      <c r="N546" s="166" t="str">
        <f t="shared" si="114"/>
        <v/>
      </c>
      <c r="O546" s="167" t="str">
        <f t="shared" si="105"/>
        <v/>
      </c>
      <c r="P546" s="167" t="str">
        <f t="shared" si="106"/>
        <v/>
      </c>
      <c r="Q546" s="168" t="str">
        <f t="shared" si="107"/>
        <v/>
      </c>
      <c r="R546" s="169" t="str">
        <f t="shared" si="108"/>
        <v/>
      </c>
      <c r="S546" s="168" t="str">
        <f t="shared" si="109"/>
        <v/>
      </c>
      <c r="T546" s="168" t="str">
        <f t="shared" si="110"/>
        <v/>
      </c>
      <c r="U546" s="168" t="str">
        <f t="shared" si="111"/>
        <v/>
      </c>
      <c r="V546" s="140"/>
      <c r="W546" s="171" t="str">
        <f t="shared" si="112"/>
        <v/>
      </c>
    </row>
    <row r="547" spans="1:23" ht="12" customHeight="1">
      <c r="A547" s="27">
        <v>498</v>
      </c>
      <c r="B547" s="188"/>
      <c r="C547" s="401"/>
      <c r="D547" s="189"/>
      <c r="E547" s="190"/>
      <c r="F547" s="190"/>
      <c r="G547" s="161" t="str">
        <f t="shared" si="101"/>
        <v/>
      </c>
      <c r="H547" s="162" t="str">
        <f t="shared" si="102"/>
        <v/>
      </c>
      <c r="I547" s="197" t="str">
        <f t="shared" si="103"/>
        <v/>
      </c>
      <c r="J547" s="164" t="str">
        <f t="shared" si="113"/>
        <v/>
      </c>
      <c r="K547" s="163"/>
      <c r="M547" s="165" t="str">
        <f t="shared" si="104"/>
        <v/>
      </c>
      <c r="N547" s="166" t="str">
        <f t="shared" si="114"/>
        <v/>
      </c>
      <c r="O547" s="167" t="str">
        <f t="shared" si="105"/>
        <v/>
      </c>
      <c r="P547" s="167" t="str">
        <f t="shared" si="106"/>
        <v/>
      </c>
      <c r="Q547" s="168" t="str">
        <f t="shared" si="107"/>
        <v/>
      </c>
      <c r="R547" s="169" t="str">
        <f t="shared" si="108"/>
        <v/>
      </c>
      <c r="S547" s="168" t="str">
        <f t="shared" si="109"/>
        <v/>
      </c>
      <c r="T547" s="168" t="str">
        <f t="shared" si="110"/>
        <v/>
      </c>
      <c r="U547" s="168" t="str">
        <f t="shared" si="111"/>
        <v/>
      </c>
      <c r="V547" s="140"/>
      <c r="W547" s="171" t="str">
        <f t="shared" si="112"/>
        <v/>
      </c>
    </row>
    <row r="548" spans="1:23" ht="12" customHeight="1">
      <c r="A548" s="27">
        <v>499</v>
      </c>
      <c r="B548" s="188"/>
      <c r="C548" s="401"/>
      <c r="D548" s="189"/>
      <c r="E548" s="190"/>
      <c r="F548" s="190"/>
      <c r="G548" s="161" t="str">
        <f t="shared" si="101"/>
        <v/>
      </c>
      <c r="H548" s="162" t="str">
        <f t="shared" si="102"/>
        <v/>
      </c>
      <c r="I548" s="197" t="str">
        <f t="shared" si="103"/>
        <v/>
      </c>
      <c r="J548" s="164" t="str">
        <f t="shared" si="113"/>
        <v/>
      </c>
      <c r="K548" s="163"/>
      <c r="M548" s="165" t="str">
        <f t="shared" si="104"/>
        <v/>
      </c>
      <c r="N548" s="166" t="str">
        <f t="shared" si="114"/>
        <v/>
      </c>
      <c r="O548" s="167" t="str">
        <f t="shared" si="105"/>
        <v/>
      </c>
      <c r="P548" s="167" t="str">
        <f t="shared" si="106"/>
        <v/>
      </c>
      <c r="Q548" s="168" t="str">
        <f t="shared" si="107"/>
        <v/>
      </c>
      <c r="R548" s="169" t="str">
        <f t="shared" si="108"/>
        <v/>
      </c>
      <c r="S548" s="168" t="str">
        <f t="shared" si="109"/>
        <v/>
      </c>
      <c r="T548" s="168" t="str">
        <f t="shared" si="110"/>
        <v/>
      </c>
      <c r="U548" s="168" t="str">
        <f t="shared" si="111"/>
        <v/>
      </c>
      <c r="V548" s="140"/>
      <c r="W548" s="171" t="str">
        <f t="shared" si="112"/>
        <v/>
      </c>
    </row>
    <row r="549" spans="1:23" ht="12" customHeight="1">
      <c r="A549" s="27">
        <v>500</v>
      </c>
      <c r="B549" s="188"/>
      <c r="C549" s="401"/>
      <c r="D549" s="189"/>
      <c r="E549" s="190"/>
      <c r="F549" s="190"/>
      <c r="G549" s="161" t="str">
        <f t="shared" si="101"/>
        <v/>
      </c>
      <c r="H549" s="162" t="str">
        <f t="shared" si="102"/>
        <v/>
      </c>
      <c r="I549" s="197" t="str">
        <f t="shared" si="103"/>
        <v/>
      </c>
      <c r="J549" s="164" t="str">
        <f t="shared" si="113"/>
        <v/>
      </c>
      <c r="K549" s="163"/>
      <c r="M549" s="165" t="str">
        <f t="shared" si="104"/>
        <v/>
      </c>
      <c r="N549" s="166" t="str">
        <f t="shared" si="114"/>
        <v/>
      </c>
      <c r="O549" s="167" t="str">
        <f t="shared" si="105"/>
        <v/>
      </c>
      <c r="P549" s="167" t="str">
        <f t="shared" si="106"/>
        <v/>
      </c>
      <c r="Q549" s="168" t="str">
        <f t="shared" si="107"/>
        <v/>
      </c>
      <c r="R549" s="169" t="str">
        <f t="shared" si="108"/>
        <v/>
      </c>
      <c r="S549" s="168" t="str">
        <f t="shared" si="109"/>
        <v/>
      </c>
      <c r="T549" s="168" t="str">
        <f t="shared" si="110"/>
        <v/>
      </c>
      <c r="U549" s="168" t="str">
        <f t="shared" si="111"/>
        <v/>
      </c>
      <c r="V549" s="140"/>
      <c r="W549" s="171" t="str">
        <f t="shared" si="112"/>
        <v/>
      </c>
    </row>
  </sheetData>
  <sheetProtection selectLockedCells="1" selectUnlockedCells="1"/>
  <phoneticPr fontId="50"/>
  <printOptions horizontalCentered="1"/>
  <pageMargins left="0.23622047244094491" right="0.23622047244094491" top="0.74803149606299213" bottom="0.74803149606299213" header="0.31496062992125984" footer="0.31496062992125984"/>
  <pageSetup paperSize="9" scale="75" firstPageNumber="0" orientation="portrait" blackAndWhite="1" r:id="rId1"/>
  <headerFooter>
    <oddHeader>&amp;R&amp;D</oddHeader>
    <oddFooter>&amp;C&amp;P / &amp;N ページ</oddFooter>
  </headerFooter>
  <rowBreaks count="2" manualBreakCount="2">
    <brk id="39" max="22" man="1"/>
    <brk id="119"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W549"/>
  <sheetViews>
    <sheetView view="pageBreakPreview" topLeftCell="A34" zoomScaleNormal="100" zoomScaleSheetLayoutView="100" workbookViewId="0">
      <selection activeCell="X55" sqref="X55"/>
    </sheetView>
  </sheetViews>
  <sheetFormatPr defaultColWidth="8.875" defaultRowHeight="13.5"/>
  <cols>
    <col min="1" max="1" width="4.125" style="6" customWidth="1"/>
    <col min="2" max="2" width="7" style="7" customWidth="1"/>
    <col min="3" max="3" width="10.375" style="8" customWidth="1"/>
    <col min="4" max="4" width="4.5" style="7" customWidth="1"/>
    <col min="5" max="5" width="6.875" style="8" customWidth="1"/>
    <col min="6" max="6" width="5.75" style="8" customWidth="1"/>
    <col min="7" max="7" width="4.75" style="8" customWidth="1"/>
    <col min="8" max="8" width="4.625" style="9" hidden="1" customWidth="1"/>
    <col min="9" max="9" width="9.5" style="9" customWidth="1"/>
    <col min="10" max="10" width="10.5" style="8" customWidth="1"/>
    <col min="11" max="11" width="2.5" style="8" hidden="1" customWidth="1"/>
    <col min="12" max="12" width="2.75" style="8" hidden="1" customWidth="1"/>
    <col min="13" max="14" width="6.5" style="8" customWidth="1"/>
    <col min="15" max="15" width="6" style="8" customWidth="1"/>
    <col min="16" max="16" width="7.125" style="8" customWidth="1"/>
    <col min="17" max="17" width="7.5" style="10" customWidth="1"/>
    <col min="18" max="18" width="6.125" style="8" customWidth="1"/>
    <col min="19" max="19" width="6.375" style="8" customWidth="1"/>
    <col min="20" max="20" width="6.125" style="8" customWidth="1"/>
    <col min="21" max="22" width="5.875" style="8" customWidth="1"/>
    <col min="23" max="23" width="8" style="8" customWidth="1"/>
    <col min="24" max="16384" width="8.875" style="8"/>
  </cols>
  <sheetData>
    <row r="1" spans="1:23" ht="16.899999999999999" customHeight="1" thickBot="1">
      <c r="W1" s="11"/>
    </row>
    <row r="2" spans="1:23" ht="39" customHeight="1" thickBot="1">
      <c r="A2" s="236" t="s">
        <v>142</v>
      </c>
      <c r="M2" s="7"/>
      <c r="N2" s="15" t="s">
        <v>143</v>
      </c>
      <c r="O2" s="16"/>
      <c r="P2" s="17"/>
      <c r="Q2" s="18"/>
      <c r="R2" s="18"/>
      <c r="S2" s="19"/>
      <c r="T2" s="19"/>
      <c r="U2" s="19"/>
      <c r="V2" s="20"/>
      <c r="W2" s="237" t="s">
        <v>250</v>
      </c>
    </row>
    <row r="3" spans="1:23" ht="34.9" customHeight="1">
      <c r="A3" s="21"/>
      <c r="B3" s="14"/>
      <c r="W3" s="11"/>
    </row>
    <row r="4" spans="1:23" s="13" customFormat="1" ht="40.9" customHeight="1">
      <c r="A4" s="22" t="s">
        <v>174</v>
      </c>
      <c r="C4" s="23"/>
      <c r="D4" s="23"/>
      <c r="E4" s="23"/>
      <c r="F4" s="23"/>
      <c r="G4" s="7"/>
      <c r="I4" s="7"/>
      <c r="K4" s="24"/>
      <c r="Q4" s="25"/>
      <c r="W4" s="26"/>
    </row>
    <row r="5" spans="1:23" s="13" customFormat="1" ht="24" customHeight="1">
      <c r="A5" s="27"/>
      <c r="C5" s="66" t="s">
        <v>21</v>
      </c>
      <c r="D5" s="72">
        <f>COUNTIF($W$50:$W$549,"&gt;=0")</f>
        <v>1</v>
      </c>
      <c r="E5" s="67"/>
      <c r="F5" s="66" t="s">
        <v>22</v>
      </c>
      <c r="G5" s="67">
        <f>AVERAGE($W$50:$W$549)</f>
        <v>630</v>
      </c>
      <c r="H5" s="67"/>
      <c r="I5" s="75" t="s">
        <v>177</v>
      </c>
      <c r="J5" s="66" t="s">
        <v>24</v>
      </c>
      <c r="K5" s="66" t="s">
        <v>24</v>
      </c>
      <c r="L5" s="66"/>
      <c r="M5" s="67">
        <f>MEDIAN($W$50:$W$549)</f>
        <v>630</v>
      </c>
      <c r="N5" s="75" t="s">
        <v>177</v>
      </c>
      <c r="O5" s="68" t="s">
        <v>26</v>
      </c>
      <c r="P5" s="67">
        <f>STDEVP($W$50:$W$549)</f>
        <v>0</v>
      </c>
      <c r="Q5" s="67"/>
      <c r="R5" s="66" t="s">
        <v>28</v>
      </c>
      <c r="S5" s="67">
        <f>MAX($W$50:$W$549)</f>
        <v>630</v>
      </c>
      <c r="T5" s="67"/>
      <c r="U5" s="67"/>
      <c r="V5" s="67" t="s">
        <v>4</v>
      </c>
      <c r="W5" s="67">
        <f>MIN($W$50:$W$549)</f>
        <v>630</v>
      </c>
    </row>
    <row r="6" spans="1:23" s="13" customFormat="1" ht="39" customHeight="1">
      <c r="A6" s="27"/>
      <c r="C6" s="99"/>
      <c r="D6" s="100"/>
      <c r="E6" s="102"/>
      <c r="F6" s="99"/>
      <c r="G6" s="102"/>
      <c r="H6" s="102"/>
      <c r="I6" s="137"/>
      <c r="J6" s="102"/>
      <c r="K6" s="102"/>
      <c r="L6" s="99"/>
      <c r="M6" s="102"/>
      <c r="N6" s="137"/>
      <c r="O6" s="212"/>
      <c r="P6" s="213" t="s">
        <v>71</v>
      </c>
      <c r="Q6" s="213"/>
      <c r="R6" s="213"/>
      <c r="S6" s="213"/>
      <c r="T6" s="214"/>
      <c r="U6" s="214"/>
      <c r="V6" s="214"/>
      <c r="W6" s="215"/>
    </row>
    <row r="7" spans="1:23" ht="51.6" customHeight="1">
      <c r="B7" s="8"/>
      <c r="C7" s="28" t="s">
        <v>30</v>
      </c>
      <c r="D7" s="29"/>
      <c r="E7" s="29"/>
      <c r="F7" s="28"/>
      <c r="G7" s="228" t="s">
        <v>257</v>
      </c>
      <c r="H7" s="226"/>
      <c r="I7" s="406"/>
      <c r="J7" s="227" t="s">
        <v>175</v>
      </c>
      <c r="K7" s="227"/>
      <c r="L7" s="227"/>
      <c r="M7" s="227" t="s">
        <v>176</v>
      </c>
      <c r="N7" s="34"/>
      <c r="O7" s="216" t="s">
        <v>60</v>
      </c>
      <c r="P7" s="216" t="s">
        <v>214</v>
      </c>
      <c r="Q7" s="216" t="s">
        <v>74</v>
      </c>
      <c r="R7" s="217" t="s">
        <v>20</v>
      </c>
      <c r="S7" s="218" t="s">
        <v>195</v>
      </c>
      <c r="T7" s="217" t="s">
        <v>27</v>
      </c>
      <c r="U7" s="217" t="s">
        <v>77</v>
      </c>
      <c r="V7" s="219" t="s">
        <v>78</v>
      </c>
      <c r="W7" s="229" t="s">
        <v>80</v>
      </c>
    </row>
    <row r="8" spans="1:23" ht="22.15" customHeight="1">
      <c r="B8" s="8"/>
      <c r="C8" s="28"/>
      <c r="D8" s="29"/>
      <c r="E8" s="29"/>
      <c r="F8" s="28"/>
      <c r="G8" s="61" t="s">
        <v>181</v>
      </c>
      <c r="H8" s="407"/>
      <c r="I8" s="408"/>
      <c r="J8" s="60">
        <f>COUNTIFS($W$50:$W$549,"&gt;=1",$W$50:$W$549,"&lt;225")</f>
        <v>0</v>
      </c>
      <c r="K8" s="69"/>
      <c r="L8" s="60"/>
      <c r="M8" s="69">
        <f>J8/$J$29</f>
        <v>0</v>
      </c>
      <c r="N8" s="110"/>
      <c r="O8" s="220" t="s">
        <v>149</v>
      </c>
      <c r="P8" s="221">
        <v>61</v>
      </c>
      <c r="Q8" s="221">
        <v>11.5</v>
      </c>
      <c r="R8" s="222">
        <v>700</v>
      </c>
      <c r="S8" s="223">
        <v>20</v>
      </c>
      <c r="T8" s="224" t="s">
        <v>85</v>
      </c>
      <c r="U8" s="224">
        <v>1.35</v>
      </c>
      <c r="V8" s="224" t="s">
        <v>85</v>
      </c>
      <c r="W8" s="225">
        <v>1.35</v>
      </c>
    </row>
    <row r="9" spans="1:23" ht="22.15" customHeight="1">
      <c r="B9" s="8"/>
      <c r="C9" s="28"/>
      <c r="D9" s="29"/>
      <c r="E9" s="29"/>
      <c r="F9" s="28"/>
      <c r="G9" s="61" t="s">
        <v>153</v>
      </c>
      <c r="H9" s="407"/>
      <c r="I9" s="408"/>
      <c r="J9" s="60">
        <f>COUNTIFS($W$50:$W$549,"&gt;=225",$W$50:$W$549,"&lt;250")</f>
        <v>0</v>
      </c>
      <c r="K9" s="69"/>
      <c r="L9" s="60"/>
      <c r="M9" s="69">
        <f t="shared" ref="M9:M28" si="0">J9/$J$29</f>
        <v>0</v>
      </c>
      <c r="N9" s="110"/>
      <c r="O9" s="220" t="s">
        <v>87</v>
      </c>
      <c r="P9" s="221">
        <v>61</v>
      </c>
      <c r="Q9" s="221">
        <v>11.5</v>
      </c>
      <c r="R9" s="222">
        <v>700</v>
      </c>
      <c r="S9" s="223">
        <v>20</v>
      </c>
      <c r="T9" s="224" t="s">
        <v>85</v>
      </c>
      <c r="U9" s="224">
        <v>1.35</v>
      </c>
      <c r="V9" s="224" t="s">
        <v>85</v>
      </c>
      <c r="W9" s="225">
        <v>1.35</v>
      </c>
    </row>
    <row r="10" spans="1:23" ht="22.15" customHeight="1">
      <c r="B10" s="8"/>
      <c r="C10" s="28"/>
      <c r="D10" s="29"/>
      <c r="E10" s="29"/>
      <c r="F10" s="28"/>
      <c r="G10" s="61" t="s">
        <v>79</v>
      </c>
      <c r="H10" s="407"/>
      <c r="I10" s="408"/>
      <c r="J10" s="60">
        <f>COUNTIFS($W$50:$W$549,"&gt;=250",$W$50:$W$549,"&lt;275")</f>
        <v>0</v>
      </c>
      <c r="K10" s="69"/>
      <c r="L10" s="60"/>
      <c r="M10" s="69">
        <f t="shared" si="0"/>
        <v>0</v>
      </c>
      <c r="N10" s="110"/>
      <c r="O10" s="220" t="s">
        <v>109</v>
      </c>
      <c r="P10" s="221">
        <v>54.8</v>
      </c>
      <c r="Q10" s="221">
        <v>16.5</v>
      </c>
      <c r="R10" s="222">
        <v>900</v>
      </c>
      <c r="S10" s="223">
        <v>10</v>
      </c>
      <c r="T10" s="224" t="s">
        <v>85</v>
      </c>
      <c r="U10" s="224">
        <v>1.45</v>
      </c>
      <c r="V10" s="224" t="s">
        <v>85</v>
      </c>
      <c r="W10" s="225">
        <v>1.45</v>
      </c>
    </row>
    <row r="11" spans="1:23" ht="22.15" customHeight="1">
      <c r="B11" s="8"/>
      <c r="C11" s="29"/>
      <c r="D11" s="29"/>
      <c r="E11" s="29"/>
      <c r="F11" s="29"/>
      <c r="G11" s="61" t="s">
        <v>154</v>
      </c>
      <c r="H11" s="407"/>
      <c r="I11" s="408"/>
      <c r="J11" s="60">
        <f>COUNTIFS($W$50:$W$549,"&gt;=275",$W$50:$W$549,"&lt;300")</f>
        <v>0</v>
      </c>
      <c r="K11" s="69"/>
      <c r="L11" s="60"/>
      <c r="M11" s="69">
        <f t="shared" si="0"/>
        <v>0</v>
      </c>
      <c r="N11" s="110"/>
      <c r="O11" s="220" t="s">
        <v>150</v>
      </c>
      <c r="P11" s="221">
        <v>54.8</v>
      </c>
      <c r="Q11" s="221">
        <v>16.5</v>
      </c>
      <c r="R11" s="222">
        <v>900</v>
      </c>
      <c r="S11" s="223">
        <v>10</v>
      </c>
      <c r="T11" s="224" t="s">
        <v>85</v>
      </c>
      <c r="U11" s="224">
        <v>1.45</v>
      </c>
      <c r="V11" s="224" t="s">
        <v>85</v>
      </c>
      <c r="W11" s="225">
        <v>1.45</v>
      </c>
    </row>
    <row r="12" spans="1:23" s="13" customFormat="1" ht="22.15" customHeight="1">
      <c r="A12" s="6"/>
      <c r="B12" s="29"/>
      <c r="C12" s="29"/>
      <c r="D12" s="29"/>
      <c r="E12" s="29"/>
      <c r="F12" s="29"/>
      <c r="G12" s="61" t="s">
        <v>155</v>
      </c>
      <c r="H12" s="407"/>
      <c r="I12" s="408"/>
      <c r="J12" s="60">
        <f>COUNTIFS($W$50:$W$549,"&gt;=300",$W$50:$W$549,"&lt;325")</f>
        <v>0</v>
      </c>
      <c r="K12" s="69"/>
      <c r="L12" s="60"/>
      <c r="M12" s="69">
        <f t="shared" si="0"/>
        <v>0</v>
      </c>
      <c r="N12" s="110"/>
      <c r="O12" s="220" t="s">
        <v>83</v>
      </c>
      <c r="P12" s="221">
        <v>54.8</v>
      </c>
      <c r="Q12" s="221">
        <v>16.5</v>
      </c>
      <c r="R12" s="222">
        <v>900</v>
      </c>
      <c r="S12" s="223">
        <v>10</v>
      </c>
      <c r="T12" s="224" t="s">
        <v>85</v>
      </c>
      <c r="U12" s="224">
        <v>1.45</v>
      </c>
      <c r="V12" s="224" t="s">
        <v>85</v>
      </c>
      <c r="W12" s="225">
        <v>1.45</v>
      </c>
    </row>
    <row r="13" spans="1:23" ht="22.15" customHeight="1">
      <c r="B13" s="29"/>
      <c r="C13" s="29"/>
      <c r="D13" s="29"/>
      <c r="E13" s="29"/>
      <c r="F13" s="29"/>
      <c r="G13" s="61" t="s">
        <v>156</v>
      </c>
      <c r="H13" s="407"/>
      <c r="I13" s="408"/>
      <c r="J13" s="60">
        <f>COUNTIFS($W$50:$W$549,"&gt;=325",$W$50:$W$549,"&lt;350")</f>
        <v>0</v>
      </c>
      <c r="K13" s="69"/>
      <c r="L13" s="60"/>
      <c r="M13" s="69">
        <f t="shared" si="0"/>
        <v>0</v>
      </c>
      <c r="N13" s="110"/>
      <c r="O13" s="220" t="s">
        <v>114</v>
      </c>
      <c r="P13" s="221">
        <v>59.7</v>
      </c>
      <c r="Q13" s="221">
        <v>11</v>
      </c>
      <c r="R13" s="222">
        <v>660</v>
      </c>
      <c r="S13" s="223">
        <v>15</v>
      </c>
      <c r="T13" s="224" t="s">
        <v>85</v>
      </c>
      <c r="U13" s="224">
        <v>1.35</v>
      </c>
      <c r="V13" s="224" t="s">
        <v>85</v>
      </c>
      <c r="W13" s="225">
        <v>1.35</v>
      </c>
    </row>
    <row r="14" spans="1:23" ht="22.15" customHeight="1">
      <c r="B14" s="29"/>
      <c r="C14" s="29"/>
      <c r="D14" s="29"/>
      <c r="E14" s="29"/>
      <c r="F14" s="29"/>
      <c r="G14" s="59" t="s">
        <v>157</v>
      </c>
      <c r="H14" s="407"/>
      <c r="I14" s="408"/>
      <c r="J14" s="60">
        <f>COUNTIFS($W$50:$W$549,"&gt;=350",$W$50:$W$549,"&lt;375")</f>
        <v>0</v>
      </c>
      <c r="K14" s="69"/>
      <c r="L14" s="60"/>
      <c r="M14" s="69">
        <f t="shared" si="0"/>
        <v>0</v>
      </c>
      <c r="N14" s="110"/>
      <c r="O14" s="220" t="s">
        <v>11</v>
      </c>
      <c r="P14" s="221">
        <v>59.7</v>
      </c>
      <c r="Q14" s="221">
        <v>11</v>
      </c>
      <c r="R14" s="222">
        <v>660</v>
      </c>
      <c r="S14" s="223">
        <v>15</v>
      </c>
      <c r="T14" s="224" t="s">
        <v>85</v>
      </c>
      <c r="U14" s="224">
        <v>1.35</v>
      </c>
      <c r="V14" s="224" t="s">
        <v>85</v>
      </c>
      <c r="W14" s="225">
        <v>1.35</v>
      </c>
    </row>
    <row r="15" spans="1:23" ht="22.15" customHeight="1">
      <c r="B15" s="29"/>
      <c r="C15" s="29"/>
      <c r="D15" s="29"/>
      <c r="E15" s="29"/>
      <c r="F15" s="29"/>
      <c r="G15" s="59" t="s">
        <v>158</v>
      </c>
      <c r="H15" s="407"/>
      <c r="I15" s="408"/>
      <c r="J15" s="60">
        <f>COUNTIFS($W$50:$W$549,"&gt;=375",$W$50:$W$549,"&lt;400")</f>
        <v>0</v>
      </c>
      <c r="K15" s="69"/>
      <c r="L15" s="60"/>
      <c r="M15" s="69">
        <f t="shared" si="0"/>
        <v>0</v>
      </c>
      <c r="N15" s="110"/>
      <c r="O15" s="220" t="s">
        <v>151</v>
      </c>
      <c r="P15" s="221">
        <v>52.2</v>
      </c>
      <c r="Q15" s="221">
        <v>16.100000000000001</v>
      </c>
      <c r="R15" s="222">
        <v>840</v>
      </c>
      <c r="S15" s="223">
        <v>10</v>
      </c>
      <c r="T15" s="224" t="s">
        <v>85</v>
      </c>
      <c r="U15" s="224">
        <v>1.45</v>
      </c>
      <c r="V15" s="224" t="s">
        <v>85</v>
      </c>
      <c r="W15" s="225">
        <v>1.45</v>
      </c>
    </row>
    <row r="16" spans="1:23" ht="22.15" customHeight="1">
      <c r="B16" s="29"/>
      <c r="C16" s="29"/>
      <c r="D16" s="29"/>
      <c r="E16" s="29"/>
      <c r="F16" s="29"/>
      <c r="G16" s="59" t="s">
        <v>159</v>
      </c>
      <c r="H16" s="407"/>
      <c r="I16" s="408"/>
      <c r="J16" s="60">
        <f>COUNTIFS($W$50:$W$549,"&gt;=400",$W$50:$W$549,"&lt;425")</f>
        <v>0</v>
      </c>
      <c r="K16" s="69">
        <f>'④(1～5歳用）'!J6</f>
        <v>0</v>
      </c>
      <c r="L16" s="60"/>
      <c r="M16" s="69">
        <f t="shared" si="0"/>
        <v>0</v>
      </c>
      <c r="N16" s="110"/>
      <c r="O16" s="220" t="s">
        <v>152</v>
      </c>
      <c r="P16" s="221">
        <v>52.2</v>
      </c>
      <c r="Q16" s="221">
        <v>16.100000000000001</v>
      </c>
      <c r="R16" s="222">
        <v>840</v>
      </c>
      <c r="S16" s="223">
        <v>10</v>
      </c>
      <c r="T16" s="224" t="s">
        <v>85</v>
      </c>
      <c r="U16" s="224">
        <v>1.45</v>
      </c>
      <c r="V16" s="224" t="s">
        <v>85</v>
      </c>
      <c r="W16" s="225">
        <v>1.45</v>
      </c>
    </row>
    <row r="17" spans="1:23" ht="22.15" customHeight="1">
      <c r="B17" s="29"/>
      <c r="C17" s="29"/>
      <c r="D17" s="29"/>
      <c r="E17" s="29"/>
      <c r="F17" s="29"/>
      <c r="G17" s="59" t="s">
        <v>160</v>
      </c>
      <c r="H17" s="407"/>
      <c r="I17" s="408"/>
      <c r="J17" s="60">
        <f>COUNTIFS($W$50:$W$549,"&gt;=425",$W$50:$W$549,"&lt;450")</f>
        <v>0</v>
      </c>
      <c r="K17" s="69"/>
      <c r="L17" s="60"/>
      <c r="M17" s="69">
        <f t="shared" si="0"/>
        <v>0</v>
      </c>
      <c r="N17" s="110"/>
      <c r="O17" s="220" t="s">
        <v>98</v>
      </c>
      <c r="P17" s="221">
        <v>52.2</v>
      </c>
      <c r="Q17" s="221">
        <v>16.100000000000001</v>
      </c>
      <c r="R17" s="222">
        <v>840</v>
      </c>
      <c r="S17" s="223">
        <v>10</v>
      </c>
      <c r="T17" s="224" t="s">
        <v>85</v>
      </c>
      <c r="U17" s="224">
        <v>1.45</v>
      </c>
      <c r="V17" s="224" t="s">
        <v>85</v>
      </c>
      <c r="W17" s="225">
        <v>1.45</v>
      </c>
    </row>
    <row r="18" spans="1:23" ht="22.15" customHeight="1">
      <c r="B18" s="29"/>
      <c r="C18" s="29"/>
      <c r="D18" s="29"/>
      <c r="E18" s="29"/>
      <c r="F18" s="29"/>
      <c r="G18" s="59" t="s">
        <v>141</v>
      </c>
      <c r="H18" s="407"/>
      <c r="I18" s="408"/>
      <c r="J18" s="60">
        <f>COUNTIFS($W$50:$W$549,"&gt;=450",$W$50:$W$549,"&lt;475")</f>
        <v>0</v>
      </c>
      <c r="K18" s="69"/>
      <c r="L18" s="60"/>
      <c r="M18" s="69">
        <f t="shared" si="0"/>
        <v>0</v>
      </c>
      <c r="N18" s="110"/>
      <c r="O18" s="54"/>
      <c r="P18" s="54"/>
      <c r="Q18" s="54"/>
      <c r="R18" s="54"/>
      <c r="S18" s="54"/>
      <c r="T18" s="54"/>
      <c r="U18" s="54"/>
      <c r="V18" s="54"/>
      <c r="W18" s="54"/>
    </row>
    <row r="19" spans="1:23" ht="22.15" customHeight="1">
      <c r="B19" s="29"/>
      <c r="C19" s="29"/>
      <c r="D19" s="29"/>
      <c r="E19" s="29"/>
      <c r="F19" s="29"/>
      <c r="G19" s="59" t="s">
        <v>119</v>
      </c>
      <c r="H19" s="407"/>
      <c r="I19" s="408"/>
      <c r="J19" s="60">
        <f>COUNTIFS($W$50:$W$549,"&gt;=475",$W$50:$W$549,"&lt;500")</f>
        <v>0</v>
      </c>
      <c r="K19" s="69"/>
      <c r="L19" s="60"/>
      <c r="M19" s="69">
        <f t="shared" si="0"/>
        <v>0</v>
      </c>
      <c r="N19" s="110"/>
      <c r="O19" s="177" t="s">
        <v>204</v>
      </c>
      <c r="P19" s="6"/>
      <c r="Q19" s="6"/>
      <c r="R19" s="6"/>
      <c r="S19" s="6"/>
      <c r="T19" s="6"/>
      <c r="U19" s="6"/>
      <c r="V19" s="6"/>
      <c r="W19" s="6"/>
    </row>
    <row r="20" spans="1:23" ht="22.15" customHeight="1">
      <c r="B20" s="29"/>
      <c r="C20" s="29"/>
      <c r="D20" s="29"/>
      <c r="E20" s="29"/>
      <c r="F20" s="29"/>
      <c r="G20" s="59" t="s">
        <v>61</v>
      </c>
      <c r="H20" s="407"/>
      <c r="I20" s="408"/>
      <c r="J20" s="60">
        <f>COUNTIFS($W$50:$W$549,"&gt;=500",$W$50:$W$549,"&lt;525")</f>
        <v>0</v>
      </c>
      <c r="K20" s="69"/>
      <c r="L20" s="60"/>
      <c r="M20" s="69">
        <f t="shared" si="0"/>
        <v>0</v>
      </c>
      <c r="N20" s="110"/>
      <c r="O20" s="55" t="s">
        <v>201</v>
      </c>
      <c r="P20" s="6"/>
      <c r="Q20" s="6"/>
      <c r="R20" s="6"/>
      <c r="S20" s="27"/>
      <c r="T20" s="27"/>
      <c r="U20" s="27"/>
      <c r="V20" s="27"/>
      <c r="W20" s="27"/>
    </row>
    <row r="21" spans="1:23" s="13" customFormat="1" ht="22.15" customHeight="1">
      <c r="A21" s="6"/>
      <c r="B21" s="29"/>
      <c r="C21" s="29"/>
      <c r="D21" s="29"/>
      <c r="E21" s="29"/>
      <c r="F21" s="29"/>
      <c r="G21" s="59" t="s">
        <v>120</v>
      </c>
      <c r="H21" s="407"/>
      <c r="I21" s="408"/>
      <c r="J21" s="60">
        <f>COUNTIFS($W$50:$W$549,"&gt;=525",$W$50:$W$549,"&lt;550")</f>
        <v>0</v>
      </c>
      <c r="K21" s="69"/>
      <c r="L21" s="60"/>
      <c r="M21" s="69">
        <f t="shared" si="0"/>
        <v>0</v>
      </c>
      <c r="N21" s="110"/>
      <c r="O21" s="178" t="s">
        <v>202</v>
      </c>
      <c r="P21" s="136"/>
      <c r="Q21" s="27"/>
      <c r="R21" s="27"/>
      <c r="S21" s="27"/>
      <c r="T21" s="27"/>
      <c r="U21" s="27"/>
      <c r="V21" s="27"/>
      <c r="W21" s="27"/>
    </row>
    <row r="22" spans="1:23" s="7" customFormat="1" ht="22.15" customHeight="1">
      <c r="A22" s="6"/>
      <c r="B22" s="29"/>
      <c r="C22" s="29"/>
      <c r="D22" s="29"/>
      <c r="E22" s="29"/>
      <c r="F22" s="29"/>
      <c r="G22" s="59" t="s">
        <v>121</v>
      </c>
      <c r="H22" s="407"/>
      <c r="I22" s="408"/>
      <c r="J22" s="60">
        <f>COUNTIFS($W$50:$W$549,"&gt;=550",$W$50:$W$549,"&lt;575")</f>
        <v>0</v>
      </c>
      <c r="K22" s="69"/>
      <c r="L22" s="60"/>
      <c r="M22" s="69">
        <f t="shared" si="0"/>
        <v>0</v>
      </c>
      <c r="N22" s="110"/>
      <c r="O22" s="178" t="s">
        <v>203</v>
      </c>
      <c r="P22" s="136"/>
      <c r="Q22" s="27"/>
      <c r="R22" s="27"/>
      <c r="S22" s="6"/>
      <c r="T22" s="6"/>
      <c r="U22" s="6"/>
      <c r="V22" s="6"/>
      <c r="W22" s="6"/>
    </row>
    <row r="23" spans="1:23" ht="22.15" customHeight="1">
      <c r="B23" s="29"/>
      <c r="C23" s="29"/>
      <c r="D23" s="29"/>
      <c r="E23" s="29"/>
      <c r="F23" s="29"/>
      <c r="G23" s="59" t="s">
        <v>122</v>
      </c>
      <c r="H23" s="407"/>
      <c r="I23" s="408"/>
      <c r="J23" s="60">
        <f>COUNTIFS($W$50:$W$549,"&gt;=575",$W$50:$W$549,"&lt;600")</f>
        <v>0</v>
      </c>
      <c r="K23" s="69"/>
      <c r="L23" s="60"/>
      <c r="M23" s="69">
        <f t="shared" si="0"/>
        <v>0</v>
      </c>
      <c r="N23" s="110"/>
      <c r="O23" s="42"/>
      <c r="P23" s="136"/>
      <c r="Q23" s="27"/>
      <c r="R23" s="27"/>
      <c r="S23" s="6"/>
      <c r="T23" s="6"/>
      <c r="U23" s="6"/>
      <c r="V23" s="6"/>
      <c r="W23" s="6"/>
    </row>
    <row r="24" spans="1:23" ht="22.15" customHeight="1">
      <c r="B24" s="29"/>
      <c r="C24" s="29"/>
      <c r="D24" s="29"/>
      <c r="E24" s="29"/>
      <c r="F24" s="29"/>
      <c r="G24" s="59" t="s">
        <v>72</v>
      </c>
      <c r="H24" s="407"/>
      <c r="I24" s="408"/>
      <c r="J24" s="60">
        <f>COUNTIFS($W$50:$W$549,"&gt;=600",$W$50:$W$549,"&lt;625")</f>
        <v>0</v>
      </c>
      <c r="K24" s="69"/>
      <c r="L24" s="60"/>
      <c r="M24" s="69">
        <f t="shared" si="0"/>
        <v>0</v>
      </c>
      <c r="N24" s="110"/>
      <c r="O24" s="110"/>
      <c r="P24" s="134"/>
      <c r="Q24" s="108"/>
      <c r="R24" s="5"/>
      <c r="S24" s="5"/>
      <c r="T24" s="5"/>
      <c r="U24" s="5"/>
      <c r="V24" s="5"/>
      <c r="W24" s="5"/>
    </row>
    <row r="25" spans="1:23" ht="22.15" customHeight="1">
      <c r="B25" s="29"/>
      <c r="C25" s="29"/>
      <c r="D25" s="29"/>
      <c r="E25" s="29"/>
      <c r="F25" s="29"/>
      <c r="G25" s="59" t="s">
        <v>124</v>
      </c>
      <c r="H25" s="407"/>
      <c r="I25" s="408"/>
      <c r="J25" s="60">
        <f>COUNTIFS($W$50:$W$549,"&gt;=625",$W$50:$W$549,"&lt;650")</f>
        <v>1</v>
      </c>
      <c r="K25" s="69"/>
      <c r="L25" s="60"/>
      <c r="M25" s="69">
        <f t="shared" si="0"/>
        <v>1</v>
      </c>
      <c r="N25" s="110"/>
      <c r="O25" s="110"/>
      <c r="P25" s="134"/>
      <c r="Q25" s="108"/>
      <c r="R25" s="38"/>
    </row>
    <row r="26" spans="1:23" ht="22.15" customHeight="1">
      <c r="B26" s="29"/>
      <c r="C26" s="29"/>
      <c r="D26" s="29"/>
      <c r="E26" s="29"/>
      <c r="F26" s="29"/>
      <c r="G26" s="59" t="s">
        <v>96</v>
      </c>
      <c r="H26" s="407"/>
      <c r="I26" s="408"/>
      <c r="J26" s="60">
        <f>COUNTIFS($W$50:$W$549,"&gt;=650",$W$50:$W$549,"&lt;675")</f>
        <v>0</v>
      </c>
      <c r="K26" s="69"/>
      <c r="L26" s="60"/>
      <c r="M26" s="69">
        <f t="shared" si="0"/>
        <v>0</v>
      </c>
      <c r="N26" s="110"/>
      <c r="O26" s="110"/>
      <c r="P26" s="134"/>
      <c r="Q26" s="108"/>
      <c r="R26" s="38"/>
    </row>
    <row r="27" spans="1:23" ht="22.15" customHeight="1">
      <c r="B27" s="29"/>
      <c r="C27" s="29"/>
      <c r="D27" s="29"/>
      <c r="E27" s="29"/>
      <c r="F27" s="29"/>
      <c r="G27" s="59" t="s">
        <v>126</v>
      </c>
      <c r="H27" s="407"/>
      <c r="I27" s="408"/>
      <c r="J27" s="60">
        <f>COUNTIFS($W$50:$W$549,"&gt;=675",$W$50:$W$549,"&lt;700")</f>
        <v>0</v>
      </c>
      <c r="K27" s="69"/>
      <c r="L27" s="60"/>
      <c r="M27" s="69">
        <f t="shared" si="0"/>
        <v>0</v>
      </c>
      <c r="N27" s="110"/>
      <c r="O27" s="110"/>
      <c r="P27" s="134"/>
      <c r="Q27" s="108"/>
      <c r="R27" s="38"/>
    </row>
    <row r="28" spans="1:23" ht="22.15" customHeight="1">
      <c r="B28" s="29"/>
      <c r="C28" s="29"/>
      <c r="D28" s="29"/>
      <c r="E28" s="29"/>
      <c r="F28" s="29"/>
      <c r="G28" s="59" t="s">
        <v>161</v>
      </c>
      <c r="H28" s="407"/>
      <c r="I28" s="408"/>
      <c r="J28" s="61">
        <f>COUNTIF($W$50:$W$549,"&gt;=700")</f>
        <v>0</v>
      </c>
      <c r="K28" s="69"/>
      <c r="L28" s="61"/>
      <c r="M28" s="69">
        <f t="shared" si="0"/>
        <v>0</v>
      </c>
      <c r="N28" s="110"/>
      <c r="O28" s="110"/>
      <c r="P28" s="30"/>
      <c r="Q28" s="108"/>
      <c r="R28" s="38"/>
    </row>
    <row r="29" spans="1:23" ht="47.45" customHeight="1">
      <c r="A29" s="71" t="s">
        <v>215</v>
      </c>
      <c r="B29" s="32"/>
      <c r="C29" s="210"/>
      <c r="D29" s="210"/>
      <c r="E29" s="210"/>
      <c r="F29" s="210"/>
      <c r="G29" s="210"/>
      <c r="H29" s="210"/>
      <c r="I29" s="62" t="s">
        <v>48</v>
      </c>
      <c r="J29" s="63">
        <f>SUM(J8:J28)</f>
        <v>1</v>
      </c>
      <c r="K29" s="76"/>
      <c r="L29" s="63"/>
      <c r="M29" s="76">
        <f>SUM(M8:M28)</f>
        <v>1</v>
      </c>
      <c r="N29" s="144"/>
      <c r="O29" s="64"/>
      <c r="P29" s="65"/>
      <c r="Q29" s="135"/>
      <c r="R29" s="29"/>
      <c r="S29" s="29"/>
      <c r="T29" s="29"/>
      <c r="U29" s="29"/>
      <c r="V29" s="29"/>
    </row>
    <row r="30" spans="1:23" s="13" customFormat="1" ht="42" customHeight="1">
      <c r="A30" s="27"/>
      <c r="B30" s="230" t="s">
        <v>213</v>
      </c>
      <c r="C30" s="231"/>
      <c r="D30" s="231"/>
      <c r="E30" s="231"/>
      <c r="F30" s="231"/>
      <c r="I30" s="232"/>
      <c r="P30" s="233"/>
      <c r="Q30" s="233"/>
      <c r="R30" s="233"/>
    </row>
    <row r="31" spans="1:23" ht="22.15" customHeight="1">
      <c r="B31" s="29"/>
      <c r="C31" s="29"/>
      <c r="D31" s="29"/>
      <c r="E31" s="29"/>
      <c r="F31" s="203"/>
      <c r="G31" s="205"/>
      <c r="H31" s="49"/>
      <c r="I31" s="206" t="s">
        <v>81</v>
      </c>
      <c r="J31" s="50" t="s">
        <v>82</v>
      </c>
      <c r="K31" s="53"/>
      <c r="L31" s="52"/>
      <c r="M31" s="50" t="s">
        <v>205</v>
      </c>
      <c r="N31" s="209" t="s">
        <v>206</v>
      </c>
      <c r="O31" s="74"/>
      <c r="P31" s="48"/>
      <c r="Q31" s="198"/>
      <c r="R31" s="198"/>
      <c r="S31" s="198"/>
      <c r="T31" s="58"/>
      <c r="U31" s="58"/>
      <c r="V31" s="110"/>
      <c r="W31" s="74"/>
    </row>
    <row r="32" spans="1:23" ht="22.15" customHeight="1">
      <c r="B32" s="29"/>
      <c r="C32" s="29"/>
      <c r="D32" s="29"/>
      <c r="E32" s="29"/>
      <c r="F32" s="204">
        <v>-100</v>
      </c>
      <c r="G32" s="205"/>
      <c r="H32" s="49">
        <v>-20</v>
      </c>
      <c r="I32" s="208" t="s">
        <v>207</v>
      </c>
      <c r="J32" s="207" t="s">
        <v>166</v>
      </c>
      <c r="K32" s="53"/>
      <c r="L32" s="30"/>
      <c r="M32" s="234">
        <f>COUNTIF($J$50:$J$549,"やせすぎ")</f>
        <v>0</v>
      </c>
      <c r="N32" s="69">
        <f>M32/$M$39</f>
        <v>0</v>
      </c>
      <c r="O32" s="139"/>
      <c r="P32" s="51"/>
      <c r="Q32" s="199"/>
      <c r="R32" s="30"/>
      <c r="S32" s="30"/>
      <c r="T32" s="142"/>
      <c r="U32" s="200"/>
      <c r="V32" s="110"/>
      <c r="W32" s="202"/>
    </row>
    <row r="33" spans="1:23" ht="22.15" customHeight="1">
      <c r="B33" s="29"/>
      <c r="C33" s="29"/>
      <c r="D33" s="29"/>
      <c r="E33" s="29"/>
      <c r="F33" s="204">
        <v>-19.999999999999901</v>
      </c>
      <c r="G33" s="205"/>
      <c r="H33" s="49">
        <v>-15</v>
      </c>
      <c r="I33" s="208" t="s">
        <v>208</v>
      </c>
      <c r="J33" s="207" t="s">
        <v>167</v>
      </c>
      <c r="K33" s="53"/>
      <c r="L33" s="30"/>
      <c r="M33" s="234">
        <f>COUNTIF($J$50:$J$549,"やせ")</f>
        <v>0</v>
      </c>
      <c r="N33" s="69">
        <f t="shared" ref="N33:N38" si="1">M33/$M$39</f>
        <v>0</v>
      </c>
      <c r="O33" s="139"/>
      <c r="P33" s="51"/>
      <c r="Q33" s="199"/>
      <c r="R33" s="30"/>
      <c r="S33" s="30"/>
      <c r="T33" s="142"/>
      <c r="U33" s="201"/>
      <c r="V33" s="110"/>
      <c r="W33" s="202"/>
    </row>
    <row r="34" spans="1:23" ht="22.15" customHeight="1">
      <c r="B34" s="29"/>
      <c r="C34" s="29"/>
      <c r="D34" s="29"/>
      <c r="E34" s="29"/>
      <c r="F34" s="204">
        <v>-14.999999999999901</v>
      </c>
      <c r="G34" s="205"/>
      <c r="H34" s="49">
        <v>15</v>
      </c>
      <c r="I34" s="208" t="s">
        <v>88</v>
      </c>
      <c r="J34" s="207" t="s">
        <v>169</v>
      </c>
      <c r="K34" s="53"/>
      <c r="L34" s="30"/>
      <c r="M34" s="234">
        <f>COUNTIF($J$50:$J$549,"ふつう")</f>
        <v>1</v>
      </c>
      <c r="N34" s="69">
        <f t="shared" si="1"/>
        <v>1</v>
      </c>
      <c r="O34" s="139"/>
      <c r="P34" s="51"/>
      <c r="Q34" s="199"/>
      <c r="R34" s="30"/>
      <c r="S34" s="30"/>
      <c r="T34" s="142"/>
      <c r="U34" s="113"/>
      <c r="V34" s="110"/>
      <c r="W34" s="202"/>
    </row>
    <row r="35" spans="1:23" ht="22.15" customHeight="1">
      <c r="B35" s="29"/>
      <c r="C35" s="29"/>
      <c r="D35" s="29"/>
      <c r="E35" s="29"/>
      <c r="F35" s="204">
        <v>15</v>
      </c>
      <c r="G35" s="205"/>
      <c r="H35" s="49">
        <v>20</v>
      </c>
      <c r="I35" s="208" t="s">
        <v>209</v>
      </c>
      <c r="J35" s="207" t="s">
        <v>170</v>
      </c>
      <c r="K35" s="53"/>
      <c r="L35" s="30"/>
      <c r="M35" s="234">
        <f>COUNTIF($J$50:$J$549,"ふとりぎみ")</f>
        <v>0</v>
      </c>
      <c r="N35" s="69">
        <f t="shared" si="1"/>
        <v>0</v>
      </c>
      <c r="O35" s="139"/>
      <c r="P35" s="51"/>
      <c r="Q35" s="199"/>
      <c r="R35" s="30"/>
      <c r="S35" s="30"/>
      <c r="T35" s="142"/>
      <c r="U35" s="113"/>
      <c r="V35" s="30"/>
      <c r="W35" s="202"/>
    </row>
    <row r="36" spans="1:23" ht="22.15" customHeight="1">
      <c r="B36" s="29"/>
      <c r="C36" s="29"/>
      <c r="D36" s="29"/>
      <c r="E36" s="29"/>
      <c r="F36" s="204">
        <v>20</v>
      </c>
      <c r="G36" s="205"/>
      <c r="H36" s="49">
        <v>30</v>
      </c>
      <c r="I36" s="208" t="s">
        <v>210</v>
      </c>
      <c r="J36" s="207" t="s">
        <v>171</v>
      </c>
      <c r="K36" s="53"/>
      <c r="L36" s="30"/>
      <c r="M36" s="234">
        <f>COUNTIF($J$50:$J$549,"ややふとりぎみ")</f>
        <v>0</v>
      </c>
      <c r="N36" s="69">
        <f t="shared" si="1"/>
        <v>0</v>
      </c>
      <c r="O36" s="139"/>
      <c r="P36" s="51"/>
      <c r="Q36" s="199"/>
      <c r="R36" s="30"/>
      <c r="S36" s="30"/>
      <c r="T36" s="142"/>
      <c r="U36" s="113"/>
      <c r="V36" s="110"/>
      <c r="W36" s="202"/>
    </row>
    <row r="37" spans="1:23" ht="22.15" customHeight="1">
      <c r="B37" s="29"/>
      <c r="C37" s="29"/>
      <c r="D37" s="29"/>
      <c r="E37" s="29"/>
      <c r="F37" s="204">
        <v>30</v>
      </c>
      <c r="G37" s="205"/>
      <c r="H37" s="49"/>
      <c r="I37" s="208" t="s">
        <v>211</v>
      </c>
      <c r="J37" s="207" t="s">
        <v>172</v>
      </c>
      <c r="K37" s="53"/>
      <c r="L37" s="30"/>
      <c r="M37" s="234">
        <f>COUNTIF($J$50:$J$549,"ふとりすぎ")</f>
        <v>0</v>
      </c>
      <c r="N37" s="69">
        <f t="shared" si="1"/>
        <v>0</v>
      </c>
      <c r="O37" s="139"/>
      <c r="P37" s="51"/>
      <c r="Q37" s="199"/>
      <c r="R37" s="30"/>
      <c r="S37" s="30"/>
      <c r="T37" s="142"/>
      <c r="U37" s="113"/>
      <c r="V37" s="110"/>
      <c r="W37" s="202"/>
    </row>
    <row r="38" spans="1:23" ht="22.15" customHeight="1">
      <c r="B38" s="29"/>
      <c r="C38" s="29"/>
      <c r="D38" s="29"/>
      <c r="E38" s="29"/>
      <c r="F38" s="73"/>
      <c r="G38" s="205"/>
      <c r="H38" s="49"/>
      <c r="I38" s="208" t="s">
        <v>212</v>
      </c>
      <c r="J38" s="207" t="s">
        <v>173</v>
      </c>
      <c r="K38" s="13"/>
      <c r="L38" s="13"/>
      <c r="M38" s="234">
        <f>COUNTIF($J$50:$J$549,"測定不可")</f>
        <v>0</v>
      </c>
      <c r="N38" s="69">
        <f t="shared" si="1"/>
        <v>0</v>
      </c>
      <c r="O38" s="139"/>
      <c r="P38" s="110"/>
      <c r="Q38" s="73"/>
      <c r="R38" s="138"/>
      <c r="W38" s="202"/>
    </row>
    <row r="39" spans="1:23" ht="22.15" customHeight="1" thickBot="1">
      <c r="B39" s="29"/>
      <c r="C39" s="29"/>
      <c r="D39" s="29"/>
      <c r="E39" s="29"/>
      <c r="F39" s="65"/>
      <c r="G39" s="65"/>
      <c r="H39" s="8"/>
      <c r="I39" s="8"/>
      <c r="M39" s="63">
        <f>SUM(M32:M38)</f>
        <v>1</v>
      </c>
      <c r="N39" s="63"/>
      <c r="O39" s="65"/>
      <c r="P39" s="64"/>
      <c r="Q39" s="65"/>
      <c r="R39" s="65"/>
      <c r="W39" s="65"/>
    </row>
    <row r="40" spans="1:23" ht="34.9" customHeight="1" thickBot="1">
      <c r="A40" s="78" t="s">
        <v>37</v>
      </c>
      <c r="C40" s="13"/>
      <c r="E40" s="13"/>
      <c r="F40" s="13"/>
      <c r="G40" s="13"/>
      <c r="H40" s="7"/>
      <c r="I40" s="7"/>
      <c r="J40" s="13"/>
      <c r="K40" s="37"/>
      <c r="L40" s="37"/>
      <c r="M40" s="34"/>
      <c r="N40" s="15" t="s">
        <v>143</v>
      </c>
      <c r="O40" s="173"/>
      <c r="P40" s="17"/>
      <c r="Q40" s="18"/>
      <c r="R40" s="18"/>
      <c r="S40" s="19"/>
      <c r="T40" s="19"/>
      <c r="U40" s="19"/>
      <c r="V40" s="19"/>
      <c r="W40" s="237" t="s">
        <v>179</v>
      </c>
    </row>
    <row r="41" spans="1:23" ht="5.45" customHeight="1">
      <c r="A41" s="78"/>
      <c r="C41" s="13"/>
      <c r="E41" s="13"/>
      <c r="F41" s="13"/>
      <c r="G41" s="13"/>
      <c r="H41" s="7"/>
      <c r="I41" s="7"/>
      <c r="J41" s="13"/>
      <c r="K41" s="37"/>
      <c r="L41" s="37"/>
      <c r="M41" s="34"/>
      <c r="N41" s="143"/>
      <c r="O41" s="194"/>
      <c r="P41" s="195"/>
      <c r="Q41" s="37"/>
      <c r="R41" s="37"/>
      <c r="S41" s="13"/>
      <c r="T41" s="13"/>
      <c r="U41" s="13"/>
      <c r="V41" s="13"/>
      <c r="W41" s="176"/>
    </row>
    <row r="42" spans="1:23" ht="16.899999999999999" customHeight="1">
      <c r="A42" s="78"/>
      <c r="B42" s="211" t="s">
        <v>198</v>
      </c>
      <c r="C42" s="150"/>
      <c r="D42" s="145" t="s">
        <v>199</v>
      </c>
      <c r="E42" s="146"/>
      <c r="F42" s="146"/>
      <c r="G42" s="146"/>
      <c r="H42" s="147"/>
      <c r="I42" s="147"/>
      <c r="J42" s="146"/>
      <c r="K42" s="148"/>
      <c r="M42" s="149"/>
      <c r="N42" s="145" t="s">
        <v>200</v>
      </c>
      <c r="O42" s="175"/>
      <c r="P42" s="174"/>
      <c r="Q42" s="148"/>
      <c r="R42" s="148"/>
      <c r="S42" s="146"/>
      <c r="T42" s="13"/>
      <c r="U42" s="13"/>
      <c r="V42" s="13"/>
      <c r="W42" s="176"/>
    </row>
    <row r="43" spans="1:23" ht="13.9" customHeight="1">
      <c r="E43" s="39" t="s">
        <v>197</v>
      </c>
      <c r="F43" s="39"/>
      <c r="G43" s="6"/>
      <c r="H43" s="40"/>
      <c r="I43" s="40"/>
      <c r="J43" s="6"/>
      <c r="K43" s="6"/>
      <c r="L43" s="6"/>
      <c r="M43" s="6"/>
      <c r="N43" s="6"/>
      <c r="O43" s="6"/>
      <c r="P43" s="39"/>
      <c r="Q43" s="70"/>
      <c r="R43" s="6"/>
      <c r="S43" s="6"/>
      <c r="T43" s="6"/>
      <c r="U43" s="6"/>
      <c r="V43" s="6"/>
    </row>
    <row r="44" spans="1:23" ht="16.149999999999999" customHeight="1" thickBot="1">
      <c r="A44" s="42"/>
      <c r="B44" s="151" t="s">
        <v>31</v>
      </c>
      <c r="C44" s="153" t="s">
        <v>49</v>
      </c>
      <c r="E44" s="42" t="s">
        <v>144</v>
      </c>
      <c r="F44" s="42"/>
      <c r="G44" s="6"/>
      <c r="H44" s="40"/>
      <c r="I44" s="40"/>
      <c r="J44" s="6"/>
      <c r="K44" s="43"/>
      <c r="L44" s="6"/>
      <c r="M44" s="6"/>
      <c r="N44" s="6"/>
      <c r="O44" s="6"/>
      <c r="P44" s="6"/>
      <c r="Q44" s="70"/>
      <c r="R44" s="6"/>
      <c r="S44" s="6"/>
      <c r="T44" s="6"/>
      <c r="U44" s="6"/>
      <c r="V44" s="6"/>
    </row>
    <row r="45" spans="1:23" ht="19.149999999999999" customHeight="1" thickBot="1">
      <c r="A45" s="44"/>
      <c r="B45" s="152" t="s">
        <v>51</v>
      </c>
      <c r="C45" s="57">
        <v>45030</v>
      </c>
      <c r="E45" s="196" t="s">
        <v>145</v>
      </c>
      <c r="F45" s="42"/>
      <c r="G45" s="6"/>
      <c r="H45" s="40"/>
      <c r="I45" s="40"/>
      <c r="J45" s="6"/>
      <c r="K45" s="6"/>
      <c r="L45" s="6"/>
      <c r="M45" s="6"/>
      <c r="N45" s="6"/>
      <c r="O45" s="6"/>
      <c r="P45" s="6"/>
      <c r="Q45" s="70"/>
      <c r="R45" s="6"/>
      <c r="S45" s="6"/>
      <c r="T45" s="6"/>
      <c r="U45" s="6"/>
      <c r="V45" s="6"/>
    </row>
    <row r="46" spans="1:23" ht="9" customHeight="1">
      <c r="A46" s="44"/>
      <c r="B46" s="45"/>
      <c r="C46" s="46"/>
      <c r="Q46" s="31"/>
    </row>
    <row r="47" spans="1:23" ht="7.15" customHeight="1">
      <c r="A47" s="44"/>
    </row>
    <row r="48" spans="1:23" ht="66.400000000000006" customHeight="1">
      <c r="B48" s="154" t="s">
        <v>52</v>
      </c>
      <c r="C48" s="155" t="s">
        <v>53</v>
      </c>
      <c r="D48" s="156" t="s">
        <v>23</v>
      </c>
      <c r="E48" s="157" t="s">
        <v>125</v>
      </c>
      <c r="F48" s="157" t="s">
        <v>146</v>
      </c>
      <c r="G48" s="158" t="s">
        <v>50</v>
      </c>
      <c r="H48" s="158"/>
      <c r="I48" s="158" t="s">
        <v>56</v>
      </c>
      <c r="J48" s="158" t="s">
        <v>58</v>
      </c>
      <c r="K48" s="158"/>
      <c r="M48" s="158" t="s">
        <v>193</v>
      </c>
      <c r="N48" s="141" t="s">
        <v>100</v>
      </c>
      <c r="O48" s="159" t="s">
        <v>182</v>
      </c>
      <c r="P48" s="141" t="s">
        <v>183</v>
      </c>
      <c r="Q48" s="160" t="s">
        <v>147</v>
      </c>
      <c r="R48" s="141" t="s">
        <v>184</v>
      </c>
      <c r="S48" s="141" t="s">
        <v>185</v>
      </c>
      <c r="T48" s="141" t="s">
        <v>148</v>
      </c>
      <c r="U48" s="141" t="s">
        <v>196</v>
      </c>
      <c r="V48" s="172" t="s">
        <v>163</v>
      </c>
      <c r="W48" s="170" t="s">
        <v>178</v>
      </c>
    </row>
    <row r="49" spans="1:23" ht="19.5" customHeight="1">
      <c r="B49" s="179"/>
      <c r="C49" s="180" t="s">
        <v>51</v>
      </c>
      <c r="D49" s="181"/>
      <c r="E49" s="182" t="s">
        <v>65</v>
      </c>
      <c r="F49" s="183" t="s">
        <v>66</v>
      </c>
      <c r="G49" s="184" t="s">
        <v>67</v>
      </c>
      <c r="H49" s="184"/>
      <c r="I49" s="185"/>
      <c r="J49" s="184"/>
      <c r="K49" s="184"/>
      <c r="M49" s="186" t="s">
        <v>194</v>
      </c>
      <c r="N49" s="184"/>
      <c r="O49" s="184" t="s">
        <v>66</v>
      </c>
      <c r="P49" s="184"/>
      <c r="Q49" s="184" t="s">
        <v>255</v>
      </c>
      <c r="R49" s="184"/>
      <c r="S49" s="184"/>
      <c r="T49" s="184" t="s">
        <v>70</v>
      </c>
      <c r="U49" s="184" t="s">
        <v>70</v>
      </c>
      <c r="V49" s="183" t="s">
        <v>162</v>
      </c>
      <c r="W49" s="187" t="s">
        <v>70</v>
      </c>
    </row>
    <row r="50" spans="1:23" ht="12" customHeight="1">
      <c r="A50" s="27">
        <v>1</v>
      </c>
      <c r="B50" s="188" t="s">
        <v>260</v>
      </c>
      <c r="C50" s="401">
        <v>43586</v>
      </c>
      <c r="D50" s="189">
        <v>1</v>
      </c>
      <c r="E50" s="190">
        <v>105</v>
      </c>
      <c r="F50" s="190">
        <v>18</v>
      </c>
      <c r="G50" s="161">
        <f t="shared" ref="G50:G113" si="2">IF(OR(ISBLANK($C50),ISBLANK($C$45)),"",IF($C50&gt;$C$45,"",DATEDIF($C50,$C$45,"Y")))</f>
        <v>3</v>
      </c>
      <c r="H50" s="191" t="str">
        <f t="shared" ref="H50:H113" si="3">IF(D50=1,"男",IF(D50=2,"女",""))</f>
        <v>男</v>
      </c>
      <c r="I50" s="197" t="str">
        <f t="shared" ref="I50:I113" si="4">G50&amp;H50</f>
        <v>3男</v>
      </c>
      <c r="J50" s="164" t="str">
        <f>IF(OR(E50=""),"",IF(E50&gt;=70,(IF(ISNUMBER(N50),VLOOKUP(N50,$F$32:$K$37,4,TRUE),"")),"測定不可"))</f>
        <v>ふつう</v>
      </c>
      <c r="K50" s="192"/>
      <c r="M50" s="193">
        <f t="shared" ref="M50:M113" si="5">IF(E50="","",(IF(E50&gt;=70,F50/(E50*E50/10^4),"測定不可")))</f>
        <v>16.326530612244898</v>
      </c>
      <c r="N50" s="166">
        <f t="shared" ref="N50:N67" si="6">IF(E50="","",(IF(E50&gt;=70,IF(F50="","",(F50-O50)/O50*100),"測定不可")))</f>
        <v>6.0117496355846081</v>
      </c>
      <c r="O50" s="167">
        <f t="shared" ref="O50:O113" si="7">IF(OR(C50=""),"",IF(D50="1",0.00206*E50*E50-0.1166*E50+6.5273,0.00249*E50*E50-0.1858*E50+9.036))</f>
        <v>16.97925</v>
      </c>
      <c r="P50" s="167">
        <f t="shared" ref="P50:P113" si="8">IF(OR(E50=""),"",IF(AND(H50="男",G50&lt;=2),61,IF(AND(H50="男",G50&gt;=3),54.8,IF(AND(H50="女",G50&lt;=2),59.7,52.2))))</f>
        <v>54.8</v>
      </c>
      <c r="Q50" s="168">
        <f t="shared" ref="Q50:Q113" si="9">IF($E50="","",P50*O50)</f>
        <v>930.46289999999999</v>
      </c>
      <c r="R50" s="169">
        <f t="shared" ref="R50:R113" si="10">IF(OR(G50=""),"",IF(G50&gt;=3,1.45,1.35))</f>
        <v>1.45</v>
      </c>
      <c r="S50" s="168">
        <f t="shared" ref="S50:S113" si="11">IF(OR(G50=""),"",IF(AND(H50="男",G50&lt;=2),20,IF(AND(H50="女",G50&lt;=2),15,10)))</f>
        <v>10</v>
      </c>
      <c r="T50" s="168">
        <f t="shared" ref="T50:T113" si="12">IF(E50="","",(Q50*R50+S50))</f>
        <v>1359.1712049999999</v>
      </c>
      <c r="U50" s="168">
        <f t="shared" ref="U50:U113" si="13">IF(OR(E50=""),"",CEILING(T50,50))</f>
        <v>1400</v>
      </c>
      <c r="V50" s="140">
        <v>0.45</v>
      </c>
      <c r="W50" s="171">
        <f t="shared" ref="W50:W113" si="14">IF(E50="","",(U50*V50))</f>
        <v>630</v>
      </c>
    </row>
    <row r="51" spans="1:23" ht="12" customHeight="1">
      <c r="A51" s="27">
        <v>2</v>
      </c>
      <c r="B51" s="188"/>
      <c r="C51" s="401"/>
      <c r="D51" s="189"/>
      <c r="E51" s="190"/>
      <c r="F51" s="190"/>
      <c r="G51" s="161" t="str">
        <f t="shared" si="2"/>
        <v/>
      </c>
      <c r="H51" s="162" t="str">
        <f t="shared" si="3"/>
        <v/>
      </c>
      <c r="I51" s="197" t="str">
        <f t="shared" si="4"/>
        <v/>
      </c>
      <c r="J51" s="164" t="str">
        <f>IF(OR(E51=""),"",IF(E51&gt;=70,(IF(ISNUMBER(N51),VLOOKUP(N51,$F$32:$K$37,4,TRUE),"")),"測定不可"))</f>
        <v/>
      </c>
      <c r="K51" s="192"/>
      <c r="M51" s="193" t="str">
        <f t="shared" si="5"/>
        <v/>
      </c>
      <c r="N51" s="166" t="str">
        <f t="shared" si="6"/>
        <v/>
      </c>
      <c r="O51" s="167" t="str">
        <f t="shared" si="7"/>
        <v/>
      </c>
      <c r="P51" s="167" t="str">
        <f t="shared" si="8"/>
        <v/>
      </c>
      <c r="Q51" s="168" t="str">
        <f t="shared" si="9"/>
        <v/>
      </c>
      <c r="R51" s="169" t="str">
        <f t="shared" si="10"/>
        <v/>
      </c>
      <c r="S51" s="168" t="str">
        <f t="shared" si="11"/>
        <v/>
      </c>
      <c r="T51" s="168" t="str">
        <f t="shared" si="12"/>
        <v/>
      </c>
      <c r="U51" s="168" t="str">
        <f t="shared" si="13"/>
        <v/>
      </c>
      <c r="V51" s="140"/>
      <c r="W51" s="171" t="str">
        <f t="shared" si="14"/>
        <v/>
      </c>
    </row>
    <row r="52" spans="1:23" ht="12" customHeight="1">
      <c r="A52" s="27">
        <v>3</v>
      </c>
      <c r="B52" s="188"/>
      <c r="C52" s="401"/>
      <c r="D52" s="189"/>
      <c r="E52" s="190"/>
      <c r="F52" s="190"/>
      <c r="G52" s="161" t="str">
        <f t="shared" si="2"/>
        <v/>
      </c>
      <c r="H52" s="162" t="str">
        <f t="shared" si="3"/>
        <v/>
      </c>
      <c r="I52" s="197" t="str">
        <f t="shared" si="4"/>
        <v/>
      </c>
      <c r="J52" s="164" t="str">
        <f t="shared" ref="J52:J115" si="15">IF(OR(E52=""),"",IF(E52&gt;=70,(IF(ISNUMBER(N52),VLOOKUP(N52,$F$32:$K$37,4,TRUE),"")),"測定不可"))</f>
        <v/>
      </c>
      <c r="K52" s="192"/>
      <c r="M52" s="193" t="str">
        <f t="shared" si="5"/>
        <v/>
      </c>
      <c r="N52" s="166" t="str">
        <f t="shared" si="6"/>
        <v/>
      </c>
      <c r="O52" s="167" t="str">
        <f t="shared" si="7"/>
        <v/>
      </c>
      <c r="P52" s="167" t="str">
        <f t="shared" si="8"/>
        <v/>
      </c>
      <c r="Q52" s="168" t="str">
        <f t="shared" si="9"/>
        <v/>
      </c>
      <c r="R52" s="169" t="str">
        <f t="shared" si="10"/>
        <v/>
      </c>
      <c r="S52" s="168" t="str">
        <f t="shared" si="11"/>
        <v/>
      </c>
      <c r="T52" s="168" t="str">
        <f t="shared" si="12"/>
        <v/>
      </c>
      <c r="U52" s="168" t="str">
        <f t="shared" si="13"/>
        <v/>
      </c>
      <c r="V52" s="140"/>
      <c r="W52" s="171" t="str">
        <f t="shared" si="14"/>
        <v/>
      </c>
    </row>
    <row r="53" spans="1:23" s="13" customFormat="1" ht="12" customHeight="1">
      <c r="A53" s="27">
        <v>4</v>
      </c>
      <c r="B53" s="188"/>
      <c r="C53" s="401"/>
      <c r="D53" s="189"/>
      <c r="E53" s="190"/>
      <c r="F53" s="190"/>
      <c r="G53" s="161" t="str">
        <f t="shared" si="2"/>
        <v/>
      </c>
      <c r="H53" s="162" t="str">
        <f t="shared" si="3"/>
        <v/>
      </c>
      <c r="I53" s="197" t="str">
        <f t="shared" si="4"/>
        <v/>
      </c>
      <c r="J53" s="164" t="str">
        <f t="shared" si="15"/>
        <v/>
      </c>
      <c r="K53" s="192"/>
      <c r="M53" s="193" t="str">
        <f t="shared" si="5"/>
        <v/>
      </c>
      <c r="N53" s="166" t="str">
        <f t="shared" si="6"/>
        <v/>
      </c>
      <c r="O53" s="167" t="str">
        <f t="shared" si="7"/>
        <v/>
      </c>
      <c r="P53" s="167" t="str">
        <f t="shared" si="8"/>
        <v/>
      </c>
      <c r="Q53" s="168" t="str">
        <f t="shared" si="9"/>
        <v/>
      </c>
      <c r="R53" s="169" t="str">
        <f t="shared" si="10"/>
        <v/>
      </c>
      <c r="S53" s="168" t="str">
        <f t="shared" si="11"/>
        <v/>
      </c>
      <c r="T53" s="168" t="str">
        <f t="shared" si="12"/>
        <v/>
      </c>
      <c r="U53" s="168" t="str">
        <f t="shared" si="13"/>
        <v/>
      </c>
      <c r="V53" s="140"/>
      <c r="W53" s="171" t="str">
        <f t="shared" si="14"/>
        <v/>
      </c>
    </row>
    <row r="54" spans="1:23" ht="12" customHeight="1">
      <c r="A54" s="27">
        <v>5</v>
      </c>
      <c r="B54" s="188"/>
      <c r="C54" s="401"/>
      <c r="D54" s="189"/>
      <c r="E54" s="190"/>
      <c r="F54" s="190"/>
      <c r="G54" s="161" t="str">
        <f t="shared" si="2"/>
        <v/>
      </c>
      <c r="H54" s="162" t="str">
        <f t="shared" si="3"/>
        <v/>
      </c>
      <c r="I54" s="197" t="str">
        <f t="shared" si="4"/>
        <v/>
      </c>
      <c r="J54" s="164" t="str">
        <f t="shared" si="15"/>
        <v/>
      </c>
      <c r="K54" s="192"/>
      <c r="M54" s="193" t="str">
        <f t="shared" si="5"/>
        <v/>
      </c>
      <c r="N54" s="166" t="str">
        <f t="shared" si="6"/>
        <v/>
      </c>
      <c r="O54" s="167" t="str">
        <f t="shared" si="7"/>
        <v/>
      </c>
      <c r="P54" s="167" t="str">
        <f t="shared" si="8"/>
        <v/>
      </c>
      <c r="Q54" s="168" t="str">
        <f t="shared" si="9"/>
        <v/>
      </c>
      <c r="R54" s="169" t="str">
        <f t="shared" si="10"/>
        <v/>
      </c>
      <c r="S54" s="168" t="str">
        <f t="shared" si="11"/>
        <v/>
      </c>
      <c r="T54" s="168" t="str">
        <f t="shared" si="12"/>
        <v/>
      </c>
      <c r="U54" s="168" t="str">
        <f t="shared" si="13"/>
        <v/>
      </c>
      <c r="V54" s="140"/>
      <c r="W54" s="171" t="str">
        <f t="shared" si="14"/>
        <v/>
      </c>
    </row>
    <row r="55" spans="1:23" ht="12" customHeight="1">
      <c r="A55" s="27">
        <v>6</v>
      </c>
      <c r="B55" s="188"/>
      <c r="C55" s="401"/>
      <c r="D55" s="189"/>
      <c r="E55" s="190"/>
      <c r="F55" s="190"/>
      <c r="G55" s="161" t="str">
        <f t="shared" si="2"/>
        <v/>
      </c>
      <c r="H55" s="162" t="str">
        <f t="shared" si="3"/>
        <v/>
      </c>
      <c r="I55" s="197" t="str">
        <f t="shared" si="4"/>
        <v/>
      </c>
      <c r="J55" s="164" t="str">
        <f t="shared" si="15"/>
        <v/>
      </c>
      <c r="K55" s="192"/>
      <c r="M55" s="193" t="str">
        <f t="shared" si="5"/>
        <v/>
      </c>
      <c r="N55" s="166" t="str">
        <f t="shared" si="6"/>
        <v/>
      </c>
      <c r="O55" s="167" t="str">
        <f t="shared" si="7"/>
        <v/>
      </c>
      <c r="P55" s="167" t="str">
        <f t="shared" si="8"/>
        <v/>
      </c>
      <c r="Q55" s="168" t="str">
        <f t="shared" si="9"/>
        <v/>
      </c>
      <c r="R55" s="169" t="str">
        <f t="shared" si="10"/>
        <v/>
      </c>
      <c r="S55" s="168" t="str">
        <f t="shared" si="11"/>
        <v/>
      </c>
      <c r="T55" s="168" t="str">
        <f t="shared" si="12"/>
        <v/>
      </c>
      <c r="U55" s="168" t="str">
        <f t="shared" si="13"/>
        <v/>
      </c>
      <c r="V55" s="140"/>
      <c r="W55" s="171" t="str">
        <f t="shared" si="14"/>
        <v/>
      </c>
    </row>
    <row r="56" spans="1:23" ht="12" customHeight="1">
      <c r="A56" s="27">
        <v>7</v>
      </c>
      <c r="B56" s="188"/>
      <c r="C56" s="401"/>
      <c r="D56" s="189"/>
      <c r="E56" s="190"/>
      <c r="F56" s="190"/>
      <c r="G56" s="161" t="str">
        <f t="shared" si="2"/>
        <v/>
      </c>
      <c r="H56" s="162" t="str">
        <f t="shared" si="3"/>
        <v/>
      </c>
      <c r="I56" s="197" t="str">
        <f t="shared" si="4"/>
        <v/>
      </c>
      <c r="J56" s="164" t="str">
        <f t="shared" si="15"/>
        <v/>
      </c>
      <c r="K56" s="192"/>
      <c r="M56" s="193" t="str">
        <f t="shared" si="5"/>
        <v/>
      </c>
      <c r="N56" s="166" t="str">
        <f t="shared" si="6"/>
        <v/>
      </c>
      <c r="O56" s="167" t="str">
        <f t="shared" si="7"/>
        <v/>
      </c>
      <c r="P56" s="167" t="str">
        <f t="shared" si="8"/>
        <v/>
      </c>
      <c r="Q56" s="168" t="str">
        <f t="shared" si="9"/>
        <v/>
      </c>
      <c r="R56" s="169" t="str">
        <f t="shared" si="10"/>
        <v/>
      </c>
      <c r="S56" s="168" t="str">
        <f t="shared" si="11"/>
        <v/>
      </c>
      <c r="T56" s="168" t="str">
        <f t="shared" si="12"/>
        <v/>
      </c>
      <c r="U56" s="168" t="str">
        <f t="shared" si="13"/>
        <v/>
      </c>
      <c r="V56" s="140"/>
      <c r="W56" s="171" t="str">
        <f t="shared" si="14"/>
        <v/>
      </c>
    </row>
    <row r="57" spans="1:23" ht="12" customHeight="1">
      <c r="A57" s="27">
        <v>8</v>
      </c>
      <c r="B57" s="188"/>
      <c r="C57" s="401"/>
      <c r="D57" s="189"/>
      <c r="E57" s="190"/>
      <c r="F57" s="190"/>
      <c r="G57" s="161" t="str">
        <f t="shared" si="2"/>
        <v/>
      </c>
      <c r="H57" s="162" t="str">
        <f t="shared" si="3"/>
        <v/>
      </c>
      <c r="I57" s="197" t="str">
        <f t="shared" si="4"/>
        <v/>
      </c>
      <c r="J57" s="164" t="str">
        <f t="shared" si="15"/>
        <v/>
      </c>
      <c r="K57" s="192"/>
      <c r="M57" s="193" t="str">
        <f t="shared" si="5"/>
        <v/>
      </c>
      <c r="N57" s="166" t="str">
        <f t="shared" si="6"/>
        <v/>
      </c>
      <c r="O57" s="167" t="str">
        <f t="shared" si="7"/>
        <v/>
      </c>
      <c r="P57" s="167" t="str">
        <f t="shared" si="8"/>
        <v/>
      </c>
      <c r="Q57" s="168" t="str">
        <f t="shared" si="9"/>
        <v/>
      </c>
      <c r="R57" s="169" t="str">
        <f t="shared" si="10"/>
        <v/>
      </c>
      <c r="S57" s="168" t="str">
        <f t="shared" si="11"/>
        <v/>
      </c>
      <c r="T57" s="168" t="str">
        <f t="shared" si="12"/>
        <v/>
      </c>
      <c r="U57" s="168" t="str">
        <f t="shared" si="13"/>
        <v/>
      </c>
      <c r="V57" s="140"/>
      <c r="W57" s="171" t="str">
        <f t="shared" si="14"/>
        <v/>
      </c>
    </row>
    <row r="58" spans="1:23" ht="12" customHeight="1">
      <c r="A58" s="27">
        <v>9</v>
      </c>
      <c r="B58" s="188"/>
      <c r="C58" s="401"/>
      <c r="D58" s="189"/>
      <c r="E58" s="190"/>
      <c r="F58" s="190"/>
      <c r="G58" s="161" t="str">
        <f t="shared" si="2"/>
        <v/>
      </c>
      <c r="H58" s="162" t="str">
        <f t="shared" si="3"/>
        <v/>
      </c>
      <c r="I58" s="197" t="str">
        <f t="shared" si="4"/>
        <v/>
      </c>
      <c r="J58" s="164" t="str">
        <f t="shared" si="15"/>
        <v/>
      </c>
      <c r="K58" s="192"/>
      <c r="M58" s="193" t="str">
        <f t="shared" si="5"/>
        <v/>
      </c>
      <c r="N58" s="166" t="str">
        <f t="shared" si="6"/>
        <v/>
      </c>
      <c r="O58" s="167" t="str">
        <f t="shared" si="7"/>
        <v/>
      </c>
      <c r="P58" s="167" t="str">
        <f t="shared" si="8"/>
        <v/>
      </c>
      <c r="Q58" s="168" t="str">
        <f t="shared" si="9"/>
        <v/>
      </c>
      <c r="R58" s="169" t="str">
        <f t="shared" si="10"/>
        <v/>
      </c>
      <c r="S58" s="168" t="str">
        <f t="shared" si="11"/>
        <v/>
      </c>
      <c r="T58" s="168" t="str">
        <f t="shared" si="12"/>
        <v/>
      </c>
      <c r="U58" s="168" t="str">
        <f t="shared" si="13"/>
        <v/>
      </c>
      <c r="V58" s="140"/>
      <c r="W58" s="171" t="str">
        <f t="shared" si="14"/>
        <v/>
      </c>
    </row>
    <row r="59" spans="1:23" ht="12" customHeight="1">
      <c r="A59" s="27">
        <v>10</v>
      </c>
      <c r="B59" s="188"/>
      <c r="C59" s="401"/>
      <c r="D59" s="189"/>
      <c r="E59" s="190"/>
      <c r="F59" s="190"/>
      <c r="G59" s="161" t="str">
        <f t="shared" si="2"/>
        <v/>
      </c>
      <c r="H59" s="162" t="str">
        <f t="shared" si="3"/>
        <v/>
      </c>
      <c r="I59" s="197" t="str">
        <f t="shared" si="4"/>
        <v/>
      </c>
      <c r="J59" s="164" t="str">
        <f t="shared" si="15"/>
        <v/>
      </c>
      <c r="K59" s="192"/>
      <c r="M59" s="193" t="str">
        <f t="shared" si="5"/>
        <v/>
      </c>
      <c r="N59" s="166" t="str">
        <f t="shared" si="6"/>
        <v/>
      </c>
      <c r="O59" s="167" t="str">
        <f t="shared" si="7"/>
        <v/>
      </c>
      <c r="P59" s="167" t="str">
        <f t="shared" si="8"/>
        <v/>
      </c>
      <c r="Q59" s="168" t="str">
        <f t="shared" si="9"/>
        <v/>
      </c>
      <c r="R59" s="169" t="str">
        <f t="shared" si="10"/>
        <v/>
      </c>
      <c r="S59" s="168" t="str">
        <f t="shared" si="11"/>
        <v/>
      </c>
      <c r="T59" s="168" t="str">
        <f t="shared" si="12"/>
        <v/>
      </c>
      <c r="U59" s="168" t="str">
        <f t="shared" si="13"/>
        <v/>
      </c>
      <c r="V59" s="140"/>
      <c r="W59" s="171" t="str">
        <f t="shared" si="14"/>
        <v/>
      </c>
    </row>
    <row r="60" spans="1:23" ht="12" customHeight="1">
      <c r="A60" s="27">
        <v>11</v>
      </c>
      <c r="B60" s="188"/>
      <c r="C60" s="401"/>
      <c r="D60" s="189"/>
      <c r="E60" s="190"/>
      <c r="F60" s="190"/>
      <c r="G60" s="161" t="str">
        <f t="shared" si="2"/>
        <v/>
      </c>
      <c r="H60" s="162" t="str">
        <f t="shared" si="3"/>
        <v/>
      </c>
      <c r="I60" s="197" t="str">
        <f t="shared" si="4"/>
        <v/>
      </c>
      <c r="J60" s="164" t="str">
        <f t="shared" si="15"/>
        <v/>
      </c>
      <c r="K60" s="192"/>
      <c r="M60" s="193" t="str">
        <f t="shared" si="5"/>
        <v/>
      </c>
      <c r="N60" s="166" t="str">
        <f t="shared" si="6"/>
        <v/>
      </c>
      <c r="O60" s="167" t="str">
        <f t="shared" si="7"/>
        <v/>
      </c>
      <c r="P60" s="167" t="str">
        <f t="shared" si="8"/>
        <v/>
      </c>
      <c r="Q60" s="168" t="str">
        <f t="shared" si="9"/>
        <v/>
      </c>
      <c r="R60" s="169" t="str">
        <f t="shared" si="10"/>
        <v/>
      </c>
      <c r="S60" s="168" t="str">
        <f t="shared" si="11"/>
        <v/>
      </c>
      <c r="T60" s="168" t="str">
        <f t="shared" si="12"/>
        <v/>
      </c>
      <c r="U60" s="168" t="str">
        <f t="shared" si="13"/>
        <v/>
      </c>
      <c r="V60" s="140"/>
      <c r="W60" s="171" t="str">
        <f t="shared" si="14"/>
        <v/>
      </c>
    </row>
    <row r="61" spans="1:23" ht="12" customHeight="1">
      <c r="A61" s="27">
        <v>12</v>
      </c>
      <c r="B61" s="188"/>
      <c r="C61" s="401"/>
      <c r="D61" s="189"/>
      <c r="E61" s="190"/>
      <c r="F61" s="190"/>
      <c r="G61" s="161" t="str">
        <f t="shared" si="2"/>
        <v/>
      </c>
      <c r="H61" s="162" t="str">
        <f t="shared" si="3"/>
        <v/>
      </c>
      <c r="I61" s="197" t="str">
        <f t="shared" si="4"/>
        <v/>
      </c>
      <c r="J61" s="164" t="str">
        <f t="shared" si="15"/>
        <v/>
      </c>
      <c r="K61" s="192"/>
      <c r="M61" s="193" t="str">
        <f t="shared" si="5"/>
        <v/>
      </c>
      <c r="N61" s="166" t="str">
        <f t="shared" si="6"/>
        <v/>
      </c>
      <c r="O61" s="167" t="str">
        <f t="shared" si="7"/>
        <v/>
      </c>
      <c r="P61" s="167" t="str">
        <f t="shared" si="8"/>
        <v/>
      </c>
      <c r="Q61" s="168" t="str">
        <f t="shared" si="9"/>
        <v/>
      </c>
      <c r="R61" s="169" t="str">
        <f t="shared" si="10"/>
        <v/>
      </c>
      <c r="S61" s="168" t="str">
        <f t="shared" si="11"/>
        <v/>
      </c>
      <c r="T61" s="168" t="str">
        <f t="shared" si="12"/>
        <v/>
      </c>
      <c r="U61" s="168" t="str">
        <f t="shared" si="13"/>
        <v/>
      </c>
      <c r="V61" s="140"/>
      <c r="W61" s="171" t="str">
        <f t="shared" si="14"/>
        <v/>
      </c>
    </row>
    <row r="62" spans="1:23" ht="12" customHeight="1">
      <c r="A62" s="27">
        <v>13</v>
      </c>
      <c r="B62" s="188"/>
      <c r="C62" s="401"/>
      <c r="D62" s="189"/>
      <c r="E62" s="190"/>
      <c r="F62" s="190"/>
      <c r="G62" s="161" t="str">
        <f t="shared" si="2"/>
        <v/>
      </c>
      <c r="H62" s="162" t="str">
        <f t="shared" si="3"/>
        <v/>
      </c>
      <c r="I62" s="197" t="str">
        <f t="shared" si="4"/>
        <v/>
      </c>
      <c r="J62" s="164" t="str">
        <f t="shared" si="15"/>
        <v/>
      </c>
      <c r="K62" s="192"/>
      <c r="M62" s="193" t="str">
        <f t="shared" si="5"/>
        <v/>
      </c>
      <c r="N62" s="166" t="str">
        <f t="shared" si="6"/>
        <v/>
      </c>
      <c r="O62" s="167" t="str">
        <f t="shared" si="7"/>
        <v/>
      </c>
      <c r="P62" s="167" t="str">
        <f t="shared" si="8"/>
        <v/>
      </c>
      <c r="Q62" s="168" t="str">
        <f t="shared" si="9"/>
        <v/>
      </c>
      <c r="R62" s="169" t="str">
        <f t="shared" si="10"/>
        <v/>
      </c>
      <c r="S62" s="168" t="str">
        <f t="shared" si="11"/>
        <v/>
      </c>
      <c r="T62" s="168" t="str">
        <f t="shared" si="12"/>
        <v/>
      </c>
      <c r="U62" s="168" t="str">
        <f t="shared" si="13"/>
        <v/>
      </c>
      <c r="V62" s="140"/>
      <c r="W62" s="171" t="str">
        <f t="shared" si="14"/>
        <v/>
      </c>
    </row>
    <row r="63" spans="1:23" ht="12" customHeight="1">
      <c r="A63" s="27">
        <v>14</v>
      </c>
      <c r="B63" s="188"/>
      <c r="C63" s="401"/>
      <c r="D63" s="189"/>
      <c r="E63" s="190"/>
      <c r="F63" s="190"/>
      <c r="G63" s="161" t="str">
        <f t="shared" si="2"/>
        <v/>
      </c>
      <c r="H63" s="162" t="str">
        <f t="shared" si="3"/>
        <v/>
      </c>
      <c r="I63" s="197" t="str">
        <f t="shared" si="4"/>
        <v/>
      </c>
      <c r="J63" s="164" t="str">
        <f t="shared" si="15"/>
        <v/>
      </c>
      <c r="K63" s="192"/>
      <c r="M63" s="193" t="str">
        <f t="shared" si="5"/>
        <v/>
      </c>
      <c r="N63" s="166" t="str">
        <f t="shared" si="6"/>
        <v/>
      </c>
      <c r="O63" s="167" t="str">
        <f t="shared" si="7"/>
        <v/>
      </c>
      <c r="P63" s="167" t="str">
        <f t="shared" si="8"/>
        <v/>
      </c>
      <c r="Q63" s="168" t="str">
        <f t="shared" si="9"/>
        <v/>
      </c>
      <c r="R63" s="169" t="str">
        <f t="shared" si="10"/>
        <v/>
      </c>
      <c r="S63" s="168" t="str">
        <f t="shared" si="11"/>
        <v/>
      </c>
      <c r="T63" s="168" t="str">
        <f t="shared" si="12"/>
        <v/>
      </c>
      <c r="U63" s="168" t="str">
        <f t="shared" si="13"/>
        <v/>
      </c>
      <c r="V63" s="140"/>
      <c r="W63" s="171" t="str">
        <f t="shared" si="14"/>
        <v/>
      </c>
    </row>
    <row r="64" spans="1:23" ht="12" customHeight="1">
      <c r="A64" s="27">
        <v>15</v>
      </c>
      <c r="B64" s="188"/>
      <c r="C64" s="401"/>
      <c r="D64" s="189"/>
      <c r="E64" s="190"/>
      <c r="F64" s="190"/>
      <c r="G64" s="161" t="str">
        <f t="shared" si="2"/>
        <v/>
      </c>
      <c r="H64" s="162" t="str">
        <f t="shared" si="3"/>
        <v/>
      </c>
      <c r="I64" s="197" t="str">
        <f t="shared" si="4"/>
        <v/>
      </c>
      <c r="J64" s="164" t="str">
        <f t="shared" si="15"/>
        <v/>
      </c>
      <c r="K64" s="192"/>
      <c r="M64" s="193" t="str">
        <f t="shared" si="5"/>
        <v/>
      </c>
      <c r="N64" s="166" t="str">
        <f t="shared" si="6"/>
        <v/>
      </c>
      <c r="O64" s="167" t="str">
        <f t="shared" si="7"/>
        <v/>
      </c>
      <c r="P64" s="167" t="str">
        <f t="shared" si="8"/>
        <v/>
      </c>
      <c r="Q64" s="168" t="str">
        <f t="shared" si="9"/>
        <v/>
      </c>
      <c r="R64" s="169" t="str">
        <f t="shared" si="10"/>
        <v/>
      </c>
      <c r="S64" s="168" t="str">
        <f t="shared" si="11"/>
        <v/>
      </c>
      <c r="T64" s="168" t="str">
        <f t="shared" si="12"/>
        <v/>
      </c>
      <c r="U64" s="168" t="str">
        <f t="shared" si="13"/>
        <v/>
      </c>
      <c r="V64" s="140"/>
      <c r="W64" s="171" t="str">
        <f t="shared" si="14"/>
        <v/>
      </c>
    </row>
    <row r="65" spans="1:23" ht="12" customHeight="1">
      <c r="A65" s="27">
        <v>16</v>
      </c>
      <c r="B65" s="188"/>
      <c r="C65" s="401"/>
      <c r="D65" s="189"/>
      <c r="E65" s="190"/>
      <c r="F65" s="190"/>
      <c r="G65" s="161" t="str">
        <f t="shared" si="2"/>
        <v/>
      </c>
      <c r="H65" s="162" t="str">
        <f t="shared" si="3"/>
        <v/>
      </c>
      <c r="I65" s="197" t="str">
        <f t="shared" si="4"/>
        <v/>
      </c>
      <c r="J65" s="164" t="str">
        <f t="shared" si="15"/>
        <v/>
      </c>
      <c r="K65" s="192"/>
      <c r="M65" s="193" t="str">
        <f t="shared" si="5"/>
        <v/>
      </c>
      <c r="N65" s="166" t="str">
        <f t="shared" si="6"/>
        <v/>
      </c>
      <c r="O65" s="167" t="str">
        <f t="shared" si="7"/>
        <v/>
      </c>
      <c r="P65" s="167" t="str">
        <f t="shared" si="8"/>
        <v/>
      </c>
      <c r="Q65" s="168" t="str">
        <f t="shared" si="9"/>
        <v/>
      </c>
      <c r="R65" s="169" t="str">
        <f t="shared" si="10"/>
        <v/>
      </c>
      <c r="S65" s="168" t="str">
        <f t="shared" si="11"/>
        <v/>
      </c>
      <c r="T65" s="168" t="str">
        <f t="shared" si="12"/>
        <v/>
      </c>
      <c r="U65" s="168" t="str">
        <f t="shared" si="13"/>
        <v/>
      </c>
      <c r="V65" s="140"/>
      <c r="W65" s="171" t="str">
        <f t="shared" si="14"/>
        <v/>
      </c>
    </row>
    <row r="66" spans="1:23" ht="12" customHeight="1">
      <c r="A66" s="27">
        <v>17</v>
      </c>
      <c r="B66" s="188"/>
      <c r="C66" s="401"/>
      <c r="D66" s="189"/>
      <c r="E66" s="190"/>
      <c r="F66" s="190"/>
      <c r="G66" s="161" t="str">
        <f t="shared" si="2"/>
        <v/>
      </c>
      <c r="H66" s="162" t="str">
        <f t="shared" si="3"/>
        <v/>
      </c>
      <c r="I66" s="197" t="str">
        <f t="shared" si="4"/>
        <v/>
      </c>
      <c r="J66" s="164" t="str">
        <f t="shared" si="15"/>
        <v/>
      </c>
      <c r="K66" s="192"/>
      <c r="M66" s="193" t="str">
        <f t="shared" si="5"/>
        <v/>
      </c>
      <c r="N66" s="166" t="str">
        <f t="shared" si="6"/>
        <v/>
      </c>
      <c r="O66" s="167" t="str">
        <f t="shared" si="7"/>
        <v/>
      </c>
      <c r="P66" s="167" t="str">
        <f t="shared" si="8"/>
        <v/>
      </c>
      <c r="Q66" s="168" t="str">
        <f t="shared" si="9"/>
        <v/>
      </c>
      <c r="R66" s="169" t="str">
        <f t="shared" si="10"/>
        <v/>
      </c>
      <c r="S66" s="168" t="str">
        <f t="shared" si="11"/>
        <v/>
      </c>
      <c r="T66" s="168" t="str">
        <f t="shared" si="12"/>
        <v/>
      </c>
      <c r="U66" s="168" t="str">
        <f t="shared" si="13"/>
        <v/>
      </c>
      <c r="V66" s="140"/>
      <c r="W66" s="171" t="str">
        <f t="shared" si="14"/>
        <v/>
      </c>
    </row>
    <row r="67" spans="1:23" ht="12" customHeight="1">
      <c r="A67" s="27">
        <v>18</v>
      </c>
      <c r="B67" s="188"/>
      <c r="C67" s="401"/>
      <c r="D67" s="189"/>
      <c r="E67" s="190"/>
      <c r="F67" s="190"/>
      <c r="G67" s="161" t="str">
        <f t="shared" si="2"/>
        <v/>
      </c>
      <c r="H67" s="162" t="str">
        <f t="shared" si="3"/>
        <v/>
      </c>
      <c r="I67" s="197" t="str">
        <f t="shared" si="4"/>
        <v/>
      </c>
      <c r="J67" s="164" t="str">
        <f t="shared" si="15"/>
        <v/>
      </c>
      <c r="K67" s="192"/>
      <c r="M67" s="193" t="str">
        <f t="shared" si="5"/>
        <v/>
      </c>
      <c r="N67" s="166" t="str">
        <f t="shared" si="6"/>
        <v/>
      </c>
      <c r="O67" s="167" t="str">
        <f t="shared" si="7"/>
        <v/>
      </c>
      <c r="P67" s="167" t="str">
        <f t="shared" si="8"/>
        <v/>
      </c>
      <c r="Q67" s="168" t="str">
        <f t="shared" si="9"/>
        <v/>
      </c>
      <c r="R67" s="169" t="str">
        <f t="shared" si="10"/>
        <v/>
      </c>
      <c r="S67" s="168" t="str">
        <f t="shared" si="11"/>
        <v/>
      </c>
      <c r="T67" s="168" t="str">
        <f t="shared" si="12"/>
        <v/>
      </c>
      <c r="U67" s="168" t="str">
        <f t="shared" si="13"/>
        <v/>
      </c>
      <c r="V67" s="140"/>
      <c r="W67" s="171" t="str">
        <f t="shared" si="14"/>
        <v/>
      </c>
    </row>
    <row r="68" spans="1:23" ht="12" customHeight="1">
      <c r="A68" s="27">
        <v>19</v>
      </c>
      <c r="B68" s="188"/>
      <c r="C68" s="401"/>
      <c r="D68" s="189"/>
      <c r="E68" s="190"/>
      <c r="F68" s="190"/>
      <c r="G68" s="161" t="str">
        <f t="shared" si="2"/>
        <v/>
      </c>
      <c r="H68" s="162" t="str">
        <f t="shared" si="3"/>
        <v/>
      </c>
      <c r="I68" s="197" t="str">
        <f t="shared" si="4"/>
        <v/>
      </c>
      <c r="J68" s="164" t="str">
        <f t="shared" si="15"/>
        <v/>
      </c>
      <c r="K68" s="192"/>
      <c r="M68" s="193" t="str">
        <f t="shared" si="5"/>
        <v/>
      </c>
      <c r="N68" s="166" t="str">
        <f t="shared" ref="N68:N131" si="16">IF(F68="","",(F68-O68)/O68*100)</f>
        <v/>
      </c>
      <c r="O68" s="167" t="str">
        <f t="shared" si="7"/>
        <v/>
      </c>
      <c r="P68" s="167" t="str">
        <f t="shared" si="8"/>
        <v/>
      </c>
      <c r="Q68" s="168" t="str">
        <f t="shared" si="9"/>
        <v/>
      </c>
      <c r="R68" s="169" t="str">
        <f t="shared" si="10"/>
        <v/>
      </c>
      <c r="S68" s="168" t="str">
        <f t="shared" si="11"/>
        <v/>
      </c>
      <c r="T68" s="168" t="str">
        <f t="shared" si="12"/>
        <v/>
      </c>
      <c r="U68" s="168" t="str">
        <f t="shared" si="13"/>
        <v/>
      </c>
      <c r="V68" s="140"/>
      <c r="W68" s="171" t="str">
        <f t="shared" si="14"/>
        <v/>
      </c>
    </row>
    <row r="69" spans="1:23" ht="12" customHeight="1">
      <c r="A69" s="27">
        <v>20</v>
      </c>
      <c r="B69" s="188"/>
      <c r="C69" s="401"/>
      <c r="D69" s="189"/>
      <c r="E69" s="190"/>
      <c r="F69" s="190"/>
      <c r="G69" s="161" t="str">
        <f t="shared" si="2"/>
        <v/>
      </c>
      <c r="H69" s="162" t="str">
        <f t="shared" si="3"/>
        <v/>
      </c>
      <c r="I69" s="197" t="str">
        <f t="shared" si="4"/>
        <v/>
      </c>
      <c r="J69" s="164" t="str">
        <f t="shared" si="15"/>
        <v/>
      </c>
      <c r="K69" s="192"/>
      <c r="M69" s="193" t="str">
        <f t="shared" si="5"/>
        <v/>
      </c>
      <c r="N69" s="166" t="str">
        <f t="shared" si="16"/>
        <v/>
      </c>
      <c r="O69" s="167" t="str">
        <f t="shared" si="7"/>
        <v/>
      </c>
      <c r="P69" s="167" t="str">
        <f t="shared" si="8"/>
        <v/>
      </c>
      <c r="Q69" s="168" t="str">
        <f t="shared" si="9"/>
        <v/>
      </c>
      <c r="R69" s="169" t="str">
        <f t="shared" si="10"/>
        <v/>
      </c>
      <c r="S69" s="168" t="str">
        <f t="shared" si="11"/>
        <v/>
      </c>
      <c r="T69" s="168" t="str">
        <f t="shared" si="12"/>
        <v/>
      </c>
      <c r="U69" s="168" t="str">
        <f t="shared" si="13"/>
        <v/>
      </c>
      <c r="V69" s="140"/>
      <c r="W69" s="171" t="str">
        <f t="shared" si="14"/>
        <v/>
      </c>
    </row>
    <row r="70" spans="1:23" ht="12" customHeight="1">
      <c r="A70" s="27">
        <v>21</v>
      </c>
      <c r="B70" s="188"/>
      <c r="C70" s="401"/>
      <c r="D70" s="189"/>
      <c r="E70" s="190"/>
      <c r="F70" s="190"/>
      <c r="G70" s="161" t="str">
        <f t="shared" si="2"/>
        <v/>
      </c>
      <c r="H70" s="162" t="str">
        <f t="shared" si="3"/>
        <v/>
      </c>
      <c r="I70" s="197" t="str">
        <f t="shared" si="4"/>
        <v/>
      </c>
      <c r="J70" s="164" t="str">
        <f t="shared" si="15"/>
        <v/>
      </c>
      <c r="K70" s="192"/>
      <c r="M70" s="193" t="str">
        <f t="shared" si="5"/>
        <v/>
      </c>
      <c r="N70" s="166" t="str">
        <f t="shared" si="16"/>
        <v/>
      </c>
      <c r="O70" s="167" t="str">
        <f t="shared" si="7"/>
        <v/>
      </c>
      <c r="P70" s="167" t="str">
        <f t="shared" si="8"/>
        <v/>
      </c>
      <c r="Q70" s="168" t="str">
        <f t="shared" si="9"/>
        <v/>
      </c>
      <c r="R70" s="169" t="str">
        <f t="shared" si="10"/>
        <v/>
      </c>
      <c r="S70" s="168" t="str">
        <f t="shared" si="11"/>
        <v/>
      </c>
      <c r="T70" s="168" t="str">
        <f t="shared" si="12"/>
        <v/>
      </c>
      <c r="U70" s="168" t="str">
        <f t="shared" si="13"/>
        <v/>
      </c>
      <c r="V70" s="140"/>
      <c r="W70" s="171" t="str">
        <f t="shared" si="14"/>
        <v/>
      </c>
    </row>
    <row r="71" spans="1:23" ht="12" customHeight="1">
      <c r="A71" s="27">
        <v>22</v>
      </c>
      <c r="B71" s="188"/>
      <c r="C71" s="401"/>
      <c r="D71" s="189"/>
      <c r="E71" s="190"/>
      <c r="F71" s="190"/>
      <c r="G71" s="161" t="str">
        <f t="shared" si="2"/>
        <v/>
      </c>
      <c r="H71" s="162" t="str">
        <f t="shared" si="3"/>
        <v/>
      </c>
      <c r="I71" s="197" t="str">
        <f t="shared" si="4"/>
        <v/>
      </c>
      <c r="J71" s="164" t="str">
        <f t="shared" si="15"/>
        <v/>
      </c>
      <c r="K71" s="192"/>
      <c r="M71" s="193" t="str">
        <f t="shared" si="5"/>
        <v/>
      </c>
      <c r="N71" s="166" t="str">
        <f t="shared" si="16"/>
        <v/>
      </c>
      <c r="O71" s="167" t="str">
        <f t="shared" si="7"/>
        <v/>
      </c>
      <c r="P71" s="167" t="str">
        <f t="shared" si="8"/>
        <v/>
      </c>
      <c r="Q71" s="168" t="str">
        <f t="shared" si="9"/>
        <v/>
      </c>
      <c r="R71" s="169" t="str">
        <f t="shared" si="10"/>
        <v/>
      </c>
      <c r="S71" s="168" t="str">
        <f t="shared" si="11"/>
        <v/>
      </c>
      <c r="T71" s="168" t="str">
        <f t="shared" si="12"/>
        <v/>
      </c>
      <c r="U71" s="168" t="str">
        <f t="shared" si="13"/>
        <v/>
      </c>
      <c r="V71" s="140"/>
      <c r="W71" s="171" t="str">
        <f t="shared" si="14"/>
        <v/>
      </c>
    </row>
    <row r="72" spans="1:23" ht="12" customHeight="1">
      <c r="A72" s="27">
        <v>23</v>
      </c>
      <c r="B72" s="188"/>
      <c r="C72" s="401"/>
      <c r="D72" s="189"/>
      <c r="E72" s="190"/>
      <c r="F72" s="190"/>
      <c r="G72" s="161" t="str">
        <f t="shared" si="2"/>
        <v/>
      </c>
      <c r="H72" s="162" t="str">
        <f t="shared" si="3"/>
        <v/>
      </c>
      <c r="I72" s="197" t="str">
        <f t="shared" si="4"/>
        <v/>
      </c>
      <c r="J72" s="164" t="str">
        <f t="shared" si="15"/>
        <v/>
      </c>
      <c r="K72" s="192"/>
      <c r="M72" s="193" t="str">
        <f t="shared" si="5"/>
        <v/>
      </c>
      <c r="N72" s="166" t="str">
        <f t="shared" si="16"/>
        <v/>
      </c>
      <c r="O72" s="167" t="str">
        <f t="shared" si="7"/>
        <v/>
      </c>
      <c r="P72" s="167" t="str">
        <f t="shared" si="8"/>
        <v/>
      </c>
      <c r="Q72" s="168" t="str">
        <f t="shared" si="9"/>
        <v/>
      </c>
      <c r="R72" s="169" t="str">
        <f t="shared" si="10"/>
        <v/>
      </c>
      <c r="S72" s="168" t="str">
        <f t="shared" si="11"/>
        <v/>
      </c>
      <c r="T72" s="168" t="str">
        <f t="shared" si="12"/>
        <v/>
      </c>
      <c r="U72" s="168" t="str">
        <f t="shared" si="13"/>
        <v/>
      </c>
      <c r="V72" s="140"/>
      <c r="W72" s="171" t="str">
        <f t="shared" si="14"/>
        <v/>
      </c>
    </row>
    <row r="73" spans="1:23" s="13" customFormat="1" ht="12" customHeight="1">
      <c r="A73" s="27">
        <v>24</v>
      </c>
      <c r="B73" s="188"/>
      <c r="C73" s="401"/>
      <c r="D73" s="189"/>
      <c r="E73" s="190"/>
      <c r="F73" s="190"/>
      <c r="G73" s="161" t="str">
        <f t="shared" si="2"/>
        <v/>
      </c>
      <c r="H73" s="162" t="str">
        <f t="shared" si="3"/>
        <v/>
      </c>
      <c r="I73" s="197" t="str">
        <f t="shared" si="4"/>
        <v/>
      </c>
      <c r="J73" s="164" t="str">
        <f t="shared" si="15"/>
        <v/>
      </c>
      <c r="K73" s="163"/>
      <c r="M73" s="165" t="str">
        <f t="shared" si="5"/>
        <v/>
      </c>
      <c r="N73" s="166" t="str">
        <f t="shared" si="16"/>
        <v/>
      </c>
      <c r="O73" s="167" t="str">
        <f t="shared" si="7"/>
        <v/>
      </c>
      <c r="P73" s="167" t="str">
        <f t="shared" si="8"/>
        <v/>
      </c>
      <c r="Q73" s="168" t="str">
        <f t="shared" si="9"/>
        <v/>
      </c>
      <c r="R73" s="169" t="str">
        <f t="shared" si="10"/>
        <v/>
      </c>
      <c r="S73" s="168" t="str">
        <f t="shared" si="11"/>
        <v/>
      </c>
      <c r="T73" s="168" t="str">
        <f t="shared" si="12"/>
        <v/>
      </c>
      <c r="U73" s="168" t="str">
        <f t="shared" si="13"/>
        <v/>
      </c>
      <c r="V73" s="140"/>
      <c r="W73" s="171" t="str">
        <f t="shared" si="14"/>
        <v/>
      </c>
    </row>
    <row r="74" spans="1:23" ht="12" customHeight="1">
      <c r="A74" s="27">
        <v>25</v>
      </c>
      <c r="B74" s="188"/>
      <c r="C74" s="401"/>
      <c r="D74" s="189"/>
      <c r="E74" s="190"/>
      <c r="F74" s="190"/>
      <c r="G74" s="161" t="str">
        <f t="shared" si="2"/>
        <v/>
      </c>
      <c r="H74" s="162" t="str">
        <f t="shared" si="3"/>
        <v/>
      </c>
      <c r="I74" s="197" t="str">
        <f t="shared" si="4"/>
        <v/>
      </c>
      <c r="J74" s="164" t="str">
        <f t="shared" si="15"/>
        <v/>
      </c>
      <c r="K74" s="163"/>
      <c r="M74" s="165" t="str">
        <f t="shared" si="5"/>
        <v/>
      </c>
      <c r="N74" s="166" t="str">
        <f t="shared" si="16"/>
        <v/>
      </c>
      <c r="O74" s="167" t="str">
        <f t="shared" si="7"/>
        <v/>
      </c>
      <c r="P74" s="167" t="str">
        <f t="shared" si="8"/>
        <v/>
      </c>
      <c r="Q74" s="168" t="str">
        <f t="shared" si="9"/>
        <v/>
      </c>
      <c r="R74" s="169" t="str">
        <f t="shared" si="10"/>
        <v/>
      </c>
      <c r="S74" s="168" t="str">
        <f t="shared" si="11"/>
        <v/>
      </c>
      <c r="T74" s="168" t="str">
        <f t="shared" si="12"/>
        <v/>
      </c>
      <c r="U74" s="168" t="str">
        <f t="shared" si="13"/>
        <v/>
      </c>
      <c r="V74" s="140"/>
      <c r="W74" s="171" t="str">
        <f t="shared" si="14"/>
        <v/>
      </c>
    </row>
    <row r="75" spans="1:23" ht="12" customHeight="1">
      <c r="A75" s="27">
        <v>26</v>
      </c>
      <c r="B75" s="188"/>
      <c r="C75" s="401"/>
      <c r="D75" s="189"/>
      <c r="E75" s="190"/>
      <c r="F75" s="190"/>
      <c r="G75" s="161" t="str">
        <f t="shared" si="2"/>
        <v/>
      </c>
      <c r="H75" s="162" t="str">
        <f t="shared" si="3"/>
        <v/>
      </c>
      <c r="I75" s="197" t="str">
        <f t="shared" si="4"/>
        <v/>
      </c>
      <c r="J75" s="164" t="str">
        <f t="shared" si="15"/>
        <v/>
      </c>
      <c r="K75" s="163"/>
      <c r="M75" s="165" t="str">
        <f t="shared" si="5"/>
        <v/>
      </c>
      <c r="N75" s="166" t="str">
        <f t="shared" si="16"/>
        <v/>
      </c>
      <c r="O75" s="167" t="str">
        <f t="shared" si="7"/>
        <v/>
      </c>
      <c r="P75" s="167" t="str">
        <f t="shared" si="8"/>
        <v/>
      </c>
      <c r="Q75" s="168" t="str">
        <f t="shared" si="9"/>
        <v/>
      </c>
      <c r="R75" s="169" t="str">
        <f t="shared" si="10"/>
        <v/>
      </c>
      <c r="S75" s="168" t="str">
        <f t="shared" si="11"/>
        <v/>
      </c>
      <c r="T75" s="168" t="str">
        <f t="shared" si="12"/>
        <v/>
      </c>
      <c r="U75" s="168" t="str">
        <f t="shared" si="13"/>
        <v/>
      </c>
      <c r="V75" s="140"/>
      <c r="W75" s="171" t="str">
        <f t="shared" si="14"/>
        <v/>
      </c>
    </row>
    <row r="76" spans="1:23" ht="12" customHeight="1">
      <c r="A76" s="27">
        <v>27</v>
      </c>
      <c r="B76" s="188"/>
      <c r="C76" s="401"/>
      <c r="D76" s="189"/>
      <c r="E76" s="190"/>
      <c r="F76" s="190"/>
      <c r="G76" s="161" t="str">
        <f t="shared" si="2"/>
        <v/>
      </c>
      <c r="H76" s="162" t="str">
        <f t="shared" si="3"/>
        <v/>
      </c>
      <c r="I76" s="197" t="str">
        <f t="shared" si="4"/>
        <v/>
      </c>
      <c r="J76" s="164" t="str">
        <f t="shared" si="15"/>
        <v/>
      </c>
      <c r="K76" s="163"/>
      <c r="M76" s="165" t="str">
        <f t="shared" si="5"/>
        <v/>
      </c>
      <c r="N76" s="166" t="str">
        <f t="shared" si="16"/>
        <v/>
      </c>
      <c r="O76" s="167" t="str">
        <f t="shared" si="7"/>
        <v/>
      </c>
      <c r="P76" s="167" t="str">
        <f t="shared" si="8"/>
        <v/>
      </c>
      <c r="Q76" s="168" t="str">
        <f t="shared" si="9"/>
        <v/>
      </c>
      <c r="R76" s="169" t="str">
        <f t="shared" si="10"/>
        <v/>
      </c>
      <c r="S76" s="168" t="str">
        <f t="shared" si="11"/>
        <v/>
      </c>
      <c r="T76" s="168" t="str">
        <f t="shared" si="12"/>
        <v/>
      </c>
      <c r="U76" s="168" t="str">
        <f t="shared" si="13"/>
        <v/>
      </c>
      <c r="V76" s="140"/>
      <c r="W76" s="171" t="str">
        <f t="shared" si="14"/>
        <v/>
      </c>
    </row>
    <row r="77" spans="1:23" ht="12" customHeight="1">
      <c r="A77" s="27">
        <v>28</v>
      </c>
      <c r="B77" s="188"/>
      <c r="C77" s="401"/>
      <c r="D77" s="189"/>
      <c r="E77" s="190"/>
      <c r="F77" s="190"/>
      <c r="G77" s="161" t="str">
        <f t="shared" si="2"/>
        <v/>
      </c>
      <c r="H77" s="162" t="str">
        <f t="shared" si="3"/>
        <v/>
      </c>
      <c r="I77" s="197" t="str">
        <f t="shared" si="4"/>
        <v/>
      </c>
      <c r="J77" s="164" t="str">
        <f t="shared" si="15"/>
        <v/>
      </c>
      <c r="K77" s="163"/>
      <c r="M77" s="165" t="str">
        <f t="shared" si="5"/>
        <v/>
      </c>
      <c r="N77" s="166" t="str">
        <f t="shared" si="16"/>
        <v/>
      </c>
      <c r="O77" s="167" t="str">
        <f t="shared" si="7"/>
        <v/>
      </c>
      <c r="P77" s="167" t="str">
        <f t="shared" si="8"/>
        <v/>
      </c>
      <c r="Q77" s="168" t="str">
        <f t="shared" si="9"/>
        <v/>
      </c>
      <c r="R77" s="169" t="str">
        <f t="shared" si="10"/>
        <v/>
      </c>
      <c r="S77" s="168" t="str">
        <f t="shared" si="11"/>
        <v/>
      </c>
      <c r="T77" s="168" t="str">
        <f t="shared" si="12"/>
        <v/>
      </c>
      <c r="U77" s="168" t="str">
        <f t="shared" si="13"/>
        <v/>
      </c>
      <c r="V77" s="140"/>
      <c r="W77" s="171" t="str">
        <f t="shared" si="14"/>
        <v/>
      </c>
    </row>
    <row r="78" spans="1:23" ht="12" customHeight="1">
      <c r="A78" s="27">
        <v>29</v>
      </c>
      <c r="B78" s="188"/>
      <c r="C78" s="401"/>
      <c r="D78" s="189"/>
      <c r="E78" s="190"/>
      <c r="F78" s="190"/>
      <c r="G78" s="161" t="str">
        <f t="shared" si="2"/>
        <v/>
      </c>
      <c r="H78" s="162" t="str">
        <f t="shared" si="3"/>
        <v/>
      </c>
      <c r="I78" s="197" t="str">
        <f t="shared" si="4"/>
        <v/>
      </c>
      <c r="J78" s="164" t="str">
        <f t="shared" si="15"/>
        <v/>
      </c>
      <c r="K78" s="163"/>
      <c r="M78" s="165" t="str">
        <f t="shared" si="5"/>
        <v/>
      </c>
      <c r="N78" s="166" t="str">
        <f t="shared" si="16"/>
        <v/>
      </c>
      <c r="O78" s="167" t="str">
        <f t="shared" si="7"/>
        <v/>
      </c>
      <c r="P78" s="167" t="str">
        <f t="shared" si="8"/>
        <v/>
      </c>
      <c r="Q78" s="168" t="str">
        <f t="shared" si="9"/>
        <v/>
      </c>
      <c r="R78" s="169" t="str">
        <f t="shared" si="10"/>
        <v/>
      </c>
      <c r="S78" s="168" t="str">
        <f t="shared" si="11"/>
        <v/>
      </c>
      <c r="T78" s="168" t="str">
        <f t="shared" si="12"/>
        <v/>
      </c>
      <c r="U78" s="168" t="str">
        <f t="shared" si="13"/>
        <v/>
      </c>
      <c r="V78" s="140"/>
      <c r="W78" s="171" t="str">
        <f t="shared" si="14"/>
        <v/>
      </c>
    </row>
    <row r="79" spans="1:23" ht="12" customHeight="1">
      <c r="A79" s="27">
        <v>30</v>
      </c>
      <c r="B79" s="188"/>
      <c r="C79" s="401"/>
      <c r="D79" s="189"/>
      <c r="E79" s="190"/>
      <c r="F79" s="190"/>
      <c r="G79" s="161" t="str">
        <f t="shared" si="2"/>
        <v/>
      </c>
      <c r="H79" s="162" t="str">
        <f t="shared" si="3"/>
        <v/>
      </c>
      <c r="I79" s="197" t="str">
        <f t="shared" si="4"/>
        <v/>
      </c>
      <c r="J79" s="164" t="str">
        <f t="shared" si="15"/>
        <v/>
      </c>
      <c r="K79" s="163"/>
      <c r="M79" s="165" t="str">
        <f t="shared" si="5"/>
        <v/>
      </c>
      <c r="N79" s="166" t="str">
        <f t="shared" si="16"/>
        <v/>
      </c>
      <c r="O79" s="167" t="str">
        <f t="shared" si="7"/>
        <v/>
      </c>
      <c r="P79" s="167" t="str">
        <f t="shared" si="8"/>
        <v/>
      </c>
      <c r="Q79" s="168" t="str">
        <f t="shared" si="9"/>
        <v/>
      </c>
      <c r="R79" s="169" t="str">
        <f t="shared" si="10"/>
        <v/>
      </c>
      <c r="S79" s="168" t="str">
        <f t="shared" si="11"/>
        <v/>
      </c>
      <c r="T79" s="168" t="str">
        <f t="shared" si="12"/>
        <v/>
      </c>
      <c r="U79" s="168" t="str">
        <f t="shared" si="13"/>
        <v/>
      </c>
      <c r="V79" s="140"/>
      <c r="W79" s="171" t="str">
        <f t="shared" si="14"/>
        <v/>
      </c>
    </row>
    <row r="80" spans="1:23" ht="12" customHeight="1">
      <c r="A80" s="27">
        <v>31</v>
      </c>
      <c r="B80" s="188"/>
      <c r="C80" s="401"/>
      <c r="D80" s="189"/>
      <c r="E80" s="190"/>
      <c r="F80" s="190"/>
      <c r="G80" s="161" t="str">
        <f t="shared" si="2"/>
        <v/>
      </c>
      <c r="H80" s="162" t="str">
        <f t="shared" si="3"/>
        <v/>
      </c>
      <c r="I80" s="197" t="str">
        <f t="shared" si="4"/>
        <v/>
      </c>
      <c r="J80" s="164" t="str">
        <f t="shared" si="15"/>
        <v/>
      </c>
      <c r="K80" s="163"/>
      <c r="M80" s="165" t="str">
        <f t="shared" si="5"/>
        <v/>
      </c>
      <c r="N80" s="166" t="str">
        <f t="shared" si="16"/>
        <v/>
      </c>
      <c r="O80" s="167" t="str">
        <f t="shared" si="7"/>
        <v/>
      </c>
      <c r="P80" s="167" t="str">
        <f t="shared" si="8"/>
        <v/>
      </c>
      <c r="Q80" s="168" t="str">
        <f t="shared" si="9"/>
        <v/>
      </c>
      <c r="R80" s="169" t="str">
        <f t="shared" si="10"/>
        <v/>
      </c>
      <c r="S80" s="168" t="str">
        <f t="shared" si="11"/>
        <v/>
      </c>
      <c r="T80" s="168" t="str">
        <f t="shared" si="12"/>
        <v/>
      </c>
      <c r="U80" s="168" t="str">
        <f t="shared" si="13"/>
        <v/>
      </c>
      <c r="V80" s="140"/>
      <c r="W80" s="171" t="str">
        <f t="shared" si="14"/>
        <v/>
      </c>
    </row>
    <row r="81" spans="1:23" ht="12" customHeight="1">
      <c r="A81" s="27">
        <v>32</v>
      </c>
      <c r="B81" s="188"/>
      <c r="C81" s="401"/>
      <c r="D81" s="189"/>
      <c r="E81" s="190"/>
      <c r="F81" s="190"/>
      <c r="G81" s="161" t="str">
        <f t="shared" si="2"/>
        <v/>
      </c>
      <c r="H81" s="162" t="str">
        <f t="shared" si="3"/>
        <v/>
      </c>
      <c r="I81" s="197" t="str">
        <f t="shared" si="4"/>
        <v/>
      </c>
      <c r="J81" s="164" t="str">
        <f t="shared" si="15"/>
        <v/>
      </c>
      <c r="K81" s="163"/>
      <c r="M81" s="165" t="str">
        <f t="shared" si="5"/>
        <v/>
      </c>
      <c r="N81" s="166" t="str">
        <f t="shared" si="16"/>
        <v/>
      </c>
      <c r="O81" s="167" t="str">
        <f t="shared" si="7"/>
        <v/>
      </c>
      <c r="P81" s="167" t="str">
        <f t="shared" si="8"/>
        <v/>
      </c>
      <c r="Q81" s="168" t="str">
        <f t="shared" si="9"/>
        <v/>
      </c>
      <c r="R81" s="169" t="str">
        <f t="shared" si="10"/>
        <v/>
      </c>
      <c r="S81" s="168" t="str">
        <f t="shared" si="11"/>
        <v/>
      </c>
      <c r="T81" s="168" t="str">
        <f t="shared" si="12"/>
        <v/>
      </c>
      <c r="U81" s="168" t="str">
        <f t="shared" si="13"/>
        <v/>
      </c>
      <c r="V81" s="140"/>
      <c r="W81" s="171" t="str">
        <f t="shared" si="14"/>
        <v/>
      </c>
    </row>
    <row r="82" spans="1:23" ht="12" customHeight="1">
      <c r="A82" s="27">
        <v>33</v>
      </c>
      <c r="B82" s="188"/>
      <c r="C82" s="401"/>
      <c r="D82" s="189"/>
      <c r="E82" s="190"/>
      <c r="F82" s="190"/>
      <c r="G82" s="161" t="str">
        <f t="shared" si="2"/>
        <v/>
      </c>
      <c r="H82" s="162" t="str">
        <f t="shared" si="3"/>
        <v/>
      </c>
      <c r="I82" s="197" t="str">
        <f t="shared" si="4"/>
        <v/>
      </c>
      <c r="J82" s="164" t="str">
        <f t="shared" si="15"/>
        <v/>
      </c>
      <c r="K82" s="163"/>
      <c r="M82" s="165" t="str">
        <f t="shared" si="5"/>
        <v/>
      </c>
      <c r="N82" s="166" t="str">
        <f t="shared" si="16"/>
        <v/>
      </c>
      <c r="O82" s="167" t="str">
        <f t="shared" si="7"/>
        <v/>
      </c>
      <c r="P82" s="167" t="str">
        <f t="shared" si="8"/>
        <v/>
      </c>
      <c r="Q82" s="168" t="str">
        <f t="shared" si="9"/>
        <v/>
      </c>
      <c r="R82" s="169" t="str">
        <f t="shared" si="10"/>
        <v/>
      </c>
      <c r="S82" s="168" t="str">
        <f t="shared" si="11"/>
        <v/>
      </c>
      <c r="T82" s="168" t="str">
        <f t="shared" si="12"/>
        <v/>
      </c>
      <c r="U82" s="168" t="str">
        <f t="shared" si="13"/>
        <v/>
      </c>
      <c r="V82" s="140"/>
      <c r="W82" s="171" t="str">
        <f t="shared" si="14"/>
        <v/>
      </c>
    </row>
    <row r="83" spans="1:23" ht="12" customHeight="1">
      <c r="A83" s="27">
        <v>34</v>
      </c>
      <c r="B83" s="188"/>
      <c r="C83" s="401"/>
      <c r="D83" s="189"/>
      <c r="E83" s="190"/>
      <c r="F83" s="190"/>
      <c r="G83" s="161" t="str">
        <f t="shared" si="2"/>
        <v/>
      </c>
      <c r="H83" s="162" t="str">
        <f t="shared" si="3"/>
        <v/>
      </c>
      <c r="I83" s="197" t="str">
        <f t="shared" si="4"/>
        <v/>
      </c>
      <c r="J83" s="164" t="str">
        <f t="shared" si="15"/>
        <v/>
      </c>
      <c r="K83" s="163"/>
      <c r="M83" s="165" t="str">
        <f t="shared" si="5"/>
        <v/>
      </c>
      <c r="N83" s="166" t="str">
        <f t="shared" si="16"/>
        <v/>
      </c>
      <c r="O83" s="167" t="str">
        <f t="shared" si="7"/>
        <v/>
      </c>
      <c r="P83" s="167" t="str">
        <f t="shared" si="8"/>
        <v/>
      </c>
      <c r="Q83" s="168" t="str">
        <f t="shared" si="9"/>
        <v/>
      </c>
      <c r="R83" s="169" t="str">
        <f t="shared" si="10"/>
        <v/>
      </c>
      <c r="S83" s="168" t="str">
        <f t="shared" si="11"/>
        <v/>
      </c>
      <c r="T83" s="168" t="str">
        <f t="shared" si="12"/>
        <v/>
      </c>
      <c r="U83" s="168" t="str">
        <f t="shared" si="13"/>
        <v/>
      </c>
      <c r="V83" s="140"/>
      <c r="W83" s="171" t="str">
        <f t="shared" si="14"/>
        <v/>
      </c>
    </row>
    <row r="84" spans="1:23" ht="12" customHeight="1">
      <c r="A84" s="27">
        <v>35</v>
      </c>
      <c r="B84" s="188"/>
      <c r="C84" s="401"/>
      <c r="D84" s="189"/>
      <c r="E84" s="190"/>
      <c r="F84" s="190"/>
      <c r="G84" s="161" t="str">
        <f t="shared" si="2"/>
        <v/>
      </c>
      <c r="H84" s="162" t="str">
        <f t="shared" si="3"/>
        <v/>
      </c>
      <c r="I84" s="197" t="str">
        <f t="shared" si="4"/>
        <v/>
      </c>
      <c r="J84" s="164" t="str">
        <f t="shared" si="15"/>
        <v/>
      </c>
      <c r="K84" s="163"/>
      <c r="M84" s="165" t="str">
        <f t="shared" si="5"/>
        <v/>
      </c>
      <c r="N84" s="166" t="str">
        <f t="shared" si="16"/>
        <v/>
      </c>
      <c r="O84" s="167" t="str">
        <f t="shared" si="7"/>
        <v/>
      </c>
      <c r="P84" s="167" t="str">
        <f t="shared" si="8"/>
        <v/>
      </c>
      <c r="Q84" s="168" t="str">
        <f t="shared" si="9"/>
        <v/>
      </c>
      <c r="R84" s="169" t="str">
        <f t="shared" si="10"/>
        <v/>
      </c>
      <c r="S84" s="168" t="str">
        <f t="shared" si="11"/>
        <v/>
      </c>
      <c r="T84" s="168" t="str">
        <f t="shared" si="12"/>
        <v/>
      </c>
      <c r="U84" s="168" t="str">
        <f t="shared" si="13"/>
        <v/>
      </c>
      <c r="V84" s="140"/>
      <c r="W84" s="171" t="str">
        <f t="shared" si="14"/>
        <v/>
      </c>
    </row>
    <row r="85" spans="1:23" ht="12" customHeight="1">
      <c r="A85" s="27">
        <v>36</v>
      </c>
      <c r="B85" s="188"/>
      <c r="C85" s="401"/>
      <c r="D85" s="189"/>
      <c r="E85" s="190"/>
      <c r="F85" s="190"/>
      <c r="G85" s="161" t="str">
        <f t="shared" si="2"/>
        <v/>
      </c>
      <c r="H85" s="162" t="str">
        <f t="shared" si="3"/>
        <v/>
      </c>
      <c r="I85" s="197" t="str">
        <f t="shared" si="4"/>
        <v/>
      </c>
      <c r="J85" s="164" t="str">
        <f t="shared" si="15"/>
        <v/>
      </c>
      <c r="K85" s="163"/>
      <c r="M85" s="165" t="str">
        <f t="shared" si="5"/>
        <v/>
      </c>
      <c r="N85" s="166" t="str">
        <f t="shared" si="16"/>
        <v/>
      </c>
      <c r="O85" s="167" t="str">
        <f t="shared" si="7"/>
        <v/>
      </c>
      <c r="P85" s="167" t="str">
        <f t="shared" si="8"/>
        <v/>
      </c>
      <c r="Q85" s="168" t="str">
        <f t="shared" si="9"/>
        <v/>
      </c>
      <c r="R85" s="169" t="str">
        <f t="shared" si="10"/>
        <v/>
      </c>
      <c r="S85" s="168" t="str">
        <f t="shared" si="11"/>
        <v/>
      </c>
      <c r="T85" s="168" t="str">
        <f t="shared" si="12"/>
        <v/>
      </c>
      <c r="U85" s="168" t="str">
        <f t="shared" si="13"/>
        <v/>
      </c>
      <c r="V85" s="140"/>
      <c r="W85" s="171" t="str">
        <f t="shared" si="14"/>
        <v/>
      </c>
    </row>
    <row r="86" spans="1:23" ht="12" customHeight="1">
      <c r="A86" s="27">
        <v>37</v>
      </c>
      <c r="B86" s="188"/>
      <c r="C86" s="401"/>
      <c r="D86" s="189"/>
      <c r="E86" s="190"/>
      <c r="F86" s="190"/>
      <c r="G86" s="161" t="str">
        <f t="shared" si="2"/>
        <v/>
      </c>
      <c r="H86" s="162" t="str">
        <f t="shared" si="3"/>
        <v/>
      </c>
      <c r="I86" s="197" t="str">
        <f t="shared" si="4"/>
        <v/>
      </c>
      <c r="J86" s="164" t="str">
        <f t="shared" si="15"/>
        <v/>
      </c>
      <c r="K86" s="163"/>
      <c r="M86" s="165" t="str">
        <f t="shared" si="5"/>
        <v/>
      </c>
      <c r="N86" s="166" t="str">
        <f t="shared" si="16"/>
        <v/>
      </c>
      <c r="O86" s="167" t="str">
        <f t="shared" si="7"/>
        <v/>
      </c>
      <c r="P86" s="167" t="str">
        <f t="shared" si="8"/>
        <v/>
      </c>
      <c r="Q86" s="168" t="str">
        <f t="shared" si="9"/>
        <v/>
      </c>
      <c r="R86" s="169" t="str">
        <f t="shared" si="10"/>
        <v/>
      </c>
      <c r="S86" s="168" t="str">
        <f t="shared" si="11"/>
        <v/>
      </c>
      <c r="T86" s="168" t="str">
        <f t="shared" si="12"/>
        <v/>
      </c>
      <c r="U86" s="168" t="str">
        <f t="shared" si="13"/>
        <v/>
      </c>
      <c r="V86" s="140"/>
      <c r="W86" s="171" t="str">
        <f t="shared" si="14"/>
        <v/>
      </c>
    </row>
    <row r="87" spans="1:23" ht="12" customHeight="1">
      <c r="A87" s="27">
        <v>38</v>
      </c>
      <c r="B87" s="188"/>
      <c r="C87" s="401"/>
      <c r="D87" s="189"/>
      <c r="E87" s="190"/>
      <c r="F87" s="190"/>
      <c r="G87" s="161" t="str">
        <f t="shared" si="2"/>
        <v/>
      </c>
      <c r="H87" s="162" t="str">
        <f t="shared" si="3"/>
        <v/>
      </c>
      <c r="I87" s="197" t="str">
        <f t="shared" si="4"/>
        <v/>
      </c>
      <c r="J87" s="164" t="str">
        <f t="shared" si="15"/>
        <v/>
      </c>
      <c r="K87" s="163"/>
      <c r="M87" s="165" t="str">
        <f t="shared" si="5"/>
        <v/>
      </c>
      <c r="N87" s="166" t="str">
        <f t="shared" si="16"/>
        <v/>
      </c>
      <c r="O87" s="167" t="str">
        <f t="shared" si="7"/>
        <v/>
      </c>
      <c r="P87" s="167" t="str">
        <f t="shared" si="8"/>
        <v/>
      </c>
      <c r="Q87" s="168" t="str">
        <f t="shared" si="9"/>
        <v/>
      </c>
      <c r="R87" s="169" t="str">
        <f t="shared" si="10"/>
        <v/>
      </c>
      <c r="S87" s="168" t="str">
        <f t="shared" si="11"/>
        <v/>
      </c>
      <c r="T87" s="168" t="str">
        <f t="shared" si="12"/>
        <v/>
      </c>
      <c r="U87" s="168" t="str">
        <f t="shared" si="13"/>
        <v/>
      </c>
      <c r="V87" s="140"/>
      <c r="W87" s="171" t="str">
        <f t="shared" si="14"/>
        <v/>
      </c>
    </row>
    <row r="88" spans="1:23" ht="12" customHeight="1">
      <c r="A88" s="27">
        <v>39</v>
      </c>
      <c r="B88" s="188"/>
      <c r="C88" s="401"/>
      <c r="D88" s="189"/>
      <c r="E88" s="190"/>
      <c r="F88" s="190"/>
      <c r="G88" s="161" t="str">
        <f t="shared" si="2"/>
        <v/>
      </c>
      <c r="H88" s="162" t="str">
        <f t="shared" si="3"/>
        <v/>
      </c>
      <c r="I88" s="197" t="str">
        <f t="shared" si="4"/>
        <v/>
      </c>
      <c r="J88" s="164" t="str">
        <f t="shared" si="15"/>
        <v/>
      </c>
      <c r="K88" s="163"/>
      <c r="M88" s="165" t="str">
        <f t="shared" si="5"/>
        <v/>
      </c>
      <c r="N88" s="166" t="str">
        <f t="shared" si="16"/>
        <v/>
      </c>
      <c r="O88" s="167" t="str">
        <f t="shared" si="7"/>
        <v/>
      </c>
      <c r="P88" s="167" t="str">
        <f t="shared" si="8"/>
        <v/>
      </c>
      <c r="Q88" s="168" t="str">
        <f t="shared" si="9"/>
        <v/>
      </c>
      <c r="R88" s="169" t="str">
        <f t="shared" si="10"/>
        <v/>
      </c>
      <c r="S88" s="168" t="str">
        <f t="shared" si="11"/>
        <v/>
      </c>
      <c r="T88" s="168" t="str">
        <f t="shared" si="12"/>
        <v/>
      </c>
      <c r="U88" s="168" t="str">
        <f t="shared" si="13"/>
        <v/>
      </c>
      <c r="V88" s="140"/>
      <c r="W88" s="171" t="str">
        <f t="shared" si="14"/>
        <v/>
      </c>
    </row>
    <row r="89" spans="1:23" ht="12" customHeight="1">
      <c r="A89" s="27">
        <v>40</v>
      </c>
      <c r="B89" s="188"/>
      <c r="C89" s="401"/>
      <c r="D89" s="189"/>
      <c r="E89" s="190"/>
      <c r="F89" s="190"/>
      <c r="G89" s="161" t="str">
        <f t="shared" si="2"/>
        <v/>
      </c>
      <c r="H89" s="162" t="str">
        <f t="shared" si="3"/>
        <v/>
      </c>
      <c r="I89" s="197" t="str">
        <f t="shared" si="4"/>
        <v/>
      </c>
      <c r="J89" s="164" t="str">
        <f t="shared" si="15"/>
        <v/>
      </c>
      <c r="K89" s="163"/>
      <c r="M89" s="165" t="str">
        <f t="shared" si="5"/>
        <v/>
      </c>
      <c r="N89" s="166" t="str">
        <f t="shared" si="16"/>
        <v/>
      </c>
      <c r="O89" s="167" t="str">
        <f t="shared" si="7"/>
        <v/>
      </c>
      <c r="P89" s="167" t="str">
        <f t="shared" si="8"/>
        <v/>
      </c>
      <c r="Q89" s="168" t="str">
        <f t="shared" si="9"/>
        <v/>
      </c>
      <c r="R89" s="169" t="str">
        <f t="shared" si="10"/>
        <v/>
      </c>
      <c r="S89" s="168" t="str">
        <f t="shared" si="11"/>
        <v/>
      </c>
      <c r="T89" s="168" t="str">
        <f t="shared" si="12"/>
        <v/>
      </c>
      <c r="U89" s="168" t="str">
        <f t="shared" si="13"/>
        <v/>
      </c>
      <c r="V89" s="140"/>
      <c r="W89" s="171" t="str">
        <f t="shared" si="14"/>
        <v/>
      </c>
    </row>
    <row r="90" spans="1:23" ht="12" customHeight="1">
      <c r="A90" s="27">
        <v>41</v>
      </c>
      <c r="B90" s="188"/>
      <c r="C90" s="401"/>
      <c r="D90" s="189"/>
      <c r="E90" s="190"/>
      <c r="F90" s="190"/>
      <c r="G90" s="161" t="str">
        <f t="shared" si="2"/>
        <v/>
      </c>
      <c r="H90" s="162" t="str">
        <f t="shared" si="3"/>
        <v/>
      </c>
      <c r="I90" s="197" t="str">
        <f t="shared" si="4"/>
        <v/>
      </c>
      <c r="J90" s="164" t="str">
        <f t="shared" si="15"/>
        <v/>
      </c>
      <c r="K90" s="163"/>
      <c r="M90" s="165" t="str">
        <f t="shared" si="5"/>
        <v/>
      </c>
      <c r="N90" s="166" t="str">
        <f t="shared" si="16"/>
        <v/>
      </c>
      <c r="O90" s="167" t="str">
        <f t="shared" si="7"/>
        <v/>
      </c>
      <c r="P90" s="167" t="str">
        <f t="shared" si="8"/>
        <v/>
      </c>
      <c r="Q90" s="168" t="str">
        <f t="shared" si="9"/>
        <v/>
      </c>
      <c r="R90" s="169" t="str">
        <f t="shared" si="10"/>
        <v/>
      </c>
      <c r="S90" s="168" t="str">
        <f t="shared" si="11"/>
        <v/>
      </c>
      <c r="T90" s="168" t="str">
        <f t="shared" si="12"/>
        <v/>
      </c>
      <c r="U90" s="168" t="str">
        <f t="shared" si="13"/>
        <v/>
      </c>
      <c r="V90" s="140"/>
      <c r="W90" s="171" t="str">
        <f t="shared" si="14"/>
        <v/>
      </c>
    </row>
    <row r="91" spans="1:23" ht="12" customHeight="1">
      <c r="A91" s="27">
        <v>42</v>
      </c>
      <c r="B91" s="188"/>
      <c r="C91" s="401"/>
      <c r="D91" s="189"/>
      <c r="E91" s="190"/>
      <c r="F91" s="190"/>
      <c r="G91" s="161" t="str">
        <f t="shared" si="2"/>
        <v/>
      </c>
      <c r="H91" s="162" t="str">
        <f t="shared" si="3"/>
        <v/>
      </c>
      <c r="I91" s="197" t="str">
        <f t="shared" si="4"/>
        <v/>
      </c>
      <c r="J91" s="164" t="str">
        <f t="shared" si="15"/>
        <v/>
      </c>
      <c r="K91" s="163"/>
      <c r="M91" s="165" t="str">
        <f t="shared" si="5"/>
        <v/>
      </c>
      <c r="N91" s="166" t="str">
        <f t="shared" si="16"/>
        <v/>
      </c>
      <c r="O91" s="167" t="str">
        <f t="shared" si="7"/>
        <v/>
      </c>
      <c r="P91" s="167" t="str">
        <f t="shared" si="8"/>
        <v/>
      </c>
      <c r="Q91" s="168" t="str">
        <f t="shared" si="9"/>
        <v/>
      </c>
      <c r="R91" s="169" t="str">
        <f t="shared" si="10"/>
        <v/>
      </c>
      <c r="S91" s="168" t="str">
        <f t="shared" si="11"/>
        <v/>
      </c>
      <c r="T91" s="168" t="str">
        <f t="shared" si="12"/>
        <v/>
      </c>
      <c r="U91" s="168" t="str">
        <f t="shared" si="13"/>
        <v/>
      </c>
      <c r="V91" s="140"/>
      <c r="W91" s="171" t="str">
        <f t="shared" si="14"/>
        <v/>
      </c>
    </row>
    <row r="92" spans="1:23" ht="12" customHeight="1">
      <c r="A92" s="27">
        <v>43</v>
      </c>
      <c r="B92" s="188"/>
      <c r="C92" s="401"/>
      <c r="D92" s="189"/>
      <c r="E92" s="190"/>
      <c r="F92" s="190"/>
      <c r="G92" s="161" t="str">
        <f t="shared" si="2"/>
        <v/>
      </c>
      <c r="H92" s="162" t="str">
        <f t="shared" si="3"/>
        <v/>
      </c>
      <c r="I92" s="197" t="str">
        <f t="shared" si="4"/>
        <v/>
      </c>
      <c r="J92" s="164" t="str">
        <f t="shared" si="15"/>
        <v/>
      </c>
      <c r="K92" s="163"/>
      <c r="M92" s="165" t="str">
        <f t="shared" si="5"/>
        <v/>
      </c>
      <c r="N92" s="166" t="str">
        <f t="shared" si="16"/>
        <v/>
      </c>
      <c r="O92" s="167" t="str">
        <f t="shared" si="7"/>
        <v/>
      </c>
      <c r="P92" s="167" t="str">
        <f t="shared" si="8"/>
        <v/>
      </c>
      <c r="Q92" s="168" t="str">
        <f t="shared" si="9"/>
        <v/>
      </c>
      <c r="R92" s="169" t="str">
        <f t="shared" si="10"/>
        <v/>
      </c>
      <c r="S92" s="168" t="str">
        <f t="shared" si="11"/>
        <v/>
      </c>
      <c r="T92" s="168" t="str">
        <f t="shared" si="12"/>
        <v/>
      </c>
      <c r="U92" s="168" t="str">
        <f t="shared" si="13"/>
        <v/>
      </c>
      <c r="V92" s="140"/>
      <c r="W92" s="171" t="str">
        <f t="shared" si="14"/>
        <v/>
      </c>
    </row>
    <row r="93" spans="1:23" ht="12" customHeight="1">
      <c r="A93" s="27">
        <v>44</v>
      </c>
      <c r="B93" s="188"/>
      <c r="C93" s="401"/>
      <c r="D93" s="189"/>
      <c r="E93" s="190"/>
      <c r="F93" s="190"/>
      <c r="G93" s="161" t="str">
        <f t="shared" si="2"/>
        <v/>
      </c>
      <c r="H93" s="162" t="str">
        <f t="shared" si="3"/>
        <v/>
      </c>
      <c r="I93" s="197" t="str">
        <f t="shared" si="4"/>
        <v/>
      </c>
      <c r="J93" s="164" t="str">
        <f t="shared" si="15"/>
        <v/>
      </c>
      <c r="K93" s="163"/>
      <c r="M93" s="165" t="str">
        <f t="shared" si="5"/>
        <v/>
      </c>
      <c r="N93" s="166" t="str">
        <f t="shared" si="16"/>
        <v/>
      </c>
      <c r="O93" s="167" t="str">
        <f t="shared" si="7"/>
        <v/>
      </c>
      <c r="P93" s="167" t="str">
        <f t="shared" si="8"/>
        <v/>
      </c>
      <c r="Q93" s="168" t="str">
        <f t="shared" si="9"/>
        <v/>
      </c>
      <c r="R93" s="169" t="str">
        <f t="shared" si="10"/>
        <v/>
      </c>
      <c r="S93" s="168" t="str">
        <f t="shared" si="11"/>
        <v/>
      </c>
      <c r="T93" s="168" t="str">
        <f t="shared" si="12"/>
        <v/>
      </c>
      <c r="U93" s="168" t="str">
        <f t="shared" si="13"/>
        <v/>
      </c>
      <c r="V93" s="140"/>
      <c r="W93" s="171" t="str">
        <f t="shared" si="14"/>
        <v/>
      </c>
    </row>
    <row r="94" spans="1:23" ht="12" customHeight="1">
      <c r="A94" s="27">
        <v>45</v>
      </c>
      <c r="B94" s="188"/>
      <c r="C94" s="401"/>
      <c r="D94" s="189"/>
      <c r="E94" s="190"/>
      <c r="F94" s="190"/>
      <c r="G94" s="161" t="str">
        <f t="shared" si="2"/>
        <v/>
      </c>
      <c r="H94" s="162" t="str">
        <f t="shared" si="3"/>
        <v/>
      </c>
      <c r="I94" s="197" t="str">
        <f t="shared" si="4"/>
        <v/>
      </c>
      <c r="J94" s="164" t="str">
        <f t="shared" si="15"/>
        <v/>
      </c>
      <c r="K94" s="163"/>
      <c r="M94" s="165" t="str">
        <f t="shared" si="5"/>
        <v/>
      </c>
      <c r="N94" s="166" t="str">
        <f t="shared" si="16"/>
        <v/>
      </c>
      <c r="O94" s="167" t="str">
        <f t="shared" si="7"/>
        <v/>
      </c>
      <c r="P94" s="167" t="str">
        <f t="shared" si="8"/>
        <v/>
      </c>
      <c r="Q94" s="168" t="str">
        <f t="shared" si="9"/>
        <v/>
      </c>
      <c r="R94" s="169" t="str">
        <f t="shared" si="10"/>
        <v/>
      </c>
      <c r="S94" s="168" t="str">
        <f t="shared" si="11"/>
        <v/>
      </c>
      <c r="T94" s="168" t="str">
        <f t="shared" si="12"/>
        <v/>
      </c>
      <c r="U94" s="168" t="str">
        <f t="shared" si="13"/>
        <v/>
      </c>
      <c r="V94" s="140"/>
      <c r="W94" s="171" t="str">
        <f t="shared" si="14"/>
        <v/>
      </c>
    </row>
    <row r="95" spans="1:23" ht="12" customHeight="1">
      <c r="A95" s="27">
        <v>46</v>
      </c>
      <c r="B95" s="188"/>
      <c r="C95" s="401"/>
      <c r="D95" s="189"/>
      <c r="E95" s="190"/>
      <c r="F95" s="190"/>
      <c r="G95" s="161" t="str">
        <f t="shared" si="2"/>
        <v/>
      </c>
      <c r="H95" s="162" t="str">
        <f t="shared" si="3"/>
        <v/>
      </c>
      <c r="I95" s="197" t="str">
        <f t="shared" si="4"/>
        <v/>
      </c>
      <c r="J95" s="164" t="str">
        <f t="shared" si="15"/>
        <v/>
      </c>
      <c r="K95" s="163"/>
      <c r="M95" s="165" t="str">
        <f t="shared" si="5"/>
        <v/>
      </c>
      <c r="N95" s="166" t="str">
        <f t="shared" si="16"/>
        <v/>
      </c>
      <c r="O95" s="167" t="str">
        <f t="shared" si="7"/>
        <v/>
      </c>
      <c r="P95" s="167" t="str">
        <f t="shared" si="8"/>
        <v/>
      </c>
      <c r="Q95" s="168" t="str">
        <f t="shared" si="9"/>
        <v/>
      </c>
      <c r="R95" s="169" t="str">
        <f t="shared" si="10"/>
        <v/>
      </c>
      <c r="S95" s="168" t="str">
        <f t="shared" si="11"/>
        <v/>
      </c>
      <c r="T95" s="168" t="str">
        <f t="shared" si="12"/>
        <v/>
      </c>
      <c r="U95" s="168" t="str">
        <f t="shared" si="13"/>
        <v/>
      </c>
      <c r="V95" s="140"/>
      <c r="W95" s="171" t="str">
        <f t="shared" si="14"/>
        <v/>
      </c>
    </row>
    <row r="96" spans="1:23" ht="12" customHeight="1">
      <c r="A96" s="27">
        <v>47</v>
      </c>
      <c r="B96" s="188"/>
      <c r="C96" s="401"/>
      <c r="D96" s="189"/>
      <c r="E96" s="190"/>
      <c r="F96" s="190"/>
      <c r="G96" s="161" t="str">
        <f t="shared" si="2"/>
        <v/>
      </c>
      <c r="H96" s="162" t="str">
        <f t="shared" si="3"/>
        <v/>
      </c>
      <c r="I96" s="197" t="str">
        <f t="shared" si="4"/>
        <v/>
      </c>
      <c r="J96" s="164" t="str">
        <f t="shared" si="15"/>
        <v/>
      </c>
      <c r="K96" s="163"/>
      <c r="M96" s="165" t="str">
        <f t="shared" si="5"/>
        <v/>
      </c>
      <c r="N96" s="166" t="str">
        <f t="shared" si="16"/>
        <v/>
      </c>
      <c r="O96" s="167" t="str">
        <f t="shared" si="7"/>
        <v/>
      </c>
      <c r="P96" s="167" t="str">
        <f t="shared" si="8"/>
        <v/>
      </c>
      <c r="Q96" s="168" t="str">
        <f t="shared" si="9"/>
        <v/>
      </c>
      <c r="R96" s="169" t="str">
        <f t="shared" si="10"/>
        <v/>
      </c>
      <c r="S96" s="168" t="str">
        <f t="shared" si="11"/>
        <v/>
      </c>
      <c r="T96" s="168" t="str">
        <f t="shared" si="12"/>
        <v/>
      </c>
      <c r="U96" s="168" t="str">
        <f t="shared" si="13"/>
        <v/>
      </c>
      <c r="V96" s="140"/>
      <c r="W96" s="171" t="str">
        <f t="shared" si="14"/>
        <v/>
      </c>
    </row>
    <row r="97" spans="1:23" ht="12" customHeight="1">
      <c r="A97" s="27">
        <v>48</v>
      </c>
      <c r="B97" s="188"/>
      <c r="C97" s="401"/>
      <c r="D97" s="189"/>
      <c r="E97" s="190"/>
      <c r="F97" s="190"/>
      <c r="G97" s="161" t="str">
        <f t="shared" si="2"/>
        <v/>
      </c>
      <c r="H97" s="162" t="str">
        <f t="shared" si="3"/>
        <v/>
      </c>
      <c r="I97" s="197" t="str">
        <f t="shared" si="4"/>
        <v/>
      </c>
      <c r="J97" s="164" t="str">
        <f t="shared" si="15"/>
        <v/>
      </c>
      <c r="K97" s="163"/>
      <c r="M97" s="165" t="str">
        <f t="shared" si="5"/>
        <v/>
      </c>
      <c r="N97" s="166" t="str">
        <f t="shared" si="16"/>
        <v/>
      </c>
      <c r="O97" s="167" t="str">
        <f t="shared" si="7"/>
        <v/>
      </c>
      <c r="P97" s="167" t="str">
        <f t="shared" si="8"/>
        <v/>
      </c>
      <c r="Q97" s="168" t="str">
        <f t="shared" si="9"/>
        <v/>
      </c>
      <c r="R97" s="169" t="str">
        <f t="shared" si="10"/>
        <v/>
      </c>
      <c r="S97" s="168" t="str">
        <f t="shared" si="11"/>
        <v/>
      </c>
      <c r="T97" s="168" t="str">
        <f t="shared" si="12"/>
        <v/>
      </c>
      <c r="U97" s="168" t="str">
        <f t="shared" si="13"/>
        <v/>
      </c>
      <c r="V97" s="140"/>
      <c r="W97" s="171" t="str">
        <f t="shared" si="14"/>
        <v/>
      </c>
    </row>
    <row r="98" spans="1:23" ht="12" customHeight="1">
      <c r="A98" s="27">
        <v>49</v>
      </c>
      <c r="B98" s="188"/>
      <c r="C98" s="401"/>
      <c r="D98" s="189"/>
      <c r="E98" s="190"/>
      <c r="F98" s="190"/>
      <c r="G98" s="161" t="str">
        <f t="shared" si="2"/>
        <v/>
      </c>
      <c r="H98" s="162" t="str">
        <f t="shared" si="3"/>
        <v/>
      </c>
      <c r="I98" s="197" t="str">
        <f t="shared" si="4"/>
        <v/>
      </c>
      <c r="J98" s="164" t="str">
        <f t="shared" si="15"/>
        <v/>
      </c>
      <c r="K98" s="163"/>
      <c r="M98" s="165" t="str">
        <f t="shared" si="5"/>
        <v/>
      </c>
      <c r="N98" s="166" t="str">
        <f t="shared" si="16"/>
        <v/>
      </c>
      <c r="O98" s="167" t="str">
        <f t="shared" si="7"/>
        <v/>
      </c>
      <c r="P98" s="167" t="str">
        <f t="shared" si="8"/>
        <v/>
      </c>
      <c r="Q98" s="168" t="str">
        <f t="shared" si="9"/>
        <v/>
      </c>
      <c r="R98" s="169" t="str">
        <f t="shared" si="10"/>
        <v/>
      </c>
      <c r="S98" s="168" t="str">
        <f t="shared" si="11"/>
        <v/>
      </c>
      <c r="T98" s="168" t="str">
        <f t="shared" si="12"/>
        <v/>
      </c>
      <c r="U98" s="168" t="str">
        <f t="shared" si="13"/>
        <v/>
      </c>
      <c r="V98" s="140"/>
      <c r="W98" s="171" t="str">
        <f t="shared" si="14"/>
        <v/>
      </c>
    </row>
    <row r="99" spans="1:23" ht="12" customHeight="1">
      <c r="A99" s="27">
        <v>50</v>
      </c>
      <c r="B99" s="188"/>
      <c r="C99" s="401"/>
      <c r="D99" s="189"/>
      <c r="E99" s="190"/>
      <c r="F99" s="190"/>
      <c r="G99" s="161" t="str">
        <f t="shared" si="2"/>
        <v/>
      </c>
      <c r="H99" s="162" t="str">
        <f t="shared" si="3"/>
        <v/>
      </c>
      <c r="I99" s="197" t="str">
        <f t="shared" si="4"/>
        <v/>
      </c>
      <c r="J99" s="164" t="str">
        <f t="shared" si="15"/>
        <v/>
      </c>
      <c r="K99" s="163"/>
      <c r="M99" s="165" t="str">
        <f t="shared" si="5"/>
        <v/>
      </c>
      <c r="N99" s="166" t="str">
        <f t="shared" si="16"/>
        <v/>
      </c>
      <c r="O99" s="167" t="str">
        <f t="shared" si="7"/>
        <v/>
      </c>
      <c r="P99" s="167" t="str">
        <f t="shared" si="8"/>
        <v/>
      </c>
      <c r="Q99" s="168" t="str">
        <f t="shared" si="9"/>
        <v/>
      </c>
      <c r="R99" s="169" t="str">
        <f t="shared" si="10"/>
        <v/>
      </c>
      <c r="S99" s="168" t="str">
        <f t="shared" si="11"/>
        <v/>
      </c>
      <c r="T99" s="168" t="str">
        <f t="shared" si="12"/>
        <v/>
      </c>
      <c r="U99" s="168" t="str">
        <f t="shared" si="13"/>
        <v/>
      </c>
      <c r="V99" s="140"/>
      <c r="W99" s="171" t="str">
        <f t="shared" si="14"/>
        <v/>
      </c>
    </row>
    <row r="100" spans="1:23" ht="12" customHeight="1">
      <c r="A100" s="27">
        <v>51</v>
      </c>
      <c r="B100" s="188"/>
      <c r="C100" s="401"/>
      <c r="D100" s="189"/>
      <c r="E100" s="190"/>
      <c r="F100" s="190"/>
      <c r="G100" s="161" t="str">
        <f t="shared" si="2"/>
        <v/>
      </c>
      <c r="H100" s="162" t="str">
        <f t="shared" si="3"/>
        <v/>
      </c>
      <c r="I100" s="197" t="str">
        <f t="shared" si="4"/>
        <v/>
      </c>
      <c r="J100" s="164" t="str">
        <f t="shared" si="15"/>
        <v/>
      </c>
      <c r="K100" s="163"/>
      <c r="M100" s="165" t="str">
        <f t="shared" si="5"/>
        <v/>
      </c>
      <c r="N100" s="166" t="str">
        <f t="shared" si="16"/>
        <v/>
      </c>
      <c r="O100" s="167" t="str">
        <f t="shared" si="7"/>
        <v/>
      </c>
      <c r="P100" s="167" t="str">
        <f t="shared" si="8"/>
        <v/>
      </c>
      <c r="Q100" s="168" t="str">
        <f t="shared" si="9"/>
        <v/>
      </c>
      <c r="R100" s="169" t="str">
        <f t="shared" si="10"/>
        <v/>
      </c>
      <c r="S100" s="168" t="str">
        <f t="shared" si="11"/>
        <v/>
      </c>
      <c r="T100" s="168" t="str">
        <f t="shared" si="12"/>
        <v/>
      </c>
      <c r="U100" s="168" t="str">
        <f t="shared" si="13"/>
        <v/>
      </c>
      <c r="V100" s="140"/>
      <c r="W100" s="171" t="str">
        <f t="shared" si="14"/>
        <v/>
      </c>
    </row>
    <row r="101" spans="1:23" ht="12" customHeight="1">
      <c r="A101" s="27">
        <v>52</v>
      </c>
      <c r="B101" s="188"/>
      <c r="C101" s="401"/>
      <c r="D101" s="189"/>
      <c r="E101" s="190"/>
      <c r="F101" s="190"/>
      <c r="G101" s="161" t="str">
        <f t="shared" si="2"/>
        <v/>
      </c>
      <c r="H101" s="162" t="str">
        <f t="shared" si="3"/>
        <v/>
      </c>
      <c r="I101" s="197" t="str">
        <f t="shared" si="4"/>
        <v/>
      </c>
      <c r="J101" s="164" t="str">
        <f t="shared" si="15"/>
        <v/>
      </c>
      <c r="K101" s="163"/>
      <c r="M101" s="165" t="str">
        <f t="shared" si="5"/>
        <v/>
      </c>
      <c r="N101" s="166" t="str">
        <f t="shared" si="16"/>
        <v/>
      </c>
      <c r="O101" s="167" t="str">
        <f t="shared" si="7"/>
        <v/>
      </c>
      <c r="P101" s="167" t="str">
        <f t="shared" si="8"/>
        <v/>
      </c>
      <c r="Q101" s="168" t="str">
        <f t="shared" si="9"/>
        <v/>
      </c>
      <c r="R101" s="169" t="str">
        <f t="shared" si="10"/>
        <v/>
      </c>
      <c r="S101" s="168" t="str">
        <f t="shared" si="11"/>
        <v/>
      </c>
      <c r="T101" s="168" t="str">
        <f t="shared" si="12"/>
        <v/>
      </c>
      <c r="U101" s="168" t="str">
        <f t="shared" si="13"/>
        <v/>
      </c>
      <c r="V101" s="140"/>
      <c r="W101" s="171" t="str">
        <f t="shared" si="14"/>
        <v/>
      </c>
    </row>
    <row r="102" spans="1:23" ht="12" customHeight="1">
      <c r="A102" s="27">
        <v>53</v>
      </c>
      <c r="B102" s="188"/>
      <c r="C102" s="401"/>
      <c r="D102" s="189"/>
      <c r="E102" s="190"/>
      <c r="F102" s="190"/>
      <c r="G102" s="161" t="str">
        <f t="shared" si="2"/>
        <v/>
      </c>
      <c r="H102" s="162" t="str">
        <f t="shared" si="3"/>
        <v/>
      </c>
      <c r="I102" s="197" t="str">
        <f t="shared" si="4"/>
        <v/>
      </c>
      <c r="J102" s="164" t="str">
        <f t="shared" si="15"/>
        <v/>
      </c>
      <c r="K102" s="163"/>
      <c r="M102" s="165" t="str">
        <f t="shared" si="5"/>
        <v/>
      </c>
      <c r="N102" s="166" t="str">
        <f t="shared" si="16"/>
        <v/>
      </c>
      <c r="O102" s="167" t="str">
        <f t="shared" si="7"/>
        <v/>
      </c>
      <c r="P102" s="167" t="str">
        <f t="shared" si="8"/>
        <v/>
      </c>
      <c r="Q102" s="168" t="str">
        <f t="shared" si="9"/>
        <v/>
      </c>
      <c r="R102" s="169" t="str">
        <f t="shared" si="10"/>
        <v/>
      </c>
      <c r="S102" s="168" t="str">
        <f t="shared" si="11"/>
        <v/>
      </c>
      <c r="T102" s="168" t="str">
        <f t="shared" si="12"/>
        <v/>
      </c>
      <c r="U102" s="168" t="str">
        <f t="shared" si="13"/>
        <v/>
      </c>
      <c r="V102" s="140"/>
      <c r="W102" s="171" t="str">
        <f t="shared" si="14"/>
        <v/>
      </c>
    </row>
    <row r="103" spans="1:23" ht="12" customHeight="1">
      <c r="A103" s="27">
        <v>54</v>
      </c>
      <c r="B103" s="188"/>
      <c r="C103" s="401"/>
      <c r="D103" s="189"/>
      <c r="E103" s="190"/>
      <c r="F103" s="190"/>
      <c r="G103" s="161" t="str">
        <f t="shared" si="2"/>
        <v/>
      </c>
      <c r="H103" s="162" t="str">
        <f t="shared" si="3"/>
        <v/>
      </c>
      <c r="I103" s="197" t="str">
        <f t="shared" si="4"/>
        <v/>
      </c>
      <c r="J103" s="164" t="str">
        <f t="shared" si="15"/>
        <v/>
      </c>
      <c r="K103" s="163"/>
      <c r="M103" s="165" t="str">
        <f t="shared" si="5"/>
        <v/>
      </c>
      <c r="N103" s="166" t="str">
        <f t="shared" si="16"/>
        <v/>
      </c>
      <c r="O103" s="167" t="str">
        <f t="shared" si="7"/>
        <v/>
      </c>
      <c r="P103" s="167" t="str">
        <f t="shared" si="8"/>
        <v/>
      </c>
      <c r="Q103" s="168" t="str">
        <f t="shared" si="9"/>
        <v/>
      </c>
      <c r="R103" s="169" t="str">
        <f t="shared" si="10"/>
        <v/>
      </c>
      <c r="S103" s="168" t="str">
        <f t="shared" si="11"/>
        <v/>
      </c>
      <c r="T103" s="168" t="str">
        <f t="shared" si="12"/>
        <v/>
      </c>
      <c r="U103" s="168" t="str">
        <f t="shared" si="13"/>
        <v/>
      </c>
      <c r="V103" s="140"/>
      <c r="W103" s="171" t="str">
        <f t="shared" si="14"/>
        <v/>
      </c>
    </row>
    <row r="104" spans="1:23" ht="12" customHeight="1">
      <c r="A104" s="27">
        <v>55</v>
      </c>
      <c r="B104" s="188"/>
      <c r="C104" s="401"/>
      <c r="D104" s="189"/>
      <c r="E104" s="190"/>
      <c r="F104" s="190"/>
      <c r="G104" s="161" t="str">
        <f t="shared" si="2"/>
        <v/>
      </c>
      <c r="H104" s="162" t="str">
        <f t="shared" si="3"/>
        <v/>
      </c>
      <c r="I104" s="197" t="str">
        <f t="shared" si="4"/>
        <v/>
      </c>
      <c r="J104" s="164" t="str">
        <f t="shared" si="15"/>
        <v/>
      </c>
      <c r="K104" s="163"/>
      <c r="M104" s="165" t="str">
        <f t="shared" si="5"/>
        <v/>
      </c>
      <c r="N104" s="166" t="str">
        <f t="shared" si="16"/>
        <v/>
      </c>
      <c r="O104" s="167" t="str">
        <f t="shared" si="7"/>
        <v/>
      </c>
      <c r="P104" s="167" t="str">
        <f t="shared" si="8"/>
        <v/>
      </c>
      <c r="Q104" s="168" t="str">
        <f t="shared" si="9"/>
        <v/>
      </c>
      <c r="R104" s="169" t="str">
        <f t="shared" si="10"/>
        <v/>
      </c>
      <c r="S104" s="168" t="str">
        <f t="shared" si="11"/>
        <v/>
      </c>
      <c r="T104" s="168" t="str">
        <f t="shared" si="12"/>
        <v/>
      </c>
      <c r="U104" s="168" t="str">
        <f t="shared" si="13"/>
        <v/>
      </c>
      <c r="V104" s="140"/>
      <c r="W104" s="171" t="str">
        <f t="shared" si="14"/>
        <v/>
      </c>
    </row>
    <row r="105" spans="1:23" ht="12" customHeight="1">
      <c r="A105" s="27">
        <v>56</v>
      </c>
      <c r="B105" s="188"/>
      <c r="C105" s="401"/>
      <c r="D105" s="189"/>
      <c r="E105" s="190"/>
      <c r="F105" s="190"/>
      <c r="G105" s="161" t="str">
        <f t="shared" si="2"/>
        <v/>
      </c>
      <c r="H105" s="162" t="str">
        <f t="shared" si="3"/>
        <v/>
      </c>
      <c r="I105" s="197" t="str">
        <f t="shared" si="4"/>
        <v/>
      </c>
      <c r="J105" s="164" t="str">
        <f t="shared" si="15"/>
        <v/>
      </c>
      <c r="K105" s="163"/>
      <c r="M105" s="165" t="str">
        <f t="shared" si="5"/>
        <v/>
      </c>
      <c r="N105" s="166" t="str">
        <f t="shared" si="16"/>
        <v/>
      </c>
      <c r="O105" s="167" t="str">
        <f t="shared" si="7"/>
        <v/>
      </c>
      <c r="P105" s="167" t="str">
        <f t="shared" si="8"/>
        <v/>
      </c>
      <c r="Q105" s="168" t="str">
        <f t="shared" si="9"/>
        <v/>
      </c>
      <c r="R105" s="169" t="str">
        <f t="shared" si="10"/>
        <v/>
      </c>
      <c r="S105" s="168" t="str">
        <f t="shared" si="11"/>
        <v/>
      </c>
      <c r="T105" s="168" t="str">
        <f t="shared" si="12"/>
        <v/>
      </c>
      <c r="U105" s="168" t="str">
        <f t="shared" si="13"/>
        <v/>
      </c>
      <c r="V105" s="140"/>
      <c r="W105" s="171" t="str">
        <f t="shared" si="14"/>
        <v/>
      </c>
    </row>
    <row r="106" spans="1:23" ht="12" customHeight="1">
      <c r="A106" s="27">
        <v>57</v>
      </c>
      <c r="B106" s="188"/>
      <c r="C106" s="401"/>
      <c r="D106" s="189"/>
      <c r="E106" s="190"/>
      <c r="F106" s="190"/>
      <c r="G106" s="161" t="str">
        <f t="shared" si="2"/>
        <v/>
      </c>
      <c r="H106" s="162" t="str">
        <f t="shared" si="3"/>
        <v/>
      </c>
      <c r="I106" s="197" t="str">
        <f t="shared" si="4"/>
        <v/>
      </c>
      <c r="J106" s="164" t="str">
        <f t="shared" si="15"/>
        <v/>
      </c>
      <c r="K106" s="163"/>
      <c r="M106" s="165" t="str">
        <f t="shared" si="5"/>
        <v/>
      </c>
      <c r="N106" s="166" t="str">
        <f t="shared" si="16"/>
        <v/>
      </c>
      <c r="O106" s="167" t="str">
        <f t="shared" si="7"/>
        <v/>
      </c>
      <c r="P106" s="167" t="str">
        <f t="shared" si="8"/>
        <v/>
      </c>
      <c r="Q106" s="168" t="str">
        <f t="shared" si="9"/>
        <v/>
      </c>
      <c r="R106" s="169" t="str">
        <f t="shared" si="10"/>
        <v/>
      </c>
      <c r="S106" s="168" t="str">
        <f t="shared" si="11"/>
        <v/>
      </c>
      <c r="T106" s="168" t="str">
        <f t="shared" si="12"/>
        <v/>
      </c>
      <c r="U106" s="168" t="str">
        <f t="shared" si="13"/>
        <v/>
      </c>
      <c r="V106" s="140"/>
      <c r="W106" s="171" t="str">
        <f t="shared" si="14"/>
        <v/>
      </c>
    </row>
    <row r="107" spans="1:23" ht="12" customHeight="1">
      <c r="A107" s="27">
        <v>58</v>
      </c>
      <c r="B107" s="188"/>
      <c r="C107" s="401"/>
      <c r="D107" s="189"/>
      <c r="E107" s="190"/>
      <c r="F107" s="190"/>
      <c r="G107" s="161" t="str">
        <f t="shared" si="2"/>
        <v/>
      </c>
      <c r="H107" s="162" t="str">
        <f t="shared" si="3"/>
        <v/>
      </c>
      <c r="I107" s="197" t="str">
        <f t="shared" si="4"/>
        <v/>
      </c>
      <c r="J107" s="164" t="str">
        <f t="shared" si="15"/>
        <v/>
      </c>
      <c r="K107" s="163"/>
      <c r="M107" s="165" t="str">
        <f t="shared" si="5"/>
        <v/>
      </c>
      <c r="N107" s="166" t="str">
        <f t="shared" si="16"/>
        <v/>
      </c>
      <c r="O107" s="167" t="str">
        <f t="shared" si="7"/>
        <v/>
      </c>
      <c r="P107" s="167" t="str">
        <f t="shared" si="8"/>
        <v/>
      </c>
      <c r="Q107" s="168" t="str">
        <f t="shared" si="9"/>
        <v/>
      </c>
      <c r="R107" s="169" t="str">
        <f t="shared" si="10"/>
        <v/>
      </c>
      <c r="S107" s="168" t="str">
        <f t="shared" si="11"/>
        <v/>
      </c>
      <c r="T107" s="168" t="str">
        <f t="shared" si="12"/>
        <v/>
      </c>
      <c r="U107" s="168" t="str">
        <f t="shared" si="13"/>
        <v/>
      </c>
      <c r="V107" s="140"/>
      <c r="W107" s="171" t="str">
        <f t="shared" si="14"/>
        <v/>
      </c>
    </row>
    <row r="108" spans="1:23" ht="12" customHeight="1">
      <c r="A108" s="27">
        <v>59</v>
      </c>
      <c r="B108" s="188"/>
      <c r="C108" s="401"/>
      <c r="D108" s="189"/>
      <c r="E108" s="190"/>
      <c r="F108" s="190"/>
      <c r="G108" s="161" t="str">
        <f t="shared" si="2"/>
        <v/>
      </c>
      <c r="H108" s="162" t="str">
        <f t="shared" si="3"/>
        <v/>
      </c>
      <c r="I108" s="197" t="str">
        <f t="shared" si="4"/>
        <v/>
      </c>
      <c r="J108" s="164" t="str">
        <f t="shared" si="15"/>
        <v/>
      </c>
      <c r="K108" s="163"/>
      <c r="M108" s="165" t="str">
        <f t="shared" si="5"/>
        <v/>
      </c>
      <c r="N108" s="166" t="str">
        <f t="shared" si="16"/>
        <v/>
      </c>
      <c r="O108" s="167" t="str">
        <f t="shared" si="7"/>
        <v/>
      </c>
      <c r="P108" s="167" t="str">
        <f t="shared" si="8"/>
        <v/>
      </c>
      <c r="Q108" s="168" t="str">
        <f t="shared" si="9"/>
        <v/>
      </c>
      <c r="R108" s="169" t="str">
        <f t="shared" si="10"/>
        <v/>
      </c>
      <c r="S108" s="168" t="str">
        <f t="shared" si="11"/>
        <v/>
      </c>
      <c r="T108" s="168" t="str">
        <f t="shared" si="12"/>
        <v/>
      </c>
      <c r="U108" s="168" t="str">
        <f t="shared" si="13"/>
        <v/>
      </c>
      <c r="V108" s="140"/>
      <c r="W108" s="171" t="str">
        <f t="shared" si="14"/>
        <v/>
      </c>
    </row>
    <row r="109" spans="1:23" ht="12" customHeight="1">
      <c r="A109" s="27">
        <v>60</v>
      </c>
      <c r="B109" s="188"/>
      <c r="C109" s="401"/>
      <c r="D109" s="189"/>
      <c r="E109" s="190"/>
      <c r="F109" s="190"/>
      <c r="G109" s="161" t="str">
        <f t="shared" si="2"/>
        <v/>
      </c>
      <c r="H109" s="162" t="str">
        <f t="shared" si="3"/>
        <v/>
      </c>
      <c r="I109" s="197" t="str">
        <f t="shared" si="4"/>
        <v/>
      </c>
      <c r="J109" s="164" t="str">
        <f t="shared" si="15"/>
        <v/>
      </c>
      <c r="K109" s="163"/>
      <c r="M109" s="165" t="str">
        <f t="shared" si="5"/>
        <v/>
      </c>
      <c r="N109" s="166" t="str">
        <f t="shared" si="16"/>
        <v/>
      </c>
      <c r="O109" s="167" t="str">
        <f t="shared" si="7"/>
        <v/>
      </c>
      <c r="P109" s="167" t="str">
        <f t="shared" si="8"/>
        <v/>
      </c>
      <c r="Q109" s="168" t="str">
        <f t="shared" si="9"/>
        <v/>
      </c>
      <c r="R109" s="169" t="str">
        <f t="shared" si="10"/>
        <v/>
      </c>
      <c r="S109" s="168" t="str">
        <f t="shared" si="11"/>
        <v/>
      </c>
      <c r="T109" s="168" t="str">
        <f t="shared" si="12"/>
        <v/>
      </c>
      <c r="U109" s="168" t="str">
        <f t="shared" si="13"/>
        <v/>
      </c>
      <c r="V109" s="140"/>
      <c r="W109" s="171" t="str">
        <f t="shared" si="14"/>
        <v/>
      </c>
    </row>
    <row r="110" spans="1:23" ht="12" customHeight="1">
      <c r="A110" s="27">
        <v>61</v>
      </c>
      <c r="B110" s="188"/>
      <c r="C110" s="401"/>
      <c r="D110" s="189"/>
      <c r="E110" s="190"/>
      <c r="F110" s="190"/>
      <c r="G110" s="161" t="str">
        <f t="shared" si="2"/>
        <v/>
      </c>
      <c r="H110" s="162" t="str">
        <f t="shared" si="3"/>
        <v/>
      </c>
      <c r="I110" s="197" t="str">
        <f t="shared" si="4"/>
        <v/>
      </c>
      <c r="J110" s="164" t="str">
        <f t="shared" si="15"/>
        <v/>
      </c>
      <c r="K110" s="163"/>
      <c r="M110" s="165" t="str">
        <f t="shared" si="5"/>
        <v/>
      </c>
      <c r="N110" s="166" t="str">
        <f t="shared" si="16"/>
        <v/>
      </c>
      <c r="O110" s="167" t="str">
        <f t="shared" si="7"/>
        <v/>
      </c>
      <c r="P110" s="167" t="str">
        <f t="shared" si="8"/>
        <v/>
      </c>
      <c r="Q110" s="168" t="str">
        <f t="shared" si="9"/>
        <v/>
      </c>
      <c r="R110" s="169" t="str">
        <f t="shared" si="10"/>
        <v/>
      </c>
      <c r="S110" s="168" t="str">
        <f t="shared" si="11"/>
        <v/>
      </c>
      <c r="T110" s="168" t="str">
        <f t="shared" si="12"/>
        <v/>
      </c>
      <c r="U110" s="168" t="str">
        <f t="shared" si="13"/>
        <v/>
      </c>
      <c r="V110" s="140"/>
      <c r="W110" s="171" t="str">
        <f t="shared" si="14"/>
        <v/>
      </c>
    </row>
    <row r="111" spans="1:23" ht="12" customHeight="1">
      <c r="A111" s="27">
        <v>62</v>
      </c>
      <c r="B111" s="188"/>
      <c r="C111" s="401"/>
      <c r="D111" s="189"/>
      <c r="E111" s="190"/>
      <c r="F111" s="190"/>
      <c r="G111" s="161" t="str">
        <f t="shared" si="2"/>
        <v/>
      </c>
      <c r="H111" s="162" t="str">
        <f t="shared" si="3"/>
        <v/>
      </c>
      <c r="I111" s="197" t="str">
        <f t="shared" si="4"/>
        <v/>
      </c>
      <c r="J111" s="164" t="str">
        <f t="shared" si="15"/>
        <v/>
      </c>
      <c r="K111" s="163"/>
      <c r="M111" s="165" t="str">
        <f t="shared" si="5"/>
        <v/>
      </c>
      <c r="N111" s="166" t="str">
        <f t="shared" si="16"/>
        <v/>
      </c>
      <c r="O111" s="167" t="str">
        <f t="shared" si="7"/>
        <v/>
      </c>
      <c r="P111" s="167" t="str">
        <f t="shared" si="8"/>
        <v/>
      </c>
      <c r="Q111" s="168" t="str">
        <f t="shared" si="9"/>
        <v/>
      </c>
      <c r="R111" s="169" t="str">
        <f t="shared" si="10"/>
        <v/>
      </c>
      <c r="S111" s="168" t="str">
        <f t="shared" si="11"/>
        <v/>
      </c>
      <c r="T111" s="168" t="str">
        <f t="shared" si="12"/>
        <v/>
      </c>
      <c r="U111" s="168" t="str">
        <f t="shared" si="13"/>
        <v/>
      </c>
      <c r="V111" s="140"/>
      <c r="W111" s="171" t="str">
        <f t="shared" si="14"/>
        <v/>
      </c>
    </row>
    <row r="112" spans="1:23" ht="12" customHeight="1">
      <c r="A112" s="27">
        <v>63</v>
      </c>
      <c r="B112" s="188"/>
      <c r="C112" s="401"/>
      <c r="D112" s="189"/>
      <c r="E112" s="190"/>
      <c r="F112" s="190"/>
      <c r="G112" s="161" t="str">
        <f t="shared" si="2"/>
        <v/>
      </c>
      <c r="H112" s="162" t="str">
        <f t="shared" si="3"/>
        <v/>
      </c>
      <c r="I112" s="197" t="str">
        <f t="shared" si="4"/>
        <v/>
      </c>
      <c r="J112" s="164" t="str">
        <f t="shared" si="15"/>
        <v/>
      </c>
      <c r="K112" s="163"/>
      <c r="M112" s="165" t="str">
        <f t="shared" si="5"/>
        <v/>
      </c>
      <c r="N112" s="166" t="str">
        <f t="shared" si="16"/>
        <v/>
      </c>
      <c r="O112" s="167" t="str">
        <f t="shared" si="7"/>
        <v/>
      </c>
      <c r="P112" s="167" t="str">
        <f t="shared" si="8"/>
        <v/>
      </c>
      <c r="Q112" s="168" t="str">
        <f t="shared" si="9"/>
        <v/>
      </c>
      <c r="R112" s="169" t="str">
        <f t="shared" si="10"/>
        <v/>
      </c>
      <c r="S112" s="168" t="str">
        <f t="shared" si="11"/>
        <v/>
      </c>
      <c r="T112" s="168" t="str">
        <f t="shared" si="12"/>
        <v/>
      </c>
      <c r="U112" s="168" t="str">
        <f t="shared" si="13"/>
        <v/>
      </c>
      <c r="V112" s="140"/>
      <c r="W112" s="171" t="str">
        <f t="shared" si="14"/>
        <v/>
      </c>
    </row>
    <row r="113" spans="1:23" ht="12" customHeight="1">
      <c r="A113" s="27">
        <v>64</v>
      </c>
      <c r="B113" s="188"/>
      <c r="C113" s="401"/>
      <c r="D113" s="189"/>
      <c r="E113" s="190"/>
      <c r="F113" s="190"/>
      <c r="G113" s="161" t="str">
        <f t="shared" si="2"/>
        <v/>
      </c>
      <c r="H113" s="162" t="str">
        <f t="shared" si="3"/>
        <v/>
      </c>
      <c r="I113" s="197" t="str">
        <f t="shared" si="4"/>
        <v/>
      </c>
      <c r="J113" s="164" t="str">
        <f t="shared" si="15"/>
        <v/>
      </c>
      <c r="K113" s="163"/>
      <c r="M113" s="165" t="str">
        <f t="shared" si="5"/>
        <v/>
      </c>
      <c r="N113" s="166" t="str">
        <f t="shared" si="16"/>
        <v/>
      </c>
      <c r="O113" s="167" t="str">
        <f t="shared" si="7"/>
        <v/>
      </c>
      <c r="P113" s="167" t="str">
        <f t="shared" si="8"/>
        <v/>
      </c>
      <c r="Q113" s="168" t="str">
        <f t="shared" si="9"/>
        <v/>
      </c>
      <c r="R113" s="169" t="str">
        <f t="shared" si="10"/>
        <v/>
      </c>
      <c r="S113" s="168" t="str">
        <f t="shared" si="11"/>
        <v/>
      </c>
      <c r="T113" s="168" t="str">
        <f t="shared" si="12"/>
        <v/>
      </c>
      <c r="U113" s="168" t="str">
        <f t="shared" si="13"/>
        <v/>
      </c>
      <c r="V113" s="140"/>
      <c r="W113" s="171" t="str">
        <f t="shared" si="14"/>
        <v/>
      </c>
    </row>
    <row r="114" spans="1:23" ht="12" customHeight="1">
      <c r="A114" s="27">
        <v>65</v>
      </c>
      <c r="B114" s="188"/>
      <c r="C114" s="401"/>
      <c r="D114" s="189"/>
      <c r="E114" s="190"/>
      <c r="F114" s="190"/>
      <c r="G114" s="161" t="str">
        <f t="shared" ref="G114:G177" si="17">IF(OR(ISBLANK($C114),ISBLANK($C$45)),"",IF($C114&gt;$C$45,"",DATEDIF($C114,$C$45,"Y")))</f>
        <v/>
      </c>
      <c r="H114" s="162" t="str">
        <f t="shared" ref="H114:H177" si="18">IF(D114=1,"男",IF(D114=2,"女",""))</f>
        <v/>
      </c>
      <c r="I114" s="197" t="str">
        <f t="shared" ref="I114:I177" si="19">G114&amp;H114</f>
        <v/>
      </c>
      <c r="J114" s="164" t="str">
        <f t="shared" si="15"/>
        <v/>
      </c>
      <c r="K114" s="163"/>
      <c r="M114" s="165" t="str">
        <f t="shared" ref="M114:M177" si="20">IF(E114="","",(IF(E114&gt;=70,F114/(E114*E114/10^4),"測定不可")))</f>
        <v/>
      </c>
      <c r="N114" s="166" t="str">
        <f t="shared" si="16"/>
        <v/>
      </c>
      <c r="O114" s="167" t="str">
        <f t="shared" ref="O114:O177" si="21">IF(OR(C114=""),"",IF(D114="1",0.00206*E114*E114-0.1166*E114+6.5273,0.00249*E114*E114-0.1858*E114+9.036))</f>
        <v/>
      </c>
      <c r="P114" s="167" t="str">
        <f t="shared" ref="P114:P177" si="22">IF(OR(E114=""),"",IF(AND(H114="男",G114&lt;=2),61,IF(AND(H114="男",G114&gt;=3),54.8,IF(AND(H114="女",G114&lt;=2),59.7,52.2))))</f>
        <v/>
      </c>
      <c r="Q114" s="168" t="str">
        <f t="shared" ref="Q114:Q177" si="23">IF($E114="","",P114*O114)</f>
        <v/>
      </c>
      <c r="R114" s="169" t="str">
        <f t="shared" ref="R114:R177" si="24">IF(OR(G114=""),"",IF(G114&gt;=3,1.45,1.35))</f>
        <v/>
      </c>
      <c r="S114" s="168" t="str">
        <f t="shared" ref="S114:S177" si="25">IF(OR(G114=""),"",IF(AND(H114="男",G114&lt;=2),20,IF(AND(H114="女",G114&lt;=2),15,10)))</f>
        <v/>
      </c>
      <c r="T114" s="168" t="str">
        <f t="shared" ref="T114:T177" si="26">IF(E114="","",(Q114*R114+S114))</f>
        <v/>
      </c>
      <c r="U114" s="168" t="str">
        <f t="shared" ref="U114:U177" si="27">IF(OR(E114=""),"",CEILING(T114,50))</f>
        <v/>
      </c>
      <c r="V114" s="140"/>
      <c r="W114" s="171" t="str">
        <f t="shared" ref="W114:W177" si="28">IF(E114="","",(U114*V114))</f>
        <v/>
      </c>
    </row>
    <row r="115" spans="1:23" ht="12" customHeight="1">
      <c r="A115" s="27">
        <v>66</v>
      </c>
      <c r="B115" s="188"/>
      <c r="C115" s="401"/>
      <c r="D115" s="189"/>
      <c r="E115" s="190"/>
      <c r="F115" s="190"/>
      <c r="G115" s="161" t="str">
        <f t="shared" si="17"/>
        <v/>
      </c>
      <c r="H115" s="162" t="str">
        <f t="shared" si="18"/>
        <v/>
      </c>
      <c r="I115" s="197" t="str">
        <f t="shared" si="19"/>
        <v/>
      </c>
      <c r="J115" s="164" t="str">
        <f t="shared" si="15"/>
        <v/>
      </c>
      <c r="K115" s="163"/>
      <c r="M115" s="165" t="str">
        <f t="shared" si="20"/>
        <v/>
      </c>
      <c r="N115" s="166" t="str">
        <f t="shared" si="16"/>
        <v/>
      </c>
      <c r="O115" s="167" t="str">
        <f t="shared" si="21"/>
        <v/>
      </c>
      <c r="P115" s="167" t="str">
        <f t="shared" si="22"/>
        <v/>
      </c>
      <c r="Q115" s="168" t="str">
        <f t="shared" si="23"/>
        <v/>
      </c>
      <c r="R115" s="169" t="str">
        <f t="shared" si="24"/>
        <v/>
      </c>
      <c r="S115" s="168" t="str">
        <f t="shared" si="25"/>
        <v/>
      </c>
      <c r="T115" s="168" t="str">
        <f t="shared" si="26"/>
        <v/>
      </c>
      <c r="U115" s="168" t="str">
        <f t="shared" si="27"/>
        <v/>
      </c>
      <c r="V115" s="140"/>
      <c r="W115" s="171" t="str">
        <f t="shared" si="28"/>
        <v/>
      </c>
    </row>
    <row r="116" spans="1:23" ht="12" customHeight="1">
      <c r="A116" s="27">
        <v>67</v>
      </c>
      <c r="B116" s="188"/>
      <c r="C116" s="401"/>
      <c r="D116" s="189"/>
      <c r="E116" s="190"/>
      <c r="F116" s="190"/>
      <c r="G116" s="161" t="str">
        <f t="shared" si="17"/>
        <v/>
      </c>
      <c r="H116" s="162" t="str">
        <f t="shared" si="18"/>
        <v/>
      </c>
      <c r="I116" s="197" t="str">
        <f t="shared" si="19"/>
        <v/>
      </c>
      <c r="J116" s="164" t="str">
        <f t="shared" ref="J116:J179" si="29">IF(OR(E116=""),"",IF(E116&gt;=70,(IF(ISNUMBER(N116),VLOOKUP(N116,$F$32:$K$37,4,TRUE),"")),"測定不可"))</f>
        <v/>
      </c>
      <c r="K116" s="163"/>
      <c r="M116" s="165" t="str">
        <f t="shared" si="20"/>
        <v/>
      </c>
      <c r="N116" s="166" t="str">
        <f t="shared" si="16"/>
        <v/>
      </c>
      <c r="O116" s="167" t="str">
        <f t="shared" si="21"/>
        <v/>
      </c>
      <c r="P116" s="167" t="str">
        <f t="shared" si="22"/>
        <v/>
      </c>
      <c r="Q116" s="168" t="str">
        <f t="shared" si="23"/>
        <v/>
      </c>
      <c r="R116" s="169" t="str">
        <f t="shared" si="24"/>
        <v/>
      </c>
      <c r="S116" s="168" t="str">
        <f t="shared" si="25"/>
        <v/>
      </c>
      <c r="T116" s="168" t="str">
        <f t="shared" si="26"/>
        <v/>
      </c>
      <c r="U116" s="168" t="str">
        <f t="shared" si="27"/>
        <v/>
      </c>
      <c r="V116" s="140"/>
      <c r="W116" s="171" t="str">
        <f t="shared" si="28"/>
        <v/>
      </c>
    </row>
    <row r="117" spans="1:23" ht="12" customHeight="1">
      <c r="A117" s="27">
        <v>68</v>
      </c>
      <c r="B117" s="188"/>
      <c r="C117" s="401"/>
      <c r="D117" s="189"/>
      <c r="E117" s="190"/>
      <c r="F117" s="190"/>
      <c r="G117" s="161" t="str">
        <f t="shared" si="17"/>
        <v/>
      </c>
      <c r="H117" s="162" t="str">
        <f t="shared" si="18"/>
        <v/>
      </c>
      <c r="I117" s="197" t="str">
        <f t="shared" si="19"/>
        <v/>
      </c>
      <c r="J117" s="164" t="str">
        <f t="shared" si="29"/>
        <v/>
      </c>
      <c r="K117" s="163"/>
      <c r="M117" s="165" t="str">
        <f t="shared" si="20"/>
        <v/>
      </c>
      <c r="N117" s="166" t="str">
        <f t="shared" si="16"/>
        <v/>
      </c>
      <c r="O117" s="167" t="str">
        <f t="shared" si="21"/>
        <v/>
      </c>
      <c r="P117" s="167" t="str">
        <f t="shared" si="22"/>
        <v/>
      </c>
      <c r="Q117" s="168" t="str">
        <f t="shared" si="23"/>
        <v/>
      </c>
      <c r="R117" s="169" t="str">
        <f t="shared" si="24"/>
        <v/>
      </c>
      <c r="S117" s="168" t="str">
        <f t="shared" si="25"/>
        <v/>
      </c>
      <c r="T117" s="168" t="str">
        <f t="shared" si="26"/>
        <v/>
      </c>
      <c r="U117" s="168" t="str">
        <f t="shared" si="27"/>
        <v/>
      </c>
      <c r="V117" s="140"/>
      <c r="W117" s="171" t="str">
        <f t="shared" si="28"/>
        <v/>
      </c>
    </row>
    <row r="118" spans="1:23" ht="12" customHeight="1">
      <c r="A118" s="27">
        <v>69</v>
      </c>
      <c r="B118" s="188"/>
      <c r="C118" s="401"/>
      <c r="D118" s="189"/>
      <c r="E118" s="190"/>
      <c r="F118" s="190"/>
      <c r="G118" s="161" t="str">
        <f t="shared" si="17"/>
        <v/>
      </c>
      <c r="H118" s="162" t="str">
        <f t="shared" si="18"/>
        <v/>
      </c>
      <c r="I118" s="197" t="str">
        <f t="shared" si="19"/>
        <v/>
      </c>
      <c r="J118" s="164" t="str">
        <f t="shared" si="29"/>
        <v/>
      </c>
      <c r="K118" s="163"/>
      <c r="M118" s="165" t="str">
        <f t="shared" si="20"/>
        <v/>
      </c>
      <c r="N118" s="166" t="str">
        <f t="shared" si="16"/>
        <v/>
      </c>
      <c r="O118" s="167" t="str">
        <f t="shared" si="21"/>
        <v/>
      </c>
      <c r="P118" s="167" t="str">
        <f t="shared" si="22"/>
        <v/>
      </c>
      <c r="Q118" s="168" t="str">
        <f t="shared" si="23"/>
        <v/>
      </c>
      <c r="R118" s="169" t="str">
        <f t="shared" si="24"/>
        <v/>
      </c>
      <c r="S118" s="168" t="str">
        <f t="shared" si="25"/>
        <v/>
      </c>
      <c r="T118" s="168" t="str">
        <f t="shared" si="26"/>
        <v/>
      </c>
      <c r="U118" s="168" t="str">
        <f t="shared" si="27"/>
        <v/>
      </c>
      <c r="V118" s="140"/>
      <c r="W118" s="171" t="str">
        <f t="shared" si="28"/>
        <v/>
      </c>
    </row>
    <row r="119" spans="1:23" ht="12" customHeight="1">
      <c r="A119" s="27">
        <v>70</v>
      </c>
      <c r="B119" s="188"/>
      <c r="C119" s="401"/>
      <c r="D119" s="189"/>
      <c r="E119" s="190"/>
      <c r="F119" s="190"/>
      <c r="G119" s="161" t="str">
        <f t="shared" si="17"/>
        <v/>
      </c>
      <c r="H119" s="162" t="str">
        <f t="shared" si="18"/>
        <v/>
      </c>
      <c r="I119" s="197" t="str">
        <f t="shared" si="19"/>
        <v/>
      </c>
      <c r="J119" s="164" t="str">
        <f t="shared" si="29"/>
        <v/>
      </c>
      <c r="K119" s="163"/>
      <c r="M119" s="165" t="str">
        <f t="shared" si="20"/>
        <v/>
      </c>
      <c r="N119" s="166" t="str">
        <f t="shared" si="16"/>
        <v/>
      </c>
      <c r="O119" s="167" t="str">
        <f t="shared" si="21"/>
        <v/>
      </c>
      <c r="P119" s="167" t="str">
        <f t="shared" si="22"/>
        <v/>
      </c>
      <c r="Q119" s="168" t="str">
        <f t="shared" si="23"/>
        <v/>
      </c>
      <c r="R119" s="169" t="str">
        <f t="shared" si="24"/>
        <v/>
      </c>
      <c r="S119" s="168" t="str">
        <f t="shared" si="25"/>
        <v/>
      </c>
      <c r="T119" s="168" t="str">
        <f t="shared" si="26"/>
        <v/>
      </c>
      <c r="U119" s="168" t="str">
        <f t="shared" si="27"/>
        <v/>
      </c>
      <c r="V119" s="140"/>
      <c r="W119" s="171" t="str">
        <f t="shared" si="28"/>
        <v/>
      </c>
    </row>
    <row r="120" spans="1:23" ht="12" customHeight="1">
      <c r="A120" s="27">
        <v>71</v>
      </c>
      <c r="B120" s="188"/>
      <c r="C120" s="401"/>
      <c r="D120" s="189"/>
      <c r="E120" s="190"/>
      <c r="F120" s="190"/>
      <c r="G120" s="161" t="str">
        <f t="shared" si="17"/>
        <v/>
      </c>
      <c r="H120" s="162" t="str">
        <f t="shared" si="18"/>
        <v/>
      </c>
      <c r="I120" s="197" t="str">
        <f t="shared" si="19"/>
        <v/>
      </c>
      <c r="J120" s="164" t="str">
        <f t="shared" si="29"/>
        <v/>
      </c>
      <c r="K120" s="163"/>
      <c r="M120" s="165" t="str">
        <f t="shared" si="20"/>
        <v/>
      </c>
      <c r="N120" s="166" t="str">
        <f t="shared" si="16"/>
        <v/>
      </c>
      <c r="O120" s="167" t="str">
        <f t="shared" si="21"/>
        <v/>
      </c>
      <c r="P120" s="167" t="str">
        <f t="shared" si="22"/>
        <v/>
      </c>
      <c r="Q120" s="168" t="str">
        <f t="shared" si="23"/>
        <v/>
      </c>
      <c r="R120" s="169" t="str">
        <f t="shared" si="24"/>
        <v/>
      </c>
      <c r="S120" s="168" t="str">
        <f t="shared" si="25"/>
        <v/>
      </c>
      <c r="T120" s="168" t="str">
        <f t="shared" si="26"/>
        <v/>
      </c>
      <c r="U120" s="168" t="str">
        <f t="shared" si="27"/>
        <v/>
      </c>
      <c r="V120" s="140"/>
      <c r="W120" s="171" t="str">
        <f t="shared" si="28"/>
        <v/>
      </c>
    </row>
    <row r="121" spans="1:23" ht="12" customHeight="1">
      <c r="A121" s="27">
        <v>72</v>
      </c>
      <c r="B121" s="188"/>
      <c r="C121" s="401"/>
      <c r="D121" s="189"/>
      <c r="E121" s="190"/>
      <c r="F121" s="190"/>
      <c r="G121" s="161" t="str">
        <f t="shared" si="17"/>
        <v/>
      </c>
      <c r="H121" s="162" t="str">
        <f t="shared" si="18"/>
        <v/>
      </c>
      <c r="I121" s="197" t="str">
        <f t="shared" si="19"/>
        <v/>
      </c>
      <c r="J121" s="164" t="str">
        <f t="shared" si="29"/>
        <v/>
      </c>
      <c r="K121" s="163"/>
      <c r="M121" s="165" t="str">
        <f t="shared" si="20"/>
        <v/>
      </c>
      <c r="N121" s="166" t="str">
        <f t="shared" si="16"/>
        <v/>
      </c>
      <c r="O121" s="167" t="str">
        <f t="shared" si="21"/>
        <v/>
      </c>
      <c r="P121" s="167" t="str">
        <f t="shared" si="22"/>
        <v/>
      </c>
      <c r="Q121" s="168" t="str">
        <f t="shared" si="23"/>
        <v/>
      </c>
      <c r="R121" s="169" t="str">
        <f t="shared" si="24"/>
        <v/>
      </c>
      <c r="S121" s="168" t="str">
        <f t="shared" si="25"/>
        <v/>
      </c>
      <c r="T121" s="168" t="str">
        <f t="shared" si="26"/>
        <v/>
      </c>
      <c r="U121" s="168" t="str">
        <f t="shared" si="27"/>
        <v/>
      </c>
      <c r="V121" s="140"/>
      <c r="W121" s="171" t="str">
        <f t="shared" si="28"/>
        <v/>
      </c>
    </row>
    <row r="122" spans="1:23" ht="12" customHeight="1">
      <c r="A122" s="27">
        <v>73</v>
      </c>
      <c r="B122" s="188"/>
      <c r="C122" s="401"/>
      <c r="D122" s="189"/>
      <c r="E122" s="190"/>
      <c r="F122" s="190"/>
      <c r="G122" s="161" t="str">
        <f t="shared" si="17"/>
        <v/>
      </c>
      <c r="H122" s="162" t="str">
        <f t="shared" si="18"/>
        <v/>
      </c>
      <c r="I122" s="197" t="str">
        <f t="shared" si="19"/>
        <v/>
      </c>
      <c r="J122" s="164" t="str">
        <f t="shared" si="29"/>
        <v/>
      </c>
      <c r="K122" s="163"/>
      <c r="M122" s="165" t="str">
        <f t="shared" si="20"/>
        <v/>
      </c>
      <c r="N122" s="166" t="str">
        <f t="shared" si="16"/>
        <v/>
      </c>
      <c r="O122" s="167" t="str">
        <f t="shared" si="21"/>
        <v/>
      </c>
      <c r="P122" s="167" t="str">
        <f t="shared" si="22"/>
        <v/>
      </c>
      <c r="Q122" s="168" t="str">
        <f t="shared" si="23"/>
        <v/>
      </c>
      <c r="R122" s="169" t="str">
        <f t="shared" si="24"/>
        <v/>
      </c>
      <c r="S122" s="168" t="str">
        <f t="shared" si="25"/>
        <v/>
      </c>
      <c r="T122" s="168" t="str">
        <f t="shared" si="26"/>
        <v/>
      </c>
      <c r="U122" s="168" t="str">
        <f t="shared" si="27"/>
        <v/>
      </c>
      <c r="V122" s="140"/>
      <c r="W122" s="171" t="str">
        <f t="shared" si="28"/>
        <v/>
      </c>
    </row>
    <row r="123" spans="1:23" ht="12" customHeight="1">
      <c r="A123" s="27">
        <v>74</v>
      </c>
      <c r="B123" s="188"/>
      <c r="C123" s="401"/>
      <c r="D123" s="189"/>
      <c r="E123" s="190"/>
      <c r="F123" s="190"/>
      <c r="G123" s="161" t="str">
        <f t="shared" si="17"/>
        <v/>
      </c>
      <c r="H123" s="162" t="str">
        <f t="shared" si="18"/>
        <v/>
      </c>
      <c r="I123" s="197" t="str">
        <f t="shared" si="19"/>
        <v/>
      </c>
      <c r="J123" s="164" t="str">
        <f t="shared" si="29"/>
        <v/>
      </c>
      <c r="K123" s="163"/>
      <c r="M123" s="165" t="str">
        <f t="shared" si="20"/>
        <v/>
      </c>
      <c r="N123" s="166" t="str">
        <f t="shared" si="16"/>
        <v/>
      </c>
      <c r="O123" s="167" t="str">
        <f t="shared" si="21"/>
        <v/>
      </c>
      <c r="P123" s="167" t="str">
        <f t="shared" si="22"/>
        <v/>
      </c>
      <c r="Q123" s="168" t="str">
        <f t="shared" si="23"/>
        <v/>
      </c>
      <c r="R123" s="169" t="str">
        <f t="shared" si="24"/>
        <v/>
      </c>
      <c r="S123" s="168" t="str">
        <f t="shared" si="25"/>
        <v/>
      </c>
      <c r="T123" s="168" t="str">
        <f t="shared" si="26"/>
        <v/>
      </c>
      <c r="U123" s="168" t="str">
        <f t="shared" si="27"/>
        <v/>
      </c>
      <c r="V123" s="140"/>
      <c r="W123" s="171" t="str">
        <f t="shared" si="28"/>
        <v/>
      </c>
    </row>
    <row r="124" spans="1:23" ht="12" customHeight="1">
      <c r="A124" s="27">
        <v>75</v>
      </c>
      <c r="B124" s="188"/>
      <c r="C124" s="401"/>
      <c r="D124" s="189"/>
      <c r="E124" s="190"/>
      <c r="F124" s="190"/>
      <c r="G124" s="161" t="str">
        <f t="shared" si="17"/>
        <v/>
      </c>
      <c r="H124" s="162" t="str">
        <f t="shared" si="18"/>
        <v/>
      </c>
      <c r="I124" s="197" t="str">
        <f t="shared" si="19"/>
        <v/>
      </c>
      <c r="J124" s="164" t="str">
        <f t="shared" si="29"/>
        <v/>
      </c>
      <c r="K124" s="163"/>
      <c r="M124" s="165" t="str">
        <f t="shared" si="20"/>
        <v/>
      </c>
      <c r="N124" s="166" t="str">
        <f t="shared" si="16"/>
        <v/>
      </c>
      <c r="O124" s="167" t="str">
        <f t="shared" si="21"/>
        <v/>
      </c>
      <c r="P124" s="167" t="str">
        <f t="shared" si="22"/>
        <v/>
      </c>
      <c r="Q124" s="168" t="str">
        <f t="shared" si="23"/>
        <v/>
      </c>
      <c r="R124" s="169" t="str">
        <f t="shared" si="24"/>
        <v/>
      </c>
      <c r="S124" s="168" t="str">
        <f t="shared" si="25"/>
        <v/>
      </c>
      <c r="T124" s="168" t="str">
        <f t="shared" si="26"/>
        <v/>
      </c>
      <c r="U124" s="168" t="str">
        <f t="shared" si="27"/>
        <v/>
      </c>
      <c r="V124" s="140"/>
      <c r="W124" s="171" t="str">
        <f t="shared" si="28"/>
        <v/>
      </c>
    </row>
    <row r="125" spans="1:23" ht="12" customHeight="1">
      <c r="A125" s="27">
        <v>76</v>
      </c>
      <c r="B125" s="188"/>
      <c r="C125" s="401"/>
      <c r="D125" s="189"/>
      <c r="E125" s="190"/>
      <c r="F125" s="190"/>
      <c r="G125" s="161" t="str">
        <f t="shared" si="17"/>
        <v/>
      </c>
      <c r="H125" s="162" t="str">
        <f t="shared" si="18"/>
        <v/>
      </c>
      <c r="I125" s="197" t="str">
        <f t="shared" si="19"/>
        <v/>
      </c>
      <c r="J125" s="164" t="str">
        <f t="shared" si="29"/>
        <v/>
      </c>
      <c r="K125" s="163"/>
      <c r="M125" s="165" t="str">
        <f t="shared" si="20"/>
        <v/>
      </c>
      <c r="N125" s="166" t="str">
        <f t="shared" si="16"/>
        <v/>
      </c>
      <c r="O125" s="167" t="str">
        <f t="shared" si="21"/>
        <v/>
      </c>
      <c r="P125" s="167" t="str">
        <f t="shared" si="22"/>
        <v/>
      </c>
      <c r="Q125" s="168" t="str">
        <f t="shared" si="23"/>
        <v/>
      </c>
      <c r="R125" s="169" t="str">
        <f t="shared" si="24"/>
        <v/>
      </c>
      <c r="S125" s="168" t="str">
        <f t="shared" si="25"/>
        <v/>
      </c>
      <c r="T125" s="168" t="str">
        <f t="shared" si="26"/>
        <v/>
      </c>
      <c r="U125" s="168" t="str">
        <f t="shared" si="27"/>
        <v/>
      </c>
      <c r="V125" s="140"/>
      <c r="W125" s="171" t="str">
        <f t="shared" si="28"/>
        <v/>
      </c>
    </row>
    <row r="126" spans="1:23" ht="12" customHeight="1">
      <c r="A126" s="27">
        <v>77</v>
      </c>
      <c r="B126" s="188"/>
      <c r="C126" s="401"/>
      <c r="D126" s="189"/>
      <c r="E126" s="190"/>
      <c r="F126" s="190"/>
      <c r="G126" s="161" t="str">
        <f t="shared" si="17"/>
        <v/>
      </c>
      <c r="H126" s="162" t="str">
        <f t="shared" si="18"/>
        <v/>
      </c>
      <c r="I126" s="197" t="str">
        <f t="shared" si="19"/>
        <v/>
      </c>
      <c r="J126" s="164" t="str">
        <f t="shared" si="29"/>
        <v/>
      </c>
      <c r="K126" s="163"/>
      <c r="M126" s="165" t="str">
        <f t="shared" si="20"/>
        <v/>
      </c>
      <c r="N126" s="166" t="str">
        <f t="shared" si="16"/>
        <v/>
      </c>
      <c r="O126" s="167" t="str">
        <f t="shared" si="21"/>
        <v/>
      </c>
      <c r="P126" s="167" t="str">
        <f t="shared" si="22"/>
        <v/>
      </c>
      <c r="Q126" s="168" t="str">
        <f t="shared" si="23"/>
        <v/>
      </c>
      <c r="R126" s="169" t="str">
        <f t="shared" si="24"/>
        <v/>
      </c>
      <c r="S126" s="168" t="str">
        <f t="shared" si="25"/>
        <v/>
      </c>
      <c r="T126" s="168" t="str">
        <f t="shared" si="26"/>
        <v/>
      </c>
      <c r="U126" s="168" t="str">
        <f t="shared" si="27"/>
        <v/>
      </c>
      <c r="V126" s="140"/>
      <c r="W126" s="171" t="str">
        <f t="shared" si="28"/>
        <v/>
      </c>
    </row>
    <row r="127" spans="1:23" ht="12" customHeight="1">
      <c r="A127" s="27">
        <v>78</v>
      </c>
      <c r="B127" s="188"/>
      <c r="C127" s="401"/>
      <c r="D127" s="189"/>
      <c r="E127" s="190"/>
      <c r="F127" s="190"/>
      <c r="G127" s="161" t="str">
        <f t="shared" si="17"/>
        <v/>
      </c>
      <c r="H127" s="162" t="str">
        <f t="shared" si="18"/>
        <v/>
      </c>
      <c r="I127" s="197" t="str">
        <f t="shared" si="19"/>
        <v/>
      </c>
      <c r="J127" s="164" t="str">
        <f t="shared" si="29"/>
        <v/>
      </c>
      <c r="K127" s="163"/>
      <c r="M127" s="165" t="str">
        <f t="shared" si="20"/>
        <v/>
      </c>
      <c r="N127" s="166" t="str">
        <f t="shared" si="16"/>
        <v/>
      </c>
      <c r="O127" s="167" t="str">
        <f t="shared" si="21"/>
        <v/>
      </c>
      <c r="P127" s="167" t="str">
        <f t="shared" si="22"/>
        <v/>
      </c>
      <c r="Q127" s="168" t="str">
        <f t="shared" si="23"/>
        <v/>
      </c>
      <c r="R127" s="169" t="str">
        <f t="shared" si="24"/>
        <v/>
      </c>
      <c r="S127" s="168" t="str">
        <f t="shared" si="25"/>
        <v/>
      </c>
      <c r="T127" s="168" t="str">
        <f t="shared" si="26"/>
        <v/>
      </c>
      <c r="U127" s="168" t="str">
        <f t="shared" si="27"/>
        <v/>
      </c>
      <c r="V127" s="140"/>
      <c r="W127" s="171" t="str">
        <f t="shared" si="28"/>
        <v/>
      </c>
    </row>
    <row r="128" spans="1:23" ht="12" customHeight="1">
      <c r="A128" s="27">
        <v>79</v>
      </c>
      <c r="B128" s="188"/>
      <c r="C128" s="401"/>
      <c r="D128" s="189"/>
      <c r="E128" s="190"/>
      <c r="F128" s="190"/>
      <c r="G128" s="161" t="str">
        <f t="shared" si="17"/>
        <v/>
      </c>
      <c r="H128" s="162" t="str">
        <f t="shared" si="18"/>
        <v/>
      </c>
      <c r="I128" s="197" t="str">
        <f t="shared" si="19"/>
        <v/>
      </c>
      <c r="J128" s="164" t="str">
        <f t="shared" si="29"/>
        <v/>
      </c>
      <c r="K128" s="163"/>
      <c r="M128" s="165" t="str">
        <f t="shared" si="20"/>
        <v/>
      </c>
      <c r="N128" s="166" t="str">
        <f t="shared" si="16"/>
        <v/>
      </c>
      <c r="O128" s="167" t="str">
        <f t="shared" si="21"/>
        <v/>
      </c>
      <c r="P128" s="167" t="str">
        <f t="shared" si="22"/>
        <v/>
      </c>
      <c r="Q128" s="168" t="str">
        <f t="shared" si="23"/>
        <v/>
      </c>
      <c r="R128" s="169" t="str">
        <f t="shared" si="24"/>
        <v/>
      </c>
      <c r="S128" s="168" t="str">
        <f t="shared" si="25"/>
        <v/>
      </c>
      <c r="T128" s="168" t="str">
        <f t="shared" si="26"/>
        <v/>
      </c>
      <c r="U128" s="168" t="str">
        <f t="shared" si="27"/>
        <v/>
      </c>
      <c r="V128" s="140"/>
      <c r="W128" s="171" t="str">
        <f t="shared" si="28"/>
        <v/>
      </c>
    </row>
    <row r="129" spans="1:23" ht="12" customHeight="1">
      <c r="A129" s="27">
        <v>80</v>
      </c>
      <c r="B129" s="188"/>
      <c r="C129" s="401"/>
      <c r="D129" s="189"/>
      <c r="E129" s="190"/>
      <c r="F129" s="190"/>
      <c r="G129" s="161" t="str">
        <f t="shared" si="17"/>
        <v/>
      </c>
      <c r="H129" s="162" t="str">
        <f t="shared" si="18"/>
        <v/>
      </c>
      <c r="I129" s="197" t="str">
        <f t="shared" si="19"/>
        <v/>
      </c>
      <c r="J129" s="164" t="str">
        <f t="shared" si="29"/>
        <v/>
      </c>
      <c r="K129" s="163"/>
      <c r="M129" s="165" t="str">
        <f t="shared" si="20"/>
        <v/>
      </c>
      <c r="N129" s="166" t="str">
        <f t="shared" si="16"/>
        <v/>
      </c>
      <c r="O129" s="167" t="str">
        <f t="shared" si="21"/>
        <v/>
      </c>
      <c r="P129" s="167" t="str">
        <f t="shared" si="22"/>
        <v/>
      </c>
      <c r="Q129" s="168" t="str">
        <f t="shared" si="23"/>
        <v/>
      </c>
      <c r="R129" s="169" t="str">
        <f t="shared" si="24"/>
        <v/>
      </c>
      <c r="S129" s="168" t="str">
        <f t="shared" si="25"/>
        <v/>
      </c>
      <c r="T129" s="168" t="str">
        <f t="shared" si="26"/>
        <v/>
      </c>
      <c r="U129" s="168" t="str">
        <f t="shared" si="27"/>
        <v/>
      </c>
      <c r="V129" s="140"/>
      <c r="W129" s="171" t="str">
        <f t="shared" si="28"/>
        <v/>
      </c>
    </row>
    <row r="130" spans="1:23" ht="12" customHeight="1">
      <c r="A130" s="27">
        <v>81</v>
      </c>
      <c r="B130" s="188"/>
      <c r="C130" s="401"/>
      <c r="D130" s="189"/>
      <c r="E130" s="190"/>
      <c r="F130" s="190"/>
      <c r="G130" s="161" t="str">
        <f t="shared" si="17"/>
        <v/>
      </c>
      <c r="H130" s="162" t="str">
        <f t="shared" si="18"/>
        <v/>
      </c>
      <c r="I130" s="197" t="str">
        <f t="shared" si="19"/>
        <v/>
      </c>
      <c r="J130" s="164" t="str">
        <f t="shared" si="29"/>
        <v/>
      </c>
      <c r="K130" s="163"/>
      <c r="M130" s="165" t="str">
        <f t="shared" si="20"/>
        <v/>
      </c>
      <c r="N130" s="166" t="str">
        <f t="shared" si="16"/>
        <v/>
      </c>
      <c r="O130" s="167" t="str">
        <f t="shared" si="21"/>
        <v/>
      </c>
      <c r="P130" s="167" t="str">
        <f t="shared" si="22"/>
        <v/>
      </c>
      <c r="Q130" s="168" t="str">
        <f t="shared" si="23"/>
        <v/>
      </c>
      <c r="R130" s="169" t="str">
        <f t="shared" si="24"/>
        <v/>
      </c>
      <c r="S130" s="168" t="str">
        <f t="shared" si="25"/>
        <v/>
      </c>
      <c r="T130" s="168" t="str">
        <f t="shared" si="26"/>
        <v/>
      </c>
      <c r="U130" s="168" t="str">
        <f t="shared" si="27"/>
        <v/>
      </c>
      <c r="V130" s="140"/>
      <c r="W130" s="171" t="str">
        <f t="shared" si="28"/>
        <v/>
      </c>
    </row>
    <row r="131" spans="1:23" ht="12" customHeight="1">
      <c r="A131" s="27">
        <v>82</v>
      </c>
      <c r="B131" s="188"/>
      <c r="C131" s="401"/>
      <c r="D131" s="189"/>
      <c r="E131" s="190"/>
      <c r="F131" s="190"/>
      <c r="G131" s="161" t="str">
        <f t="shared" si="17"/>
        <v/>
      </c>
      <c r="H131" s="162" t="str">
        <f t="shared" si="18"/>
        <v/>
      </c>
      <c r="I131" s="197" t="str">
        <f t="shared" si="19"/>
        <v/>
      </c>
      <c r="J131" s="164" t="str">
        <f t="shared" si="29"/>
        <v/>
      </c>
      <c r="K131" s="163"/>
      <c r="M131" s="165" t="str">
        <f t="shared" si="20"/>
        <v/>
      </c>
      <c r="N131" s="166" t="str">
        <f t="shared" si="16"/>
        <v/>
      </c>
      <c r="O131" s="167" t="str">
        <f t="shared" si="21"/>
        <v/>
      </c>
      <c r="P131" s="167" t="str">
        <f t="shared" si="22"/>
        <v/>
      </c>
      <c r="Q131" s="168" t="str">
        <f t="shared" si="23"/>
        <v/>
      </c>
      <c r="R131" s="169" t="str">
        <f t="shared" si="24"/>
        <v/>
      </c>
      <c r="S131" s="168" t="str">
        <f t="shared" si="25"/>
        <v/>
      </c>
      <c r="T131" s="168" t="str">
        <f t="shared" si="26"/>
        <v/>
      </c>
      <c r="U131" s="168" t="str">
        <f t="shared" si="27"/>
        <v/>
      </c>
      <c r="V131" s="140"/>
      <c r="W131" s="171" t="str">
        <f t="shared" si="28"/>
        <v/>
      </c>
    </row>
    <row r="132" spans="1:23" ht="12" customHeight="1">
      <c r="A132" s="27">
        <v>83</v>
      </c>
      <c r="B132" s="188"/>
      <c r="C132" s="401"/>
      <c r="D132" s="189"/>
      <c r="E132" s="190"/>
      <c r="F132" s="190"/>
      <c r="G132" s="161" t="str">
        <f t="shared" si="17"/>
        <v/>
      </c>
      <c r="H132" s="162" t="str">
        <f t="shared" si="18"/>
        <v/>
      </c>
      <c r="I132" s="197" t="str">
        <f t="shared" si="19"/>
        <v/>
      </c>
      <c r="J132" s="164" t="str">
        <f t="shared" si="29"/>
        <v/>
      </c>
      <c r="K132" s="163"/>
      <c r="M132" s="165" t="str">
        <f t="shared" si="20"/>
        <v/>
      </c>
      <c r="N132" s="166" t="str">
        <f t="shared" ref="N132:N195" si="30">IF(F132="","",(F132-O132)/O132*100)</f>
        <v/>
      </c>
      <c r="O132" s="167" t="str">
        <f t="shared" si="21"/>
        <v/>
      </c>
      <c r="P132" s="167" t="str">
        <f t="shared" si="22"/>
        <v/>
      </c>
      <c r="Q132" s="168" t="str">
        <f t="shared" si="23"/>
        <v/>
      </c>
      <c r="R132" s="169" t="str">
        <f t="shared" si="24"/>
        <v/>
      </c>
      <c r="S132" s="168" t="str">
        <f t="shared" si="25"/>
        <v/>
      </c>
      <c r="T132" s="168" t="str">
        <f t="shared" si="26"/>
        <v/>
      </c>
      <c r="U132" s="168" t="str">
        <f t="shared" si="27"/>
        <v/>
      </c>
      <c r="V132" s="140"/>
      <c r="W132" s="171" t="str">
        <f t="shared" si="28"/>
        <v/>
      </c>
    </row>
    <row r="133" spans="1:23" ht="12" customHeight="1">
      <c r="A133" s="27">
        <v>84</v>
      </c>
      <c r="B133" s="188"/>
      <c r="C133" s="401"/>
      <c r="D133" s="189"/>
      <c r="E133" s="190"/>
      <c r="F133" s="190"/>
      <c r="G133" s="161" t="str">
        <f t="shared" si="17"/>
        <v/>
      </c>
      <c r="H133" s="162" t="str">
        <f t="shared" si="18"/>
        <v/>
      </c>
      <c r="I133" s="197" t="str">
        <f t="shared" si="19"/>
        <v/>
      </c>
      <c r="J133" s="164" t="str">
        <f t="shared" si="29"/>
        <v/>
      </c>
      <c r="K133" s="163"/>
      <c r="M133" s="165" t="str">
        <f t="shared" si="20"/>
        <v/>
      </c>
      <c r="N133" s="166" t="str">
        <f t="shared" si="30"/>
        <v/>
      </c>
      <c r="O133" s="167" t="str">
        <f t="shared" si="21"/>
        <v/>
      </c>
      <c r="P133" s="167" t="str">
        <f t="shared" si="22"/>
        <v/>
      </c>
      <c r="Q133" s="168" t="str">
        <f t="shared" si="23"/>
        <v/>
      </c>
      <c r="R133" s="169" t="str">
        <f t="shared" si="24"/>
        <v/>
      </c>
      <c r="S133" s="168" t="str">
        <f t="shared" si="25"/>
        <v/>
      </c>
      <c r="T133" s="168" t="str">
        <f t="shared" si="26"/>
        <v/>
      </c>
      <c r="U133" s="168" t="str">
        <f t="shared" si="27"/>
        <v/>
      </c>
      <c r="V133" s="140"/>
      <c r="W133" s="171" t="str">
        <f t="shared" si="28"/>
        <v/>
      </c>
    </row>
    <row r="134" spans="1:23" ht="12" customHeight="1">
      <c r="A134" s="27">
        <v>85</v>
      </c>
      <c r="B134" s="188"/>
      <c r="C134" s="401"/>
      <c r="D134" s="189"/>
      <c r="E134" s="190"/>
      <c r="F134" s="190"/>
      <c r="G134" s="161" t="str">
        <f t="shared" si="17"/>
        <v/>
      </c>
      <c r="H134" s="162" t="str">
        <f t="shared" si="18"/>
        <v/>
      </c>
      <c r="I134" s="197" t="str">
        <f t="shared" si="19"/>
        <v/>
      </c>
      <c r="J134" s="164" t="str">
        <f t="shared" si="29"/>
        <v/>
      </c>
      <c r="K134" s="163"/>
      <c r="M134" s="165" t="str">
        <f t="shared" si="20"/>
        <v/>
      </c>
      <c r="N134" s="166" t="str">
        <f t="shared" si="30"/>
        <v/>
      </c>
      <c r="O134" s="167" t="str">
        <f t="shared" si="21"/>
        <v/>
      </c>
      <c r="P134" s="167" t="str">
        <f t="shared" si="22"/>
        <v/>
      </c>
      <c r="Q134" s="168" t="str">
        <f t="shared" si="23"/>
        <v/>
      </c>
      <c r="R134" s="169" t="str">
        <f t="shared" si="24"/>
        <v/>
      </c>
      <c r="S134" s="168" t="str">
        <f t="shared" si="25"/>
        <v/>
      </c>
      <c r="T134" s="168" t="str">
        <f t="shared" si="26"/>
        <v/>
      </c>
      <c r="U134" s="168" t="str">
        <f t="shared" si="27"/>
        <v/>
      </c>
      <c r="V134" s="140"/>
      <c r="W134" s="171" t="str">
        <f t="shared" si="28"/>
        <v/>
      </c>
    </row>
    <row r="135" spans="1:23" ht="12" customHeight="1">
      <c r="A135" s="27">
        <v>86</v>
      </c>
      <c r="B135" s="188"/>
      <c r="C135" s="401"/>
      <c r="D135" s="189"/>
      <c r="E135" s="190"/>
      <c r="F135" s="190"/>
      <c r="G135" s="161" t="str">
        <f t="shared" si="17"/>
        <v/>
      </c>
      <c r="H135" s="162" t="str">
        <f t="shared" si="18"/>
        <v/>
      </c>
      <c r="I135" s="197" t="str">
        <f t="shared" si="19"/>
        <v/>
      </c>
      <c r="J135" s="164" t="str">
        <f t="shared" si="29"/>
        <v/>
      </c>
      <c r="K135" s="163"/>
      <c r="M135" s="165" t="str">
        <f t="shared" si="20"/>
        <v/>
      </c>
      <c r="N135" s="166" t="str">
        <f t="shared" si="30"/>
        <v/>
      </c>
      <c r="O135" s="167" t="str">
        <f t="shared" si="21"/>
        <v/>
      </c>
      <c r="P135" s="167" t="str">
        <f t="shared" si="22"/>
        <v/>
      </c>
      <c r="Q135" s="168" t="str">
        <f t="shared" si="23"/>
        <v/>
      </c>
      <c r="R135" s="169" t="str">
        <f t="shared" si="24"/>
        <v/>
      </c>
      <c r="S135" s="168" t="str">
        <f t="shared" si="25"/>
        <v/>
      </c>
      <c r="T135" s="168" t="str">
        <f t="shared" si="26"/>
        <v/>
      </c>
      <c r="U135" s="168" t="str">
        <f t="shared" si="27"/>
        <v/>
      </c>
      <c r="V135" s="140"/>
      <c r="W135" s="171" t="str">
        <f t="shared" si="28"/>
        <v/>
      </c>
    </row>
    <row r="136" spans="1:23" ht="12" customHeight="1">
      <c r="A136" s="27">
        <v>87</v>
      </c>
      <c r="B136" s="188"/>
      <c r="C136" s="401"/>
      <c r="D136" s="189"/>
      <c r="E136" s="190"/>
      <c r="F136" s="190"/>
      <c r="G136" s="161" t="str">
        <f t="shared" si="17"/>
        <v/>
      </c>
      <c r="H136" s="162" t="str">
        <f t="shared" si="18"/>
        <v/>
      </c>
      <c r="I136" s="197" t="str">
        <f t="shared" si="19"/>
        <v/>
      </c>
      <c r="J136" s="164" t="str">
        <f t="shared" si="29"/>
        <v/>
      </c>
      <c r="K136" s="163"/>
      <c r="M136" s="165" t="str">
        <f t="shared" si="20"/>
        <v/>
      </c>
      <c r="N136" s="166" t="str">
        <f t="shared" si="30"/>
        <v/>
      </c>
      <c r="O136" s="167" t="str">
        <f t="shared" si="21"/>
        <v/>
      </c>
      <c r="P136" s="167" t="str">
        <f t="shared" si="22"/>
        <v/>
      </c>
      <c r="Q136" s="168" t="str">
        <f t="shared" si="23"/>
        <v/>
      </c>
      <c r="R136" s="169" t="str">
        <f t="shared" si="24"/>
        <v/>
      </c>
      <c r="S136" s="168" t="str">
        <f t="shared" si="25"/>
        <v/>
      </c>
      <c r="T136" s="168" t="str">
        <f t="shared" si="26"/>
        <v/>
      </c>
      <c r="U136" s="168" t="str">
        <f t="shared" si="27"/>
        <v/>
      </c>
      <c r="V136" s="140"/>
      <c r="W136" s="171" t="str">
        <f t="shared" si="28"/>
        <v/>
      </c>
    </row>
    <row r="137" spans="1:23" ht="12" customHeight="1">
      <c r="A137" s="27">
        <v>88</v>
      </c>
      <c r="B137" s="188"/>
      <c r="C137" s="401"/>
      <c r="D137" s="189"/>
      <c r="E137" s="190"/>
      <c r="F137" s="190"/>
      <c r="G137" s="161" t="str">
        <f t="shared" si="17"/>
        <v/>
      </c>
      <c r="H137" s="162" t="str">
        <f t="shared" si="18"/>
        <v/>
      </c>
      <c r="I137" s="197" t="str">
        <f t="shared" si="19"/>
        <v/>
      </c>
      <c r="J137" s="164" t="str">
        <f t="shared" si="29"/>
        <v/>
      </c>
      <c r="K137" s="163"/>
      <c r="M137" s="165" t="str">
        <f t="shared" si="20"/>
        <v/>
      </c>
      <c r="N137" s="166" t="str">
        <f t="shared" si="30"/>
        <v/>
      </c>
      <c r="O137" s="167" t="str">
        <f t="shared" si="21"/>
        <v/>
      </c>
      <c r="P137" s="167" t="str">
        <f t="shared" si="22"/>
        <v/>
      </c>
      <c r="Q137" s="168" t="str">
        <f t="shared" si="23"/>
        <v/>
      </c>
      <c r="R137" s="169" t="str">
        <f t="shared" si="24"/>
        <v/>
      </c>
      <c r="S137" s="168" t="str">
        <f t="shared" si="25"/>
        <v/>
      </c>
      <c r="T137" s="168" t="str">
        <f t="shared" si="26"/>
        <v/>
      </c>
      <c r="U137" s="168" t="str">
        <f t="shared" si="27"/>
        <v/>
      </c>
      <c r="V137" s="140"/>
      <c r="W137" s="171" t="str">
        <f t="shared" si="28"/>
        <v/>
      </c>
    </row>
    <row r="138" spans="1:23" ht="12" customHeight="1">
      <c r="A138" s="27">
        <v>89</v>
      </c>
      <c r="B138" s="188"/>
      <c r="C138" s="401"/>
      <c r="D138" s="189"/>
      <c r="E138" s="190"/>
      <c r="F138" s="190"/>
      <c r="G138" s="161" t="str">
        <f t="shared" si="17"/>
        <v/>
      </c>
      <c r="H138" s="162" t="str">
        <f t="shared" si="18"/>
        <v/>
      </c>
      <c r="I138" s="197" t="str">
        <f t="shared" si="19"/>
        <v/>
      </c>
      <c r="J138" s="164" t="str">
        <f t="shared" si="29"/>
        <v/>
      </c>
      <c r="K138" s="163"/>
      <c r="M138" s="165" t="str">
        <f t="shared" si="20"/>
        <v/>
      </c>
      <c r="N138" s="166" t="str">
        <f t="shared" si="30"/>
        <v/>
      </c>
      <c r="O138" s="167" t="str">
        <f t="shared" si="21"/>
        <v/>
      </c>
      <c r="P138" s="167" t="str">
        <f t="shared" si="22"/>
        <v/>
      </c>
      <c r="Q138" s="168" t="str">
        <f t="shared" si="23"/>
        <v/>
      </c>
      <c r="R138" s="169" t="str">
        <f t="shared" si="24"/>
        <v/>
      </c>
      <c r="S138" s="168" t="str">
        <f t="shared" si="25"/>
        <v/>
      </c>
      <c r="T138" s="168" t="str">
        <f t="shared" si="26"/>
        <v/>
      </c>
      <c r="U138" s="168" t="str">
        <f t="shared" si="27"/>
        <v/>
      </c>
      <c r="V138" s="140"/>
      <c r="W138" s="171" t="str">
        <f t="shared" si="28"/>
        <v/>
      </c>
    </row>
    <row r="139" spans="1:23" ht="12" customHeight="1">
      <c r="A139" s="27">
        <v>90</v>
      </c>
      <c r="B139" s="188"/>
      <c r="C139" s="401"/>
      <c r="D139" s="189"/>
      <c r="E139" s="190"/>
      <c r="F139" s="190"/>
      <c r="G139" s="161" t="str">
        <f t="shared" si="17"/>
        <v/>
      </c>
      <c r="H139" s="162" t="str">
        <f t="shared" si="18"/>
        <v/>
      </c>
      <c r="I139" s="197" t="str">
        <f t="shared" si="19"/>
        <v/>
      </c>
      <c r="J139" s="164" t="str">
        <f t="shared" si="29"/>
        <v/>
      </c>
      <c r="K139" s="163"/>
      <c r="M139" s="165" t="str">
        <f t="shared" si="20"/>
        <v/>
      </c>
      <c r="N139" s="166" t="str">
        <f t="shared" si="30"/>
        <v/>
      </c>
      <c r="O139" s="167" t="str">
        <f t="shared" si="21"/>
        <v/>
      </c>
      <c r="P139" s="167" t="str">
        <f t="shared" si="22"/>
        <v/>
      </c>
      <c r="Q139" s="168" t="str">
        <f t="shared" si="23"/>
        <v/>
      </c>
      <c r="R139" s="169" t="str">
        <f t="shared" si="24"/>
        <v/>
      </c>
      <c r="S139" s="168" t="str">
        <f t="shared" si="25"/>
        <v/>
      </c>
      <c r="T139" s="168" t="str">
        <f t="shared" si="26"/>
        <v/>
      </c>
      <c r="U139" s="168" t="str">
        <f t="shared" si="27"/>
        <v/>
      </c>
      <c r="V139" s="140"/>
      <c r="W139" s="171" t="str">
        <f t="shared" si="28"/>
        <v/>
      </c>
    </row>
    <row r="140" spans="1:23" ht="12" customHeight="1">
      <c r="A140" s="27">
        <v>91</v>
      </c>
      <c r="B140" s="188"/>
      <c r="C140" s="401"/>
      <c r="D140" s="189"/>
      <c r="E140" s="190"/>
      <c r="F140" s="190"/>
      <c r="G140" s="161" t="str">
        <f t="shared" si="17"/>
        <v/>
      </c>
      <c r="H140" s="162" t="str">
        <f t="shared" si="18"/>
        <v/>
      </c>
      <c r="I140" s="197" t="str">
        <f t="shared" si="19"/>
        <v/>
      </c>
      <c r="J140" s="164" t="str">
        <f t="shared" si="29"/>
        <v/>
      </c>
      <c r="K140" s="163"/>
      <c r="M140" s="165" t="str">
        <f t="shared" si="20"/>
        <v/>
      </c>
      <c r="N140" s="166" t="str">
        <f t="shared" si="30"/>
        <v/>
      </c>
      <c r="O140" s="167" t="str">
        <f t="shared" si="21"/>
        <v/>
      </c>
      <c r="P140" s="167" t="str">
        <f t="shared" si="22"/>
        <v/>
      </c>
      <c r="Q140" s="168" t="str">
        <f t="shared" si="23"/>
        <v/>
      </c>
      <c r="R140" s="169" t="str">
        <f t="shared" si="24"/>
        <v/>
      </c>
      <c r="S140" s="168" t="str">
        <f t="shared" si="25"/>
        <v/>
      </c>
      <c r="T140" s="168" t="str">
        <f t="shared" si="26"/>
        <v/>
      </c>
      <c r="U140" s="168" t="str">
        <f t="shared" si="27"/>
        <v/>
      </c>
      <c r="V140" s="140"/>
      <c r="W140" s="171" t="str">
        <f t="shared" si="28"/>
        <v/>
      </c>
    </row>
    <row r="141" spans="1:23" ht="12" customHeight="1">
      <c r="A141" s="27">
        <v>92</v>
      </c>
      <c r="B141" s="188"/>
      <c r="C141" s="401"/>
      <c r="D141" s="189"/>
      <c r="E141" s="190"/>
      <c r="F141" s="190"/>
      <c r="G141" s="161" t="str">
        <f t="shared" si="17"/>
        <v/>
      </c>
      <c r="H141" s="162" t="str">
        <f t="shared" si="18"/>
        <v/>
      </c>
      <c r="I141" s="197" t="str">
        <f t="shared" si="19"/>
        <v/>
      </c>
      <c r="J141" s="164" t="str">
        <f t="shared" si="29"/>
        <v/>
      </c>
      <c r="K141" s="163"/>
      <c r="M141" s="165" t="str">
        <f t="shared" si="20"/>
        <v/>
      </c>
      <c r="N141" s="166" t="str">
        <f t="shared" si="30"/>
        <v/>
      </c>
      <c r="O141" s="167" t="str">
        <f t="shared" si="21"/>
        <v/>
      </c>
      <c r="P141" s="167" t="str">
        <f t="shared" si="22"/>
        <v/>
      </c>
      <c r="Q141" s="168" t="str">
        <f t="shared" si="23"/>
        <v/>
      </c>
      <c r="R141" s="169" t="str">
        <f t="shared" si="24"/>
        <v/>
      </c>
      <c r="S141" s="168" t="str">
        <f t="shared" si="25"/>
        <v/>
      </c>
      <c r="T141" s="168" t="str">
        <f t="shared" si="26"/>
        <v/>
      </c>
      <c r="U141" s="168" t="str">
        <f t="shared" si="27"/>
        <v/>
      </c>
      <c r="V141" s="140"/>
      <c r="W141" s="171" t="str">
        <f t="shared" si="28"/>
        <v/>
      </c>
    </row>
    <row r="142" spans="1:23" ht="12" customHeight="1">
      <c r="A142" s="27">
        <v>93</v>
      </c>
      <c r="B142" s="188"/>
      <c r="C142" s="401"/>
      <c r="D142" s="189"/>
      <c r="E142" s="190"/>
      <c r="F142" s="190"/>
      <c r="G142" s="161" t="str">
        <f t="shared" si="17"/>
        <v/>
      </c>
      <c r="H142" s="162" t="str">
        <f t="shared" si="18"/>
        <v/>
      </c>
      <c r="I142" s="197" t="str">
        <f t="shared" si="19"/>
        <v/>
      </c>
      <c r="J142" s="164" t="str">
        <f t="shared" si="29"/>
        <v/>
      </c>
      <c r="K142" s="163"/>
      <c r="M142" s="165" t="str">
        <f t="shared" si="20"/>
        <v/>
      </c>
      <c r="N142" s="166" t="str">
        <f t="shared" si="30"/>
        <v/>
      </c>
      <c r="O142" s="167" t="str">
        <f t="shared" si="21"/>
        <v/>
      </c>
      <c r="P142" s="167" t="str">
        <f t="shared" si="22"/>
        <v/>
      </c>
      <c r="Q142" s="168" t="str">
        <f t="shared" si="23"/>
        <v/>
      </c>
      <c r="R142" s="169" t="str">
        <f t="shared" si="24"/>
        <v/>
      </c>
      <c r="S142" s="168" t="str">
        <f t="shared" si="25"/>
        <v/>
      </c>
      <c r="T142" s="168" t="str">
        <f t="shared" si="26"/>
        <v/>
      </c>
      <c r="U142" s="168" t="str">
        <f t="shared" si="27"/>
        <v/>
      </c>
      <c r="V142" s="140"/>
      <c r="W142" s="171" t="str">
        <f t="shared" si="28"/>
        <v/>
      </c>
    </row>
    <row r="143" spans="1:23" ht="12" customHeight="1">
      <c r="A143" s="27">
        <v>94</v>
      </c>
      <c r="B143" s="188"/>
      <c r="C143" s="401"/>
      <c r="D143" s="189"/>
      <c r="E143" s="190"/>
      <c r="F143" s="190"/>
      <c r="G143" s="161" t="str">
        <f t="shared" si="17"/>
        <v/>
      </c>
      <c r="H143" s="162" t="str">
        <f t="shared" si="18"/>
        <v/>
      </c>
      <c r="I143" s="197" t="str">
        <f t="shared" si="19"/>
        <v/>
      </c>
      <c r="J143" s="164" t="str">
        <f t="shared" si="29"/>
        <v/>
      </c>
      <c r="K143" s="163"/>
      <c r="M143" s="165" t="str">
        <f t="shared" si="20"/>
        <v/>
      </c>
      <c r="N143" s="166" t="str">
        <f t="shared" si="30"/>
        <v/>
      </c>
      <c r="O143" s="167" t="str">
        <f t="shared" si="21"/>
        <v/>
      </c>
      <c r="P143" s="167" t="str">
        <f t="shared" si="22"/>
        <v/>
      </c>
      <c r="Q143" s="168" t="str">
        <f t="shared" si="23"/>
        <v/>
      </c>
      <c r="R143" s="169" t="str">
        <f t="shared" si="24"/>
        <v/>
      </c>
      <c r="S143" s="168" t="str">
        <f t="shared" si="25"/>
        <v/>
      </c>
      <c r="T143" s="168" t="str">
        <f t="shared" si="26"/>
        <v/>
      </c>
      <c r="U143" s="168" t="str">
        <f t="shared" si="27"/>
        <v/>
      </c>
      <c r="V143" s="140"/>
      <c r="W143" s="171" t="str">
        <f t="shared" si="28"/>
        <v/>
      </c>
    </row>
    <row r="144" spans="1:23" ht="12" customHeight="1">
      <c r="A144" s="27">
        <v>95</v>
      </c>
      <c r="B144" s="188"/>
      <c r="C144" s="401"/>
      <c r="D144" s="189"/>
      <c r="E144" s="190"/>
      <c r="F144" s="190"/>
      <c r="G144" s="161" t="str">
        <f t="shared" si="17"/>
        <v/>
      </c>
      <c r="H144" s="162" t="str">
        <f t="shared" si="18"/>
        <v/>
      </c>
      <c r="I144" s="197" t="str">
        <f t="shared" si="19"/>
        <v/>
      </c>
      <c r="J144" s="164" t="str">
        <f t="shared" si="29"/>
        <v/>
      </c>
      <c r="K144" s="163"/>
      <c r="M144" s="165" t="str">
        <f t="shared" si="20"/>
        <v/>
      </c>
      <c r="N144" s="166" t="str">
        <f t="shared" si="30"/>
        <v/>
      </c>
      <c r="O144" s="167" t="str">
        <f t="shared" si="21"/>
        <v/>
      </c>
      <c r="P144" s="167" t="str">
        <f t="shared" si="22"/>
        <v/>
      </c>
      <c r="Q144" s="168" t="str">
        <f t="shared" si="23"/>
        <v/>
      </c>
      <c r="R144" s="169" t="str">
        <f t="shared" si="24"/>
        <v/>
      </c>
      <c r="S144" s="168" t="str">
        <f t="shared" si="25"/>
        <v/>
      </c>
      <c r="T144" s="168" t="str">
        <f t="shared" si="26"/>
        <v/>
      </c>
      <c r="U144" s="168" t="str">
        <f t="shared" si="27"/>
        <v/>
      </c>
      <c r="V144" s="140"/>
      <c r="W144" s="171" t="str">
        <f t="shared" si="28"/>
        <v/>
      </c>
    </row>
    <row r="145" spans="1:23" ht="12" customHeight="1">
      <c r="A145" s="27">
        <v>96</v>
      </c>
      <c r="B145" s="188"/>
      <c r="C145" s="401"/>
      <c r="D145" s="189"/>
      <c r="E145" s="190"/>
      <c r="F145" s="190"/>
      <c r="G145" s="161" t="str">
        <f t="shared" si="17"/>
        <v/>
      </c>
      <c r="H145" s="162" t="str">
        <f t="shared" si="18"/>
        <v/>
      </c>
      <c r="I145" s="197" t="str">
        <f t="shared" si="19"/>
        <v/>
      </c>
      <c r="J145" s="164" t="str">
        <f t="shared" si="29"/>
        <v/>
      </c>
      <c r="K145" s="163"/>
      <c r="M145" s="165" t="str">
        <f t="shared" si="20"/>
        <v/>
      </c>
      <c r="N145" s="166" t="str">
        <f t="shared" si="30"/>
        <v/>
      </c>
      <c r="O145" s="167" t="str">
        <f t="shared" si="21"/>
        <v/>
      </c>
      <c r="P145" s="167" t="str">
        <f t="shared" si="22"/>
        <v/>
      </c>
      <c r="Q145" s="168" t="str">
        <f t="shared" si="23"/>
        <v/>
      </c>
      <c r="R145" s="169" t="str">
        <f t="shared" si="24"/>
        <v/>
      </c>
      <c r="S145" s="168" t="str">
        <f t="shared" si="25"/>
        <v/>
      </c>
      <c r="T145" s="168" t="str">
        <f t="shared" si="26"/>
        <v/>
      </c>
      <c r="U145" s="168" t="str">
        <f t="shared" si="27"/>
        <v/>
      </c>
      <c r="V145" s="140"/>
      <c r="W145" s="171" t="str">
        <f t="shared" si="28"/>
        <v/>
      </c>
    </row>
    <row r="146" spans="1:23" ht="12" customHeight="1">
      <c r="A146" s="27">
        <v>97</v>
      </c>
      <c r="B146" s="188"/>
      <c r="C146" s="401"/>
      <c r="D146" s="189"/>
      <c r="E146" s="190"/>
      <c r="F146" s="190"/>
      <c r="G146" s="161" t="str">
        <f t="shared" si="17"/>
        <v/>
      </c>
      <c r="H146" s="162" t="str">
        <f t="shared" si="18"/>
        <v/>
      </c>
      <c r="I146" s="197" t="str">
        <f t="shared" si="19"/>
        <v/>
      </c>
      <c r="J146" s="164" t="str">
        <f t="shared" si="29"/>
        <v/>
      </c>
      <c r="K146" s="163"/>
      <c r="M146" s="165" t="str">
        <f t="shared" si="20"/>
        <v/>
      </c>
      <c r="N146" s="166" t="str">
        <f t="shared" si="30"/>
        <v/>
      </c>
      <c r="O146" s="167" t="str">
        <f t="shared" si="21"/>
        <v/>
      </c>
      <c r="P146" s="167" t="str">
        <f t="shared" si="22"/>
        <v/>
      </c>
      <c r="Q146" s="168" t="str">
        <f t="shared" si="23"/>
        <v/>
      </c>
      <c r="R146" s="169" t="str">
        <f t="shared" si="24"/>
        <v/>
      </c>
      <c r="S146" s="168" t="str">
        <f t="shared" si="25"/>
        <v/>
      </c>
      <c r="T146" s="168" t="str">
        <f t="shared" si="26"/>
        <v/>
      </c>
      <c r="U146" s="168" t="str">
        <f t="shared" si="27"/>
        <v/>
      </c>
      <c r="V146" s="140"/>
      <c r="W146" s="171" t="str">
        <f t="shared" si="28"/>
        <v/>
      </c>
    </row>
    <row r="147" spans="1:23" ht="12" customHeight="1">
      <c r="A147" s="27">
        <v>98</v>
      </c>
      <c r="B147" s="188"/>
      <c r="C147" s="401"/>
      <c r="D147" s="189"/>
      <c r="E147" s="190"/>
      <c r="F147" s="190"/>
      <c r="G147" s="161" t="str">
        <f t="shared" si="17"/>
        <v/>
      </c>
      <c r="H147" s="162" t="str">
        <f t="shared" si="18"/>
        <v/>
      </c>
      <c r="I147" s="197" t="str">
        <f t="shared" si="19"/>
        <v/>
      </c>
      <c r="J147" s="164" t="str">
        <f t="shared" si="29"/>
        <v/>
      </c>
      <c r="K147" s="163"/>
      <c r="M147" s="165" t="str">
        <f t="shared" si="20"/>
        <v/>
      </c>
      <c r="N147" s="166" t="str">
        <f t="shared" si="30"/>
        <v/>
      </c>
      <c r="O147" s="167" t="str">
        <f t="shared" si="21"/>
        <v/>
      </c>
      <c r="P147" s="167" t="str">
        <f t="shared" si="22"/>
        <v/>
      </c>
      <c r="Q147" s="168" t="str">
        <f t="shared" si="23"/>
        <v/>
      </c>
      <c r="R147" s="169" t="str">
        <f t="shared" si="24"/>
        <v/>
      </c>
      <c r="S147" s="168" t="str">
        <f t="shared" si="25"/>
        <v/>
      </c>
      <c r="T147" s="168" t="str">
        <f t="shared" si="26"/>
        <v/>
      </c>
      <c r="U147" s="168" t="str">
        <f t="shared" si="27"/>
        <v/>
      </c>
      <c r="V147" s="140"/>
      <c r="W147" s="171" t="str">
        <f t="shared" si="28"/>
        <v/>
      </c>
    </row>
    <row r="148" spans="1:23" ht="12" customHeight="1">
      <c r="A148" s="27">
        <v>99</v>
      </c>
      <c r="B148" s="188"/>
      <c r="C148" s="401"/>
      <c r="D148" s="189"/>
      <c r="E148" s="190"/>
      <c r="F148" s="190"/>
      <c r="G148" s="161" t="str">
        <f t="shared" si="17"/>
        <v/>
      </c>
      <c r="H148" s="162" t="str">
        <f t="shared" si="18"/>
        <v/>
      </c>
      <c r="I148" s="197" t="str">
        <f t="shared" si="19"/>
        <v/>
      </c>
      <c r="J148" s="164" t="str">
        <f t="shared" si="29"/>
        <v/>
      </c>
      <c r="K148" s="163"/>
      <c r="M148" s="165" t="str">
        <f t="shared" si="20"/>
        <v/>
      </c>
      <c r="N148" s="166" t="str">
        <f t="shared" si="30"/>
        <v/>
      </c>
      <c r="O148" s="167" t="str">
        <f t="shared" si="21"/>
        <v/>
      </c>
      <c r="P148" s="167" t="str">
        <f t="shared" si="22"/>
        <v/>
      </c>
      <c r="Q148" s="168" t="str">
        <f t="shared" si="23"/>
        <v/>
      </c>
      <c r="R148" s="169" t="str">
        <f t="shared" si="24"/>
        <v/>
      </c>
      <c r="S148" s="168" t="str">
        <f t="shared" si="25"/>
        <v/>
      </c>
      <c r="T148" s="168" t="str">
        <f t="shared" si="26"/>
        <v/>
      </c>
      <c r="U148" s="168" t="str">
        <f t="shared" si="27"/>
        <v/>
      </c>
      <c r="V148" s="140"/>
      <c r="W148" s="171" t="str">
        <f t="shared" si="28"/>
        <v/>
      </c>
    </row>
    <row r="149" spans="1:23" ht="12" customHeight="1">
      <c r="A149" s="27">
        <v>100</v>
      </c>
      <c r="B149" s="188"/>
      <c r="C149" s="401"/>
      <c r="D149" s="189"/>
      <c r="E149" s="190"/>
      <c r="F149" s="190"/>
      <c r="G149" s="161" t="str">
        <f t="shared" si="17"/>
        <v/>
      </c>
      <c r="H149" s="162" t="str">
        <f t="shared" si="18"/>
        <v/>
      </c>
      <c r="I149" s="197" t="str">
        <f t="shared" si="19"/>
        <v/>
      </c>
      <c r="J149" s="164" t="str">
        <f t="shared" si="29"/>
        <v/>
      </c>
      <c r="K149" s="163"/>
      <c r="M149" s="165" t="str">
        <f t="shared" si="20"/>
        <v/>
      </c>
      <c r="N149" s="166" t="str">
        <f t="shared" si="30"/>
        <v/>
      </c>
      <c r="O149" s="167" t="str">
        <f t="shared" si="21"/>
        <v/>
      </c>
      <c r="P149" s="167" t="str">
        <f t="shared" si="22"/>
        <v/>
      </c>
      <c r="Q149" s="168" t="str">
        <f t="shared" si="23"/>
        <v/>
      </c>
      <c r="R149" s="169" t="str">
        <f t="shared" si="24"/>
        <v/>
      </c>
      <c r="S149" s="168" t="str">
        <f t="shared" si="25"/>
        <v/>
      </c>
      <c r="T149" s="168" t="str">
        <f t="shared" si="26"/>
        <v/>
      </c>
      <c r="U149" s="168" t="str">
        <f t="shared" si="27"/>
        <v/>
      </c>
      <c r="V149" s="140"/>
      <c r="W149" s="171" t="str">
        <f t="shared" si="28"/>
        <v/>
      </c>
    </row>
    <row r="150" spans="1:23" ht="12" customHeight="1">
      <c r="A150" s="27">
        <v>101</v>
      </c>
      <c r="B150" s="188"/>
      <c r="C150" s="401"/>
      <c r="D150" s="189"/>
      <c r="E150" s="190"/>
      <c r="F150" s="190"/>
      <c r="G150" s="161" t="str">
        <f t="shared" si="17"/>
        <v/>
      </c>
      <c r="H150" s="162" t="str">
        <f t="shared" si="18"/>
        <v/>
      </c>
      <c r="I150" s="197" t="str">
        <f t="shared" si="19"/>
        <v/>
      </c>
      <c r="J150" s="164" t="str">
        <f t="shared" si="29"/>
        <v/>
      </c>
      <c r="K150" s="163"/>
      <c r="M150" s="165" t="str">
        <f t="shared" si="20"/>
        <v/>
      </c>
      <c r="N150" s="166" t="str">
        <f t="shared" si="30"/>
        <v/>
      </c>
      <c r="O150" s="167" t="str">
        <f t="shared" si="21"/>
        <v/>
      </c>
      <c r="P150" s="167" t="str">
        <f t="shared" si="22"/>
        <v/>
      </c>
      <c r="Q150" s="168" t="str">
        <f t="shared" si="23"/>
        <v/>
      </c>
      <c r="R150" s="169" t="str">
        <f t="shared" si="24"/>
        <v/>
      </c>
      <c r="S150" s="168" t="str">
        <f t="shared" si="25"/>
        <v/>
      </c>
      <c r="T150" s="168" t="str">
        <f t="shared" si="26"/>
        <v/>
      </c>
      <c r="U150" s="168" t="str">
        <f t="shared" si="27"/>
        <v/>
      </c>
      <c r="V150" s="140"/>
      <c r="W150" s="171" t="str">
        <f t="shared" si="28"/>
        <v/>
      </c>
    </row>
    <row r="151" spans="1:23" ht="12" customHeight="1">
      <c r="A151" s="27">
        <v>102</v>
      </c>
      <c r="B151" s="188"/>
      <c r="C151" s="401"/>
      <c r="D151" s="189"/>
      <c r="E151" s="190"/>
      <c r="F151" s="190"/>
      <c r="G151" s="161" t="str">
        <f t="shared" si="17"/>
        <v/>
      </c>
      <c r="H151" s="162" t="str">
        <f t="shared" si="18"/>
        <v/>
      </c>
      <c r="I151" s="197" t="str">
        <f t="shared" si="19"/>
        <v/>
      </c>
      <c r="J151" s="164" t="str">
        <f t="shared" si="29"/>
        <v/>
      </c>
      <c r="K151" s="163"/>
      <c r="M151" s="165" t="str">
        <f t="shared" si="20"/>
        <v/>
      </c>
      <c r="N151" s="166" t="str">
        <f t="shared" si="30"/>
        <v/>
      </c>
      <c r="O151" s="167" t="str">
        <f t="shared" si="21"/>
        <v/>
      </c>
      <c r="P151" s="167" t="str">
        <f t="shared" si="22"/>
        <v/>
      </c>
      <c r="Q151" s="168" t="str">
        <f t="shared" si="23"/>
        <v/>
      </c>
      <c r="R151" s="169" t="str">
        <f t="shared" si="24"/>
        <v/>
      </c>
      <c r="S151" s="168" t="str">
        <f t="shared" si="25"/>
        <v/>
      </c>
      <c r="T151" s="168" t="str">
        <f t="shared" si="26"/>
        <v/>
      </c>
      <c r="U151" s="168" t="str">
        <f t="shared" si="27"/>
        <v/>
      </c>
      <c r="V151" s="140"/>
      <c r="W151" s="171" t="str">
        <f t="shared" si="28"/>
        <v/>
      </c>
    </row>
    <row r="152" spans="1:23" ht="12" customHeight="1">
      <c r="A152" s="27">
        <v>103</v>
      </c>
      <c r="B152" s="188"/>
      <c r="C152" s="401"/>
      <c r="D152" s="189"/>
      <c r="E152" s="190"/>
      <c r="F152" s="190"/>
      <c r="G152" s="161" t="str">
        <f t="shared" si="17"/>
        <v/>
      </c>
      <c r="H152" s="162" t="str">
        <f t="shared" si="18"/>
        <v/>
      </c>
      <c r="I152" s="197" t="str">
        <f t="shared" si="19"/>
        <v/>
      </c>
      <c r="J152" s="164" t="str">
        <f t="shared" si="29"/>
        <v/>
      </c>
      <c r="K152" s="163"/>
      <c r="M152" s="165" t="str">
        <f t="shared" si="20"/>
        <v/>
      </c>
      <c r="N152" s="166" t="str">
        <f t="shared" si="30"/>
        <v/>
      </c>
      <c r="O152" s="167" t="str">
        <f t="shared" si="21"/>
        <v/>
      </c>
      <c r="P152" s="167" t="str">
        <f t="shared" si="22"/>
        <v/>
      </c>
      <c r="Q152" s="168" t="str">
        <f t="shared" si="23"/>
        <v/>
      </c>
      <c r="R152" s="169" t="str">
        <f t="shared" si="24"/>
        <v/>
      </c>
      <c r="S152" s="168" t="str">
        <f t="shared" si="25"/>
        <v/>
      </c>
      <c r="T152" s="168" t="str">
        <f t="shared" si="26"/>
        <v/>
      </c>
      <c r="U152" s="168" t="str">
        <f t="shared" si="27"/>
        <v/>
      </c>
      <c r="V152" s="140"/>
      <c r="W152" s="171" t="str">
        <f t="shared" si="28"/>
        <v/>
      </c>
    </row>
    <row r="153" spans="1:23" ht="12" customHeight="1">
      <c r="A153" s="27">
        <v>104</v>
      </c>
      <c r="B153" s="188"/>
      <c r="C153" s="401"/>
      <c r="D153" s="189"/>
      <c r="E153" s="190"/>
      <c r="F153" s="190"/>
      <c r="G153" s="161" t="str">
        <f t="shared" si="17"/>
        <v/>
      </c>
      <c r="H153" s="162" t="str">
        <f t="shared" si="18"/>
        <v/>
      </c>
      <c r="I153" s="197" t="str">
        <f t="shared" si="19"/>
        <v/>
      </c>
      <c r="J153" s="164" t="str">
        <f t="shared" si="29"/>
        <v/>
      </c>
      <c r="K153" s="163"/>
      <c r="M153" s="165" t="str">
        <f t="shared" si="20"/>
        <v/>
      </c>
      <c r="N153" s="166" t="str">
        <f t="shared" si="30"/>
        <v/>
      </c>
      <c r="O153" s="167" t="str">
        <f t="shared" si="21"/>
        <v/>
      </c>
      <c r="P153" s="167" t="str">
        <f t="shared" si="22"/>
        <v/>
      </c>
      <c r="Q153" s="168" t="str">
        <f t="shared" si="23"/>
        <v/>
      </c>
      <c r="R153" s="169" t="str">
        <f t="shared" si="24"/>
        <v/>
      </c>
      <c r="S153" s="168" t="str">
        <f t="shared" si="25"/>
        <v/>
      </c>
      <c r="T153" s="168" t="str">
        <f t="shared" si="26"/>
        <v/>
      </c>
      <c r="U153" s="168" t="str">
        <f t="shared" si="27"/>
        <v/>
      </c>
      <c r="V153" s="140"/>
      <c r="W153" s="171" t="str">
        <f t="shared" si="28"/>
        <v/>
      </c>
    </row>
    <row r="154" spans="1:23" ht="12" customHeight="1">
      <c r="A154" s="27">
        <v>105</v>
      </c>
      <c r="B154" s="188"/>
      <c r="C154" s="401"/>
      <c r="D154" s="189"/>
      <c r="E154" s="190"/>
      <c r="F154" s="190"/>
      <c r="G154" s="161" t="str">
        <f t="shared" si="17"/>
        <v/>
      </c>
      <c r="H154" s="162" t="str">
        <f t="shared" si="18"/>
        <v/>
      </c>
      <c r="I154" s="197" t="str">
        <f t="shared" si="19"/>
        <v/>
      </c>
      <c r="J154" s="164" t="str">
        <f t="shared" si="29"/>
        <v/>
      </c>
      <c r="K154" s="163"/>
      <c r="M154" s="165" t="str">
        <f t="shared" si="20"/>
        <v/>
      </c>
      <c r="N154" s="166" t="str">
        <f t="shared" si="30"/>
        <v/>
      </c>
      <c r="O154" s="167" t="str">
        <f t="shared" si="21"/>
        <v/>
      </c>
      <c r="P154" s="167" t="str">
        <f t="shared" si="22"/>
        <v/>
      </c>
      <c r="Q154" s="168" t="str">
        <f t="shared" si="23"/>
        <v/>
      </c>
      <c r="R154" s="169" t="str">
        <f t="shared" si="24"/>
        <v/>
      </c>
      <c r="S154" s="168" t="str">
        <f t="shared" si="25"/>
        <v/>
      </c>
      <c r="T154" s="168" t="str">
        <f t="shared" si="26"/>
        <v/>
      </c>
      <c r="U154" s="168" t="str">
        <f t="shared" si="27"/>
        <v/>
      </c>
      <c r="V154" s="140"/>
      <c r="W154" s="171" t="str">
        <f t="shared" si="28"/>
        <v/>
      </c>
    </row>
    <row r="155" spans="1:23" ht="12" customHeight="1">
      <c r="A155" s="27">
        <v>106</v>
      </c>
      <c r="B155" s="188"/>
      <c r="C155" s="401"/>
      <c r="D155" s="189"/>
      <c r="E155" s="190"/>
      <c r="F155" s="190"/>
      <c r="G155" s="161" t="str">
        <f t="shared" si="17"/>
        <v/>
      </c>
      <c r="H155" s="162" t="str">
        <f t="shared" si="18"/>
        <v/>
      </c>
      <c r="I155" s="197" t="str">
        <f t="shared" si="19"/>
        <v/>
      </c>
      <c r="J155" s="164" t="str">
        <f t="shared" si="29"/>
        <v/>
      </c>
      <c r="K155" s="163"/>
      <c r="M155" s="165" t="str">
        <f t="shared" si="20"/>
        <v/>
      </c>
      <c r="N155" s="166" t="str">
        <f t="shared" si="30"/>
        <v/>
      </c>
      <c r="O155" s="167" t="str">
        <f t="shared" si="21"/>
        <v/>
      </c>
      <c r="P155" s="167" t="str">
        <f t="shared" si="22"/>
        <v/>
      </c>
      <c r="Q155" s="168" t="str">
        <f t="shared" si="23"/>
        <v/>
      </c>
      <c r="R155" s="169" t="str">
        <f t="shared" si="24"/>
        <v/>
      </c>
      <c r="S155" s="168" t="str">
        <f t="shared" si="25"/>
        <v/>
      </c>
      <c r="T155" s="168" t="str">
        <f t="shared" si="26"/>
        <v/>
      </c>
      <c r="U155" s="168" t="str">
        <f t="shared" si="27"/>
        <v/>
      </c>
      <c r="V155" s="140"/>
      <c r="W155" s="171" t="str">
        <f t="shared" si="28"/>
        <v/>
      </c>
    </row>
    <row r="156" spans="1:23" ht="12" customHeight="1">
      <c r="A156" s="27">
        <v>107</v>
      </c>
      <c r="B156" s="188"/>
      <c r="C156" s="401"/>
      <c r="D156" s="189"/>
      <c r="E156" s="190"/>
      <c r="F156" s="190"/>
      <c r="G156" s="161" t="str">
        <f t="shared" si="17"/>
        <v/>
      </c>
      <c r="H156" s="162" t="str">
        <f t="shared" si="18"/>
        <v/>
      </c>
      <c r="I156" s="197" t="str">
        <f t="shared" si="19"/>
        <v/>
      </c>
      <c r="J156" s="164" t="str">
        <f t="shared" si="29"/>
        <v/>
      </c>
      <c r="K156" s="163"/>
      <c r="M156" s="165" t="str">
        <f t="shared" si="20"/>
        <v/>
      </c>
      <c r="N156" s="166" t="str">
        <f t="shared" si="30"/>
        <v/>
      </c>
      <c r="O156" s="167" t="str">
        <f t="shared" si="21"/>
        <v/>
      </c>
      <c r="P156" s="167" t="str">
        <f t="shared" si="22"/>
        <v/>
      </c>
      <c r="Q156" s="168" t="str">
        <f t="shared" si="23"/>
        <v/>
      </c>
      <c r="R156" s="169" t="str">
        <f t="shared" si="24"/>
        <v/>
      </c>
      <c r="S156" s="168" t="str">
        <f t="shared" si="25"/>
        <v/>
      </c>
      <c r="T156" s="168" t="str">
        <f t="shared" si="26"/>
        <v/>
      </c>
      <c r="U156" s="168" t="str">
        <f t="shared" si="27"/>
        <v/>
      </c>
      <c r="V156" s="140"/>
      <c r="W156" s="171" t="str">
        <f t="shared" si="28"/>
        <v/>
      </c>
    </row>
    <row r="157" spans="1:23" ht="12" customHeight="1">
      <c r="A157" s="27">
        <v>108</v>
      </c>
      <c r="B157" s="188"/>
      <c r="C157" s="401"/>
      <c r="D157" s="189"/>
      <c r="E157" s="190"/>
      <c r="F157" s="190"/>
      <c r="G157" s="161" t="str">
        <f t="shared" si="17"/>
        <v/>
      </c>
      <c r="H157" s="162" t="str">
        <f t="shared" si="18"/>
        <v/>
      </c>
      <c r="I157" s="197" t="str">
        <f t="shared" si="19"/>
        <v/>
      </c>
      <c r="J157" s="164" t="str">
        <f t="shared" si="29"/>
        <v/>
      </c>
      <c r="K157" s="163"/>
      <c r="M157" s="165" t="str">
        <f t="shared" si="20"/>
        <v/>
      </c>
      <c r="N157" s="166" t="str">
        <f t="shared" si="30"/>
        <v/>
      </c>
      <c r="O157" s="167" t="str">
        <f t="shared" si="21"/>
        <v/>
      </c>
      <c r="P157" s="167" t="str">
        <f t="shared" si="22"/>
        <v/>
      </c>
      <c r="Q157" s="168" t="str">
        <f t="shared" si="23"/>
        <v/>
      </c>
      <c r="R157" s="169" t="str">
        <f t="shared" si="24"/>
        <v/>
      </c>
      <c r="S157" s="168" t="str">
        <f t="shared" si="25"/>
        <v/>
      </c>
      <c r="T157" s="168" t="str">
        <f t="shared" si="26"/>
        <v/>
      </c>
      <c r="U157" s="168" t="str">
        <f t="shared" si="27"/>
        <v/>
      </c>
      <c r="V157" s="140"/>
      <c r="W157" s="171" t="str">
        <f t="shared" si="28"/>
        <v/>
      </c>
    </row>
    <row r="158" spans="1:23" ht="12" customHeight="1">
      <c r="A158" s="27">
        <v>109</v>
      </c>
      <c r="B158" s="188"/>
      <c r="C158" s="401"/>
      <c r="D158" s="189"/>
      <c r="E158" s="190"/>
      <c r="F158" s="190"/>
      <c r="G158" s="161" t="str">
        <f t="shared" si="17"/>
        <v/>
      </c>
      <c r="H158" s="162" t="str">
        <f t="shared" si="18"/>
        <v/>
      </c>
      <c r="I158" s="197" t="str">
        <f t="shared" si="19"/>
        <v/>
      </c>
      <c r="J158" s="164" t="str">
        <f t="shared" si="29"/>
        <v/>
      </c>
      <c r="K158" s="163"/>
      <c r="M158" s="165" t="str">
        <f t="shared" si="20"/>
        <v/>
      </c>
      <c r="N158" s="166" t="str">
        <f t="shared" si="30"/>
        <v/>
      </c>
      <c r="O158" s="167" t="str">
        <f t="shared" si="21"/>
        <v/>
      </c>
      <c r="P158" s="167" t="str">
        <f t="shared" si="22"/>
        <v/>
      </c>
      <c r="Q158" s="168" t="str">
        <f t="shared" si="23"/>
        <v/>
      </c>
      <c r="R158" s="169" t="str">
        <f t="shared" si="24"/>
        <v/>
      </c>
      <c r="S158" s="168" t="str">
        <f t="shared" si="25"/>
        <v/>
      </c>
      <c r="T158" s="168" t="str">
        <f t="shared" si="26"/>
        <v/>
      </c>
      <c r="U158" s="168" t="str">
        <f t="shared" si="27"/>
        <v/>
      </c>
      <c r="V158" s="140"/>
      <c r="W158" s="171" t="str">
        <f t="shared" si="28"/>
        <v/>
      </c>
    </row>
    <row r="159" spans="1:23" ht="12" customHeight="1">
      <c r="A159" s="27">
        <v>110</v>
      </c>
      <c r="B159" s="188"/>
      <c r="C159" s="401"/>
      <c r="D159" s="189"/>
      <c r="E159" s="190"/>
      <c r="F159" s="190"/>
      <c r="G159" s="161" t="str">
        <f t="shared" si="17"/>
        <v/>
      </c>
      <c r="H159" s="162" t="str">
        <f t="shared" si="18"/>
        <v/>
      </c>
      <c r="I159" s="197" t="str">
        <f t="shared" si="19"/>
        <v/>
      </c>
      <c r="J159" s="164" t="str">
        <f t="shared" si="29"/>
        <v/>
      </c>
      <c r="K159" s="163"/>
      <c r="M159" s="165" t="str">
        <f t="shared" si="20"/>
        <v/>
      </c>
      <c r="N159" s="166" t="str">
        <f t="shared" si="30"/>
        <v/>
      </c>
      <c r="O159" s="167" t="str">
        <f t="shared" si="21"/>
        <v/>
      </c>
      <c r="P159" s="167" t="str">
        <f t="shared" si="22"/>
        <v/>
      </c>
      <c r="Q159" s="168" t="str">
        <f t="shared" si="23"/>
        <v/>
      </c>
      <c r="R159" s="169" t="str">
        <f t="shared" si="24"/>
        <v/>
      </c>
      <c r="S159" s="168" t="str">
        <f t="shared" si="25"/>
        <v/>
      </c>
      <c r="T159" s="168" t="str">
        <f t="shared" si="26"/>
        <v/>
      </c>
      <c r="U159" s="168" t="str">
        <f t="shared" si="27"/>
        <v/>
      </c>
      <c r="V159" s="140"/>
      <c r="W159" s="171" t="str">
        <f t="shared" si="28"/>
        <v/>
      </c>
    </row>
    <row r="160" spans="1:23" ht="12" customHeight="1">
      <c r="A160" s="27">
        <v>111</v>
      </c>
      <c r="B160" s="188"/>
      <c r="C160" s="401"/>
      <c r="D160" s="189"/>
      <c r="E160" s="190"/>
      <c r="F160" s="190"/>
      <c r="G160" s="161" t="str">
        <f t="shared" si="17"/>
        <v/>
      </c>
      <c r="H160" s="162" t="str">
        <f t="shared" si="18"/>
        <v/>
      </c>
      <c r="I160" s="197" t="str">
        <f t="shared" si="19"/>
        <v/>
      </c>
      <c r="J160" s="164" t="str">
        <f t="shared" si="29"/>
        <v/>
      </c>
      <c r="K160" s="163"/>
      <c r="M160" s="165" t="str">
        <f t="shared" si="20"/>
        <v/>
      </c>
      <c r="N160" s="166" t="str">
        <f t="shared" si="30"/>
        <v/>
      </c>
      <c r="O160" s="167" t="str">
        <f t="shared" si="21"/>
        <v/>
      </c>
      <c r="P160" s="167" t="str">
        <f t="shared" si="22"/>
        <v/>
      </c>
      <c r="Q160" s="168" t="str">
        <f t="shared" si="23"/>
        <v/>
      </c>
      <c r="R160" s="169" t="str">
        <f t="shared" si="24"/>
        <v/>
      </c>
      <c r="S160" s="168" t="str">
        <f t="shared" si="25"/>
        <v/>
      </c>
      <c r="T160" s="168" t="str">
        <f t="shared" si="26"/>
        <v/>
      </c>
      <c r="U160" s="168" t="str">
        <f t="shared" si="27"/>
        <v/>
      </c>
      <c r="V160" s="140"/>
      <c r="W160" s="171" t="str">
        <f t="shared" si="28"/>
        <v/>
      </c>
    </row>
    <row r="161" spans="1:23" ht="12" customHeight="1">
      <c r="A161" s="27">
        <v>112</v>
      </c>
      <c r="B161" s="188"/>
      <c r="C161" s="401"/>
      <c r="D161" s="189"/>
      <c r="E161" s="190"/>
      <c r="F161" s="190"/>
      <c r="G161" s="161" t="str">
        <f t="shared" si="17"/>
        <v/>
      </c>
      <c r="H161" s="162" t="str">
        <f t="shared" si="18"/>
        <v/>
      </c>
      <c r="I161" s="197" t="str">
        <f t="shared" si="19"/>
        <v/>
      </c>
      <c r="J161" s="164" t="str">
        <f t="shared" si="29"/>
        <v/>
      </c>
      <c r="K161" s="163"/>
      <c r="M161" s="165" t="str">
        <f t="shared" si="20"/>
        <v/>
      </c>
      <c r="N161" s="166" t="str">
        <f t="shared" si="30"/>
        <v/>
      </c>
      <c r="O161" s="167" t="str">
        <f t="shared" si="21"/>
        <v/>
      </c>
      <c r="P161" s="167" t="str">
        <f t="shared" si="22"/>
        <v/>
      </c>
      <c r="Q161" s="168" t="str">
        <f t="shared" si="23"/>
        <v/>
      </c>
      <c r="R161" s="169" t="str">
        <f t="shared" si="24"/>
        <v/>
      </c>
      <c r="S161" s="168" t="str">
        <f t="shared" si="25"/>
        <v/>
      </c>
      <c r="T161" s="168" t="str">
        <f t="shared" si="26"/>
        <v/>
      </c>
      <c r="U161" s="168" t="str">
        <f t="shared" si="27"/>
        <v/>
      </c>
      <c r="V161" s="140"/>
      <c r="W161" s="171" t="str">
        <f t="shared" si="28"/>
        <v/>
      </c>
    </row>
    <row r="162" spans="1:23" ht="12" customHeight="1">
      <c r="A162" s="27">
        <v>113</v>
      </c>
      <c r="B162" s="188"/>
      <c r="C162" s="401"/>
      <c r="D162" s="189"/>
      <c r="E162" s="190"/>
      <c r="F162" s="190"/>
      <c r="G162" s="161" t="str">
        <f t="shared" si="17"/>
        <v/>
      </c>
      <c r="H162" s="162" t="str">
        <f t="shared" si="18"/>
        <v/>
      </c>
      <c r="I162" s="197" t="str">
        <f t="shared" si="19"/>
        <v/>
      </c>
      <c r="J162" s="164" t="str">
        <f t="shared" si="29"/>
        <v/>
      </c>
      <c r="K162" s="163"/>
      <c r="M162" s="165" t="str">
        <f t="shared" si="20"/>
        <v/>
      </c>
      <c r="N162" s="166" t="str">
        <f t="shared" si="30"/>
        <v/>
      </c>
      <c r="O162" s="167" t="str">
        <f t="shared" si="21"/>
        <v/>
      </c>
      <c r="P162" s="167" t="str">
        <f t="shared" si="22"/>
        <v/>
      </c>
      <c r="Q162" s="168" t="str">
        <f t="shared" si="23"/>
        <v/>
      </c>
      <c r="R162" s="169" t="str">
        <f t="shared" si="24"/>
        <v/>
      </c>
      <c r="S162" s="168" t="str">
        <f t="shared" si="25"/>
        <v/>
      </c>
      <c r="T162" s="168" t="str">
        <f t="shared" si="26"/>
        <v/>
      </c>
      <c r="U162" s="168" t="str">
        <f t="shared" si="27"/>
        <v/>
      </c>
      <c r="V162" s="140"/>
      <c r="W162" s="171" t="str">
        <f t="shared" si="28"/>
        <v/>
      </c>
    </row>
    <row r="163" spans="1:23" ht="12" customHeight="1">
      <c r="A163" s="27">
        <v>114</v>
      </c>
      <c r="B163" s="188"/>
      <c r="C163" s="401"/>
      <c r="D163" s="189"/>
      <c r="E163" s="190"/>
      <c r="F163" s="190"/>
      <c r="G163" s="161" t="str">
        <f t="shared" si="17"/>
        <v/>
      </c>
      <c r="H163" s="162" t="str">
        <f t="shared" si="18"/>
        <v/>
      </c>
      <c r="I163" s="197" t="str">
        <f t="shared" si="19"/>
        <v/>
      </c>
      <c r="J163" s="164" t="str">
        <f t="shared" si="29"/>
        <v/>
      </c>
      <c r="K163" s="163"/>
      <c r="M163" s="165" t="str">
        <f t="shared" si="20"/>
        <v/>
      </c>
      <c r="N163" s="166" t="str">
        <f t="shared" si="30"/>
        <v/>
      </c>
      <c r="O163" s="167" t="str">
        <f t="shared" si="21"/>
        <v/>
      </c>
      <c r="P163" s="167" t="str">
        <f t="shared" si="22"/>
        <v/>
      </c>
      <c r="Q163" s="168" t="str">
        <f t="shared" si="23"/>
        <v/>
      </c>
      <c r="R163" s="169" t="str">
        <f t="shared" si="24"/>
        <v/>
      </c>
      <c r="S163" s="168" t="str">
        <f t="shared" si="25"/>
        <v/>
      </c>
      <c r="T163" s="168" t="str">
        <f t="shared" si="26"/>
        <v/>
      </c>
      <c r="U163" s="168" t="str">
        <f t="shared" si="27"/>
        <v/>
      </c>
      <c r="V163" s="140"/>
      <c r="W163" s="171" t="str">
        <f t="shared" si="28"/>
        <v/>
      </c>
    </row>
    <row r="164" spans="1:23" ht="12" customHeight="1">
      <c r="A164" s="27">
        <v>115</v>
      </c>
      <c r="B164" s="188"/>
      <c r="C164" s="401"/>
      <c r="D164" s="189"/>
      <c r="E164" s="190"/>
      <c r="F164" s="190"/>
      <c r="G164" s="161" t="str">
        <f t="shared" si="17"/>
        <v/>
      </c>
      <c r="H164" s="162" t="str">
        <f t="shared" si="18"/>
        <v/>
      </c>
      <c r="I164" s="197" t="str">
        <f t="shared" si="19"/>
        <v/>
      </c>
      <c r="J164" s="164" t="str">
        <f t="shared" si="29"/>
        <v/>
      </c>
      <c r="K164" s="163"/>
      <c r="M164" s="165" t="str">
        <f t="shared" si="20"/>
        <v/>
      </c>
      <c r="N164" s="166" t="str">
        <f t="shared" si="30"/>
        <v/>
      </c>
      <c r="O164" s="167" t="str">
        <f t="shared" si="21"/>
        <v/>
      </c>
      <c r="P164" s="167" t="str">
        <f t="shared" si="22"/>
        <v/>
      </c>
      <c r="Q164" s="168" t="str">
        <f t="shared" si="23"/>
        <v/>
      </c>
      <c r="R164" s="169" t="str">
        <f t="shared" si="24"/>
        <v/>
      </c>
      <c r="S164" s="168" t="str">
        <f t="shared" si="25"/>
        <v/>
      </c>
      <c r="T164" s="168" t="str">
        <f t="shared" si="26"/>
        <v/>
      </c>
      <c r="U164" s="168" t="str">
        <f t="shared" si="27"/>
        <v/>
      </c>
      <c r="V164" s="140"/>
      <c r="W164" s="171" t="str">
        <f t="shared" si="28"/>
        <v/>
      </c>
    </row>
    <row r="165" spans="1:23" ht="12" customHeight="1">
      <c r="A165" s="27">
        <v>116</v>
      </c>
      <c r="B165" s="188"/>
      <c r="C165" s="401"/>
      <c r="D165" s="189"/>
      <c r="E165" s="190"/>
      <c r="F165" s="190"/>
      <c r="G165" s="161" t="str">
        <f t="shared" si="17"/>
        <v/>
      </c>
      <c r="H165" s="162" t="str">
        <f t="shared" si="18"/>
        <v/>
      </c>
      <c r="I165" s="197" t="str">
        <f t="shared" si="19"/>
        <v/>
      </c>
      <c r="J165" s="164" t="str">
        <f t="shared" si="29"/>
        <v/>
      </c>
      <c r="K165" s="163"/>
      <c r="M165" s="165" t="str">
        <f t="shared" si="20"/>
        <v/>
      </c>
      <c r="N165" s="166" t="str">
        <f t="shared" si="30"/>
        <v/>
      </c>
      <c r="O165" s="167" t="str">
        <f t="shared" si="21"/>
        <v/>
      </c>
      <c r="P165" s="167" t="str">
        <f t="shared" si="22"/>
        <v/>
      </c>
      <c r="Q165" s="168" t="str">
        <f t="shared" si="23"/>
        <v/>
      </c>
      <c r="R165" s="169" t="str">
        <f t="shared" si="24"/>
        <v/>
      </c>
      <c r="S165" s="168" t="str">
        <f t="shared" si="25"/>
        <v/>
      </c>
      <c r="T165" s="168" t="str">
        <f t="shared" si="26"/>
        <v/>
      </c>
      <c r="U165" s="168" t="str">
        <f t="shared" si="27"/>
        <v/>
      </c>
      <c r="V165" s="140"/>
      <c r="W165" s="171" t="str">
        <f t="shared" si="28"/>
        <v/>
      </c>
    </row>
    <row r="166" spans="1:23" ht="12" customHeight="1">
      <c r="A166" s="27">
        <v>117</v>
      </c>
      <c r="B166" s="188"/>
      <c r="C166" s="401"/>
      <c r="D166" s="189"/>
      <c r="E166" s="190"/>
      <c r="F166" s="190"/>
      <c r="G166" s="161" t="str">
        <f t="shared" si="17"/>
        <v/>
      </c>
      <c r="H166" s="162" t="str">
        <f t="shared" si="18"/>
        <v/>
      </c>
      <c r="I166" s="197" t="str">
        <f t="shared" si="19"/>
        <v/>
      </c>
      <c r="J166" s="164" t="str">
        <f t="shared" si="29"/>
        <v/>
      </c>
      <c r="K166" s="163"/>
      <c r="M166" s="165" t="str">
        <f t="shared" si="20"/>
        <v/>
      </c>
      <c r="N166" s="166" t="str">
        <f t="shared" si="30"/>
        <v/>
      </c>
      <c r="O166" s="167" t="str">
        <f t="shared" si="21"/>
        <v/>
      </c>
      <c r="P166" s="167" t="str">
        <f t="shared" si="22"/>
        <v/>
      </c>
      <c r="Q166" s="168" t="str">
        <f t="shared" si="23"/>
        <v/>
      </c>
      <c r="R166" s="169" t="str">
        <f t="shared" si="24"/>
        <v/>
      </c>
      <c r="S166" s="168" t="str">
        <f t="shared" si="25"/>
        <v/>
      </c>
      <c r="T166" s="168" t="str">
        <f t="shared" si="26"/>
        <v/>
      </c>
      <c r="U166" s="168" t="str">
        <f t="shared" si="27"/>
        <v/>
      </c>
      <c r="V166" s="140"/>
      <c r="W166" s="171" t="str">
        <f t="shared" si="28"/>
        <v/>
      </c>
    </row>
    <row r="167" spans="1:23" ht="12" customHeight="1">
      <c r="A167" s="27">
        <v>118</v>
      </c>
      <c r="B167" s="188"/>
      <c r="C167" s="401"/>
      <c r="D167" s="189"/>
      <c r="E167" s="190"/>
      <c r="F167" s="190"/>
      <c r="G167" s="161" t="str">
        <f t="shared" si="17"/>
        <v/>
      </c>
      <c r="H167" s="162" t="str">
        <f t="shared" si="18"/>
        <v/>
      </c>
      <c r="I167" s="197" t="str">
        <f t="shared" si="19"/>
        <v/>
      </c>
      <c r="J167" s="164" t="str">
        <f t="shared" si="29"/>
        <v/>
      </c>
      <c r="K167" s="163"/>
      <c r="M167" s="165" t="str">
        <f t="shared" si="20"/>
        <v/>
      </c>
      <c r="N167" s="166" t="str">
        <f t="shared" si="30"/>
        <v/>
      </c>
      <c r="O167" s="167" t="str">
        <f t="shared" si="21"/>
        <v/>
      </c>
      <c r="P167" s="167" t="str">
        <f t="shared" si="22"/>
        <v/>
      </c>
      <c r="Q167" s="168" t="str">
        <f t="shared" si="23"/>
        <v/>
      </c>
      <c r="R167" s="169" t="str">
        <f t="shared" si="24"/>
        <v/>
      </c>
      <c r="S167" s="168" t="str">
        <f t="shared" si="25"/>
        <v/>
      </c>
      <c r="T167" s="168" t="str">
        <f t="shared" si="26"/>
        <v/>
      </c>
      <c r="U167" s="168" t="str">
        <f t="shared" si="27"/>
        <v/>
      </c>
      <c r="V167" s="140"/>
      <c r="W167" s="171" t="str">
        <f t="shared" si="28"/>
        <v/>
      </c>
    </row>
    <row r="168" spans="1:23" ht="12" customHeight="1">
      <c r="A168" s="27">
        <v>119</v>
      </c>
      <c r="B168" s="188"/>
      <c r="C168" s="401"/>
      <c r="D168" s="189"/>
      <c r="E168" s="190"/>
      <c r="F168" s="190"/>
      <c r="G168" s="161" t="str">
        <f t="shared" si="17"/>
        <v/>
      </c>
      <c r="H168" s="162" t="str">
        <f t="shared" si="18"/>
        <v/>
      </c>
      <c r="I168" s="197" t="str">
        <f t="shared" si="19"/>
        <v/>
      </c>
      <c r="J168" s="164" t="str">
        <f t="shared" si="29"/>
        <v/>
      </c>
      <c r="K168" s="163"/>
      <c r="M168" s="165" t="str">
        <f t="shared" si="20"/>
        <v/>
      </c>
      <c r="N168" s="166" t="str">
        <f t="shared" si="30"/>
        <v/>
      </c>
      <c r="O168" s="167" t="str">
        <f t="shared" si="21"/>
        <v/>
      </c>
      <c r="P168" s="167" t="str">
        <f t="shared" si="22"/>
        <v/>
      </c>
      <c r="Q168" s="168" t="str">
        <f t="shared" si="23"/>
        <v/>
      </c>
      <c r="R168" s="169" t="str">
        <f t="shared" si="24"/>
        <v/>
      </c>
      <c r="S168" s="168" t="str">
        <f t="shared" si="25"/>
        <v/>
      </c>
      <c r="T168" s="168" t="str">
        <f t="shared" si="26"/>
        <v/>
      </c>
      <c r="U168" s="168" t="str">
        <f t="shared" si="27"/>
        <v/>
      </c>
      <c r="V168" s="140"/>
      <c r="W168" s="171" t="str">
        <f t="shared" si="28"/>
        <v/>
      </c>
    </row>
    <row r="169" spans="1:23" ht="12" customHeight="1">
      <c r="A169" s="27">
        <v>120</v>
      </c>
      <c r="B169" s="188"/>
      <c r="C169" s="401"/>
      <c r="D169" s="189"/>
      <c r="E169" s="190"/>
      <c r="F169" s="190"/>
      <c r="G169" s="161" t="str">
        <f t="shared" si="17"/>
        <v/>
      </c>
      <c r="H169" s="162" t="str">
        <f t="shared" si="18"/>
        <v/>
      </c>
      <c r="I169" s="197" t="str">
        <f t="shared" si="19"/>
        <v/>
      </c>
      <c r="J169" s="164" t="str">
        <f t="shared" si="29"/>
        <v/>
      </c>
      <c r="K169" s="163"/>
      <c r="M169" s="165" t="str">
        <f t="shared" si="20"/>
        <v/>
      </c>
      <c r="N169" s="166" t="str">
        <f t="shared" si="30"/>
        <v/>
      </c>
      <c r="O169" s="167" t="str">
        <f t="shared" si="21"/>
        <v/>
      </c>
      <c r="P169" s="167" t="str">
        <f t="shared" si="22"/>
        <v/>
      </c>
      <c r="Q169" s="168" t="str">
        <f t="shared" si="23"/>
        <v/>
      </c>
      <c r="R169" s="169" t="str">
        <f t="shared" si="24"/>
        <v/>
      </c>
      <c r="S169" s="168" t="str">
        <f t="shared" si="25"/>
        <v/>
      </c>
      <c r="T169" s="168" t="str">
        <f t="shared" si="26"/>
        <v/>
      </c>
      <c r="U169" s="168" t="str">
        <f t="shared" si="27"/>
        <v/>
      </c>
      <c r="V169" s="140"/>
      <c r="W169" s="171" t="str">
        <f t="shared" si="28"/>
        <v/>
      </c>
    </row>
    <row r="170" spans="1:23" ht="12" customHeight="1">
      <c r="A170" s="27">
        <v>121</v>
      </c>
      <c r="B170" s="188"/>
      <c r="C170" s="401"/>
      <c r="D170" s="189"/>
      <c r="E170" s="190"/>
      <c r="F170" s="190"/>
      <c r="G170" s="161" t="str">
        <f t="shared" si="17"/>
        <v/>
      </c>
      <c r="H170" s="162" t="str">
        <f t="shared" si="18"/>
        <v/>
      </c>
      <c r="I170" s="197" t="str">
        <f t="shared" si="19"/>
        <v/>
      </c>
      <c r="J170" s="164" t="str">
        <f t="shared" si="29"/>
        <v/>
      </c>
      <c r="K170" s="163"/>
      <c r="M170" s="165" t="str">
        <f t="shared" si="20"/>
        <v/>
      </c>
      <c r="N170" s="166" t="str">
        <f t="shared" si="30"/>
        <v/>
      </c>
      <c r="O170" s="167" t="str">
        <f t="shared" si="21"/>
        <v/>
      </c>
      <c r="P170" s="167" t="str">
        <f t="shared" si="22"/>
        <v/>
      </c>
      <c r="Q170" s="168" t="str">
        <f t="shared" si="23"/>
        <v/>
      </c>
      <c r="R170" s="169" t="str">
        <f t="shared" si="24"/>
        <v/>
      </c>
      <c r="S170" s="168" t="str">
        <f t="shared" si="25"/>
        <v/>
      </c>
      <c r="T170" s="168" t="str">
        <f t="shared" si="26"/>
        <v/>
      </c>
      <c r="U170" s="168" t="str">
        <f t="shared" si="27"/>
        <v/>
      </c>
      <c r="V170" s="140"/>
      <c r="W170" s="171" t="str">
        <f t="shared" si="28"/>
        <v/>
      </c>
    </row>
    <row r="171" spans="1:23" ht="12" customHeight="1">
      <c r="A171" s="27">
        <v>122</v>
      </c>
      <c r="B171" s="188"/>
      <c r="C171" s="401"/>
      <c r="D171" s="189"/>
      <c r="E171" s="190"/>
      <c r="F171" s="190"/>
      <c r="G171" s="161" t="str">
        <f t="shared" si="17"/>
        <v/>
      </c>
      <c r="H171" s="162" t="str">
        <f t="shared" si="18"/>
        <v/>
      </c>
      <c r="I171" s="197" t="str">
        <f t="shared" si="19"/>
        <v/>
      </c>
      <c r="J171" s="164" t="str">
        <f t="shared" si="29"/>
        <v/>
      </c>
      <c r="K171" s="163"/>
      <c r="M171" s="165" t="str">
        <f t="shared" si="20"/>
        <v/>
      </c>
      <c r="N171" s="166" t="str">
        <f t="shared" si="30"/>
        <v/>
      </c>
      <c r="O171" s="167" t="str">
        <f t="shared" si="21"/>
        <v/>
      </c>
      <c r="P171" s="167" t="str">
        <f t="shared" si="22"/>
        <v/>
      </c>
      <c r="Q171" s="168" t="str">
        <f t="shared" si="23"/>
        <v/>
      </c>
      <c r="R171" s="169" t="str">
        <f t="shared" si="24"/>
        <v/>
      </c>
      <c r="S171" s="168" t="str">
        <f t="shared" si="25"/>
        <v/>
      </c>
      <c r="T171" s="168" t="str">
        <f t="shared" si="26"/>
        <v/>
      </c>
      <c r="U171" s="168" t="str">
        <f t="shared" si="27"/>
        <v/>
      </c>
      <c r="V171" s="140"/>
      <c r="W171" s="171" t="str">
        <f t="shared" si="28"/>
        <v/>
      </c>
    </row>
    <row r="172" spans="1:23" ht="12" customHeight="1">
      <c r="A172" s="27">
        <v>123</v>
      </c>
      <c r="B172" s="188"/>
      <c r="C172" s="401"/>
      <c r="D172" s="189"/>
      <c r="E172" s="190"/>
      <c r="F172" s="190"/>
      <c r="G172" s="161" t="str">
        <f t="shared" si="17"/>
        <v/>
      </c>
      <c r="H172" s="162" t="str">
        <f t="shared" si="18"/>
        <v/>
      </c>
      <c r="I172" s="197" t="str">
        <f t="shared" si="19"/>
        <v/>
      </c>
      <c r="J172" s="164" t="str">
        <f t="shared" si="29"/>
        <v/>
      </c>
      <c r="K172" s="163"/>
      <c r="M172" s="165" t="str">
        <f t="shared" si="20"/>
        <v/>
      </c>
      <c r="N172" s="166" t="str">
        <f t="shared" si="30"/>
        <v/>
      </c>
      <c r="O172" s="167" t="str">
        <f t="shared" si="21"/>
        <v/>
      </c>
      <c r="P172" s="167" t="str">
        <f t="shared" si="22"/>
        <v/>
      </c>
      <c r="Q172" s="168" t="str">
        <f t="shared" si="23"/>
        <v/>
      </c>
      <c r="R172" s="169" t="str">
        <f t="shared" si="24"/>
        <v/>
      </c>
      <c r="S172" s="168" t="str">
        <f t="shared" si="25"/>
        <v/>
      </c>
      <c r="T172" s="168" t="str">
        <f t="shared" si="26"/>
        <v/>
      </c>
      <c r="U172" s="168" t="str">
        <f t="shared" si="27"/>
        <v/>
      </c>
      <c r="V172" s="140"/>
      <c r="W172" s="171" t="str">
        <f t="shared" si="28"/>
        <v/>
      </c>
    </row>
    <row r="173" spans="1:23" ht="12" customHeight="1">
      <c r="A173" s="27">
        <v>124</v>
      </c>
      <c r="B173" s="188"/>
      <c r="C173" s="401"/>
      <c r="D173" s="189"/>
      <c r="E173" s="190"/>
      <c r="F173" s="190"/>
      <c r="G173" s="161" t="str">
        <f t="shared" si="17"/>
        <v/>
      </c>
      <c r="H173" s="162" t="str">
        <f t="shared" si="18"/>
        <v/>
      </c>
      <c r="I173" s="197" t="str">
        <f t="shared" si="19"/>
        <v/>
      </c>
      <c r="J173" s="164" t="str">
        <f t="shared" si="29"/>
        <v/>
      </c>
      <c r="K173" s="163"/>
      <c r="M173" s="165" t="str">
        <f t="shared" si="20"/>
        <v/>
      </c>
      <c r="N173" s="166" t="str">
        <f t="shared" si="30"/>
        <v/>
      </c>
      <c r="O173" s="167" t="str">
        <f t="shared" si="21"/>
        <v/>
      </c>
      <c r="P173" s="167" t="str">
        <f t="shared" si="22"/>
        <v/>
      </c>
      <c r="Q173" s="168" t="str">
        <f t="shared" si="23"/>
        <v/>
      </c>
      <c r="R173" s="169" t="str">
        <f t="shared" si="24"/>
        <v/>
      </c>
      <c r="S173" s="168" t="str">
        <f t="shared" si="25"/>
        <v/>
      </c>
      <c r="T173" s="168" t="str">
        <f t="shared" si="26"/>
        <v/>
      </c>
      <c r="U173" s="168" t="str">
        <f t="shared" si="27"/>
        <v/>
      </c>
      <c r="V173" s="140"/>
      <c r="W173" s="171" t="str">
        <f t="shared" si="28"/>
        <v/>
      </c>
    </row>
    <row r="174" spans="1:23" ht="12" customHeight="1">
      <c r="A174" s="27">
        <v>125</v>
      </c>
      <c r="B174" s="188"/>
      <c r="C174" s="401"/>
      <c r="D174" s="189"/>
      <c r="E174" s="190"/>
      <c r="F174" s="190"/>
      <c r="G174" s="161" t="str">
        <f t="shared" si="17"/>
        <v/>
      </c>
      <c r="H174" s="162" t="str">
        <f t="shared" si="18"/>
        <v/>
      </c>
      <c r="I174" s="197" t="str">
        <f t="shared" si="19"/>
        <v/>
      </c>
      <c r="J174" s="164" t="str">
        <f t="shared" si="29"/>
        <v/>
      </c>
      <c r="K174" s="163"/>
      <c r="M174" s="165" t="str">
        <f t="shared" si="20"/>
        <v/>
      </c>
      <c r="N174" s="166" t="str">
        <f t="shared" si="30"/>
        <v/>
      </c>
      <c r="O174" s="167" t="str">
        <f t="shared" si="21"/>
        <v/>
      </c>
      <c r="P174" s="167" t="str">
        <f t="shared" si="22"/>
        <v/>
      </c>
      <c r="Q174" s="168" t="str">
        <f t="shared" si="23"/>
        <v/>
      </c>
      <c r="R174" s="169" t="str">
        <f t="shared" si="24"/>
        <v/>
      </c>
      <c r="S174" s="168" t="str">
        <f t="shared" si="25"/>
        <v/>
      </c>
      <c r="T174" s="168" t="str">
        <f t="shared" si="26"/>
        <v/>
      </c>
      <c r="U174" s="168" t="str">
        <f t="shared" si="27"/>
        <v/>
      </c>
      <c r="V174" s="140"/>
      <c r="W174" s="171" t="str">
        <f t="shared" si="28"/>
        <v/>
      </c>
    </row>
    <row r="175" spans="1:23" ht="12" customHeight="1">
      <c r="A175" s="27">
        <v>126</v>
      </c>
      <c r="B175" s="188"/>
      <c r="C175" s="401"/>
      <c r="D175" s="189"/>
      <c r="E175" s="190"/>
      <c r="F175" s="190"/>
      <c r="G175" s="161" t="str">
        <f t="shared" si="17"/>
        <v/>
      </c>
      <c r="H175" s="162" t="str">
        <f t="shared" si="18"/>
        <v/>
      </c>
      <c r="I175" s="197" t="str">
        <f t="shared" si="19"/>
        <v/>
      </c>
      <c r="J175" s="164" t="str">
        <f t="shared" si="29"/>
        <v/>
      </c>
      <c r="K175" s="163"/>
      <c r="M175" s="165" t="str">
        <f t="shared" si="20"/>
        <v/>
      </c>
      <c r="N175" s="166" t="str">
        <f t="shared" si="30"/>
        <v/>
      </c>
      <c r="O175" s="167" t="str">
        <f t="shared" si="21"/>
        <v/>
      </c>
      <c r="P175" s="167" t="str">
        <f t="shared" si="22"/>
        <v/>
      </c>
      <c r="Q175" s="168" t="str">
        <f t="shared" si="23"/>
        <v/>
      </c>
      <c r="R175" s="169" t="str">
        <f t="shared" si="24"/>
        <v/>
      </c>
      <c r="S175" s="168" t="str">
        <f t="shared" si="25"/>
        <v/>
      </c>
      <c r="T175" s="168" t="str">
        <f t="shared" si="26"/>
        <v/>
      </c>
      <c r="U175" s="168" t="str">
        <f t="shared" si="27"/>
        <v/>
      </c>
      <c r="V175" s="140"/>
      <c r="W175" s="171" t="str">
        <f t="shared" si="28"/>
        <v/>
      </c>
    </row>
    <row r="176" spans="1:23" ht="12" customHeight="1">
      <c r="A176" s="27">
        <v>127</v>
      </c>
      <c r="B176" s="188"/>
      <c r="C176" s="401"/>
      <c r="D176" s="189"/>
      <c r="E176" s="190"/>
      <c r="F176" s="190"/>
      <c r="G176" s="161" t="str">
        <f t="shared" si="17"/>
        <v/>
      </c>
      <c r="H176" s="162" t="str">
        <f t="shared" si="18"/>
        <v/>
      </c>
      <c r="I176" s="197" t="str">
        <f t="shared" si="19"/>
        <v/>
      </c>
      <c r="J176" s="164" t="str">
        <f t="shared" si="29"/>
        <v/>
      </c>
      <c r="K176" s="163"/>
      <c r="M176" s="165" t="str">
        <f t="shared" si="20"/>
        <v/>
      </c>
      <c r="N176" s="166" t="str">
        <f t="shared" si="30"/>
        <v/>
      </c>
      <c r="O176" s="167" t="str">
        <f t="shared" si="21"/>
        <v/>
      </c>
      <c r="P176" s="167" t="str">
        <f t="shared" si="22"/>
        <v/>
      </c>
      <c r="Q176" s="168" t="str">
        <f t="shared" si="23"/>
        <v/>
      </c>
      <c r="R176" s="169" t="str">
        <f t="shared" si="24"/>
        <v/>
      </c>
      <c r="S176" s="168" t="str">
        <f t="shared" si="25"/>
        <v/>
      </c>
      <c r="T176" s="168" t="str">
        <f t="shared" si="26"/>
        <v/>
      </c>
      <c r="U176" s="168" t="str">
        <f t="shared" si="27"/>
        <v/>
      </c>
      <c r="V176" s="140"/>
      <c r="W176" s="171" t="str">
        <f t="shared" si="28"/>
        <v/>
      </c>
    </row>
    <row r="177" spans="1:23" ht="12" customHeight="1">
      <c r="A177" s="27">
        <v>128</v>
      </c>
      <c r="B177" s="188"/>
      <c r="C177" s="401"/>
      <c r="D177" s="189"/>
      <c r="E177" s="190"/>
      <c r="F177" s="190"/>
      <c r="G177" s="161" t="str">
        <f t="shared" si="17"/>
        <v/>
      </c>
      <c r="H177" s="162" t="str">
        <f t="shared" si="18"/>
        <v/>
      </c>
      <c r="I177" s="197" t="str">
        <f t="shared" si="19"/>
        <v/>
      </c>
      <c r="J177" s="164" t="str">
        <f t="shared" si="29"/>
        <v/>
      </c>
      <c r="K177" s="163"/>
      <c r="M177" s="165" t="str">
        <f t="shared" si="20"/>
        <v/>
      </c>
      <c r="N177" s="166" t="str">
        <f t="shared" si="30"/>
        <v/>
      </c>
      <c r="O177" s="167" t="str">
        <f t="shared" si="21"/>
        <v/>
      </c>
      <c r="P177" s="167" t="str">
        <f t="shared" si="22"/>
        <v/>
      </c>
      <c r="Q177" s="168" t="str">
        <f t="shared" si="23"/>
        <v/>
      </c>
      <c r="R177" s="169" t="str">
        <f t="shared" si="24"/>
        <v/>
      </c>
      <c r="S177" s="168" t="str">
        <f t="shared" si="25"/>
        <v/>
      </c>
      <c r="T177" s="168" t="str">
        <f t="shared" si="26"/>
        <v/>
      </c>
      <c r="U177" s="168" t="str">
        <f t="shared" si="27"/>
        <v/>
      </c>
      <c r="V177" s="140"/>
      <c r="W177" s="171" t="str">
        <f t="shared" si="28"/>
        <v/>
      </c>
    </row>
    <row r="178" spans="1:23" ht="12" customHeight="1">
      <c r="A178" s="27">
        <v>129</v>
      </c>
      <c r="B178" s="188"/>
      <c r="C178" s="401"/>
      <c r="D178" s="189"/>
      <c r="E178" s="190"/>
      <c r="F178" s="190"/>
      <c r="G178" s="161" t="str">
        <f t="shared" ref="G178:G241" si="31">IF(OR(ISBLANK($C178),ISBLANK($C$45)),"",IF($C178&gt;$C$45,"",DATEDIF($C178,$C$45,"Y")))</f>
        <v/>
      </c>
      <c r="H178" s="162" t="str">
        <f t="shared" ref="H178:H241" si="32">IF(D178=1,"男",IF(D178=2,"女",""))</f>
        <v/>
      </c>
      <c r="I178" s="197" t="str">
        <f t="shared" ref="I178:I241" si="33">G178&amp;H178</f>
        <v/>
      </c>
      <c r="J178" s="164" t="str">
        <f t="shared" si="29"/>
        <v/>
      </c>
      <c r="K178" s="163"/>
      <c r="M178" s="165" t="str">
        <f t="shared" ref="M178:M241" si="34">IF(E178="","",(IF(E178&gt;=70,F178/(E178*E178/10^4),"測定不可")))</f>
        <v/>
      </c>
      <c r="N178" s="166" t="str">
        <f t="shared" si="30"/>
        <v/>
      </c>
      <c r="O178" s="167" t="str">
        <f t="shared" ref="O178:O241" si="35">IF(OR(C178=""),"",IF(D178="1",0.00206*E178*E178-0.1166*E178+6.5273,0.00249*E178*E178-0.1858*E178+9.036))</f>
        <v/>
      </c>
      <c r="P178" s="167" t="str">
        <f t="shared" ref="P178:P241" si="36">IF(OR(E178=""),"",IF(AND(H178="男",G178&lt;=2),61,IF(AND(H178="男",G178&gt;=3),54.8,IF(AND(H178="女",G178&lt;=2),59.7,52.2))))</f>
        <v/>
      </c>
      <c r="Q178" s="168" t="str">
        <f t="shared" ref="Q178:Q241" si="37">IF($E178="","",P178*O178)</f>
        <v/>
      </c>
      <c r="R178" s="169" t="str">
        <f t="shared" ref="R178:R241" si="38">IF(OR(G178=""),"",IF(G178&gt;=3,1.45,1.35))</f>
        <v/>
      </c>
      <c r="S178" s="168" t="str">
        <f t="shared" ref="S178:S241" si="39">IF(OR(G178=""),"",IF(AND(H178="男",G178&lt;=2),20,IF(AND(H178="女",G178&lt;=2),15,10)))</f>
        <v/>
      </c>
      <c r="T178" s="168" t="str">
        <f t="shared" ref="T178:T241" si="40">IF(E178="","",(Q178*R178+S178))</f>
        <v/>
      </c>
      <c r="U178" s="168" t="str">
        <f t="shared" ref="U178:U241" si="41">IF(OR(E178=""),"",CEILING(T178,50))</f>
        <v/>
      </c>
      <c r="V178" s="140"/>
      <c r="W178" s="171" t="str">
        <f t="shared" ref="W178:W241" si="42">IF(E178="","",(U178*V178))</f>
        <v/>
      </c>
    </row>
    <row r="179" spans="1:23" ht="12" customHeight="1">
      <c r="A179" s="27">
        <v>130</v>
      </c>
      <c r="B179" s="188"/>
      <c r="C179" s="401"/>
      <c r="D179" s="189"/>
      <c r="E179" s="190"/>
      <c r="F179" s="190"/>
      <c r="G179" s="161" t="str">
        <f t="shared" si="31"/>
        <v/>
      </c>
      <c r="H179" s="162" t="str">
        <f t="shared" si="32"/>
        <v/>
      </c>
      <c r="I179" s="197" t="str">
        <f t="shared" si="33"/>
        <v/>
      </c>
      <c r="J179" s="164" t="str">
        <f t="shared" si="29"/>
        <v/>
      </c>
      <c r="K179" s="163"/>
      <c r="M179" s="165" t="str">
        <f t="shared" si="34"/>
        <v/>
      </c>
      <c r="N179" s="166" t="str">
        <f t="shared" si="30"/>
        <v/>
      </c>
      <c r="O179" s="167" t="str">
        <f t="shared" si="35"/>
        <v/>
      </c>
      <c r="P179" s="167" t="str">
        <f t="shared" si="36"/>
        <v/>
      </c>
      <c r="Q179" s="168" t="str">
        <f t="shared" si="37"/>
        <v/>
      </c>
      <c r="R179" s="169" t="str">
        <f t="shared" si="38"/>
        <v/>
      </c>
      <c r="S179" s="168" t="str">
        <f t="shared" si="39"/>
        <v/>
      </c>
      <c r="T179" s="168" t="str">
        <f t="shared" si="40"/>
        <v/>
      </c>
      <c r="U179" s="168" t="str">
        <f t="shared" si="41"/>
        <v/>
      </c>
      <c r="V179" s="140"/>
      <c r="W179" s="171" t="str">
        <f t="shared" si="42"/>
        <v/>
      </c>
    </row>
    <row r="180" spans="1:23" ht="12" customHeight="1">
      <c r="A180" s="27">
        <v>131</v>
      </c>
      <c r="B180" s="188"/>
      <c r="C180" s="401"/>
      <c r="D180" s="189"/>
      <c r="E180" s="190"/>
      <c r="F180" s="190"/>
      <c r="G180" s="161" t="str">
        <f t="shared" si="31"/>
        <v/>
      </c>
      <c r="H180" s="162" t="str">
        <f t="shared" si="32"/>
        <v/>
      </c>
      <c r="I180" s="197" t="str">
        <f t="shared" si="33"/>
        <v/>
      </c>
      <c r="J180" s="164" t="str">
        <f t="shared" ref="J180:J243" si="43">IF(OR(E180=""),"",IF(E180&gt;=70,(IF(ISNUMBER(N180),VLOOKUP(N180,$F$32:$K$37,4,TRUE),"")),"測定不可"))</f>
        <v/>
      </c>
      <c r="K180" s="163"/>
      <c r="M180" s="165" t="str">
        <f t="shared" si="34"/>
        <v/>
      </c>
      <c r="N180" s="166" t="str">
        <f t="shared" si="30"/>
        <v/>
      </c>
      <c r="O180" s="167" t="str">
        <f t="shared" si="35"/>
        <v/>
      </c>
      <c r="P180" s="167" t="str">
        <f t="shared" si="36"/>
        <v/>
      </c>
      <c r="Q180" s="168" t="str">
        <f t="shared" si="37"/>
        <v/>
      </c>
      <c r="R180" s="169" t="str">
        <f t="shared" si="38"/>
        <v/>
      </c>
      <c r="S180" s="168" t="str">
        <f t="shared" si="39"/>
        <v/>
      </c>
      <c r="T180" s="168" t="str">
        <f t="shared" si="40"/>
        <v/>
      </c>
      <c r="U180" s="168" t="str">
        <f t="shared" si="41"/>
        <v/>
      </c>
      <c r="V180" s="140"/>
      <c r="W180" s="171" t="str">
        <f t="shared" si="42"/>
        <v/>
      </c>
    </row>
    <row r="181" spans="1:23" ht="12" customHeight="1">
      <c r="A181" s="27">
        <v>132</v>
      </c>
      <c r="B181" s="188"/>
      <c r="C181" s="401"/>
      <c r="D181" s="189"/>
      <c r="E181" s="190"/>
      <c r="F181" s="190"/>
      <c r="G181" s="161" t="str">
        <f t="shared" si="31"/>
        <v/>
      </c>
      <c r="H181" s="162" t="str">
        <f t="shared" si="32"/>
        <v/>
      </c>
      <c r="I181" s="197" t="str">
        <f t="shared" si="33"/>
        <v/>
      </c>
      <c r="J181" s="164" t="str">
        <f t="shared" si="43"/>
        <v/>
      </c>
      <c r="K181" s="163"/>
      <c r="M181" s="165" t="str">
        <f t="shared" si="34"/>
        <v/>
      </c>
      <c r="N181" s="166" t="str">
        <f t="shared" si="30"/>
        <v/>
      </c>
      <c r="O181" s="167" t="str">
        <f t="shared" si="35"/>
        <v/>
      </c>
      <c r="P181" s="167" t="str">
        <f t="shared" si="36"/>
        <v/>
      </c>
      <c r="Q181" s="168" t="str">
        <f t="shared" si="37"/>
        <v/>
      </c>
      <c r="R181" s="169" t="str">
        <f t="shared" si="38"/>
        <v/>
      </c>
      <c r="S181" s="168" t="str">
        <f t="shared" si="39"/>
        <v/>
      </c>
      <c r="T181" s="168" t="str">
        <f t="shared" si="40"/>
        <v/>
      </c>
      <c r="U181" s="168" t="str">
        <f t="shared" si="41"/>
        <v/>
      </c>
      <c r="V181" s="140"/>
      <c r="W181" s="171" t="str">
        <f t="shared" si="42"/>
        <v/>
      </c>
    </row>
    <row r="182" spans="1:23" ht="12" customHeight="1">
      <c r="A182" s="27">
        <v>133</v>
      </c>
      <c r="B182" s="188"/>
      <c r="C182" s="401"/>
      <c r="D182" s="189"/>
      <c r="E182" s="190"/>
      <c r="F182" s="190"/>
      <c r="G182" s="161" t="str">
        <f t="shared" si="31"/>
        <v/>
      </c>
      <c r="H182" s="162" t="str">
        <f t="shared" si="32"/>
        <v/>
      </c>
      <c r="I182" s="197" t="str">
        <f t="shared" si="33"/>
        <v/>
      </c>
      <c r="J182" s="164" t="str">
        <f t="shared" si="43"/>
        <v/>
      </c>
      <c r="K182" s="163"/>
      <c r="M182" s="165" t="str">
        <f t="shared" si="34"/>
        <v/>
      </c>
      <c r="N182" s="166" t="str">
        <f t="shared" si="30"/>
        <v/>
      </c>
      <c r="O182" s="167" t="str">
        <f t="shared" si="35"/>
        <v/>
      </c>
      <c r="P182" s="167" t="str">
        <f t="shared" si="36"/>
        <v/>
      </c>
      <c r="Q182" s="168" t="str">
        <f t="shared" si="37"/>
        <v/>
      </c>
      <c r="R182" s="169" t="str">
        <f t="shared" si="38"/>
        <v/>
      </c>
      <c r="S182" s="168" t="str">
        <f t="shared" si="39"/>
        <v/>
      </c>
      <c r="T182" s="168" t="str">
        <f t="shared" si="40"/>
        <v/>
      </c>
      <c r="U182" s="168" t="str">
        <f t="shared" si="41"/>
        <v/>
      </c>
      <c r="V182" s="140"/>
      <c r="W182" s="171" t="str">
        <f t="shared" si="42"/>
        <v/>
      </c>
    </row>
    <row r="183" spans="1:23" ht="12" customHeight="1">
      <c r="A183" s="27">
        <v>134</v>
      </c>
      <c r="B183" s="188"/>
      <c r="C183" s="401"/>
      <c r="D183" s="189"/>
      <c r="E183" s="190"/>
      <c r="F183" s="190"/>
      <c r="G183" s="161" t="str">
        <f t="shared" si="31"/>
        <v/>
      </c>
      <c r="H183" s="162" t="str">
        <f t="shared" si="32"/>
        <v/>
      </c>
      <c r="I183" s="197" t="str">
        <f t="shared" si="33"/>
        <v/>
      </c>
      <c r="J183" s="164" t="str">
        <f t="shared" si="43"/>
        <v/>
      </c>
      <c r="K183" s="163"/>
      <c r="M183" s="165" t="str">
        <f t="shared" si="34"/>
        <v/>
      </c>
      <c r="N183" s="166" t="str">
        <f t="shared" si="30"/>
        <v/>
      </c>
      <c r="O183" s="167" t="str">
        <f t="shared" si="35"/>
        <v/>
      </c>
      <c r="P183" s="167" t="str">
        <f t="shared" si="36"/>
        <v/>
      </c>
      <c r="Q183" s="168" t="str">
        <f t="shared" si="37"/>
        <v/>
      </c>
      <c r="R183" s="169" t="str">
        <f t="shared" si="38"/>
        <v/>
      </c>
      <c r="S183" s="168" t="str">
        <f t="shared" si="39"/>
        <v/>
      </c>
      <c r="T183" s="168" t="str">
        <f t="shared" si="40"/>
        <v/>
      </c>
      <c r="U183" s="168" t="str">
        <f t="shared" si="41"/>
        <v/>
      </c>
      <c r="V183" s="140"/>
      <c r="W183" s="171" t="str">
        <f t="shared" si="42"/>
        <v/>
      </c>
    </row>
    <row r="184" spans="1:23" ht="12" customHeight="1">
      <c r="A184" s="27">
        <v>135</v>
      </c>
      <c r="B184" s="188"/>
      <c r="C184" s="401"/>
      <c r="D184" s="189"/>
      <c r="E184" s="190"/>
      <c r="F184" s="190"/>
      <c r="G184" s="161" t="str">
        <f t="shared" si="31"/>
        <v/>
      </c>
      <c r="H184" s="162" t="str">
        <f t="shared" si="32"/>
        <v/>
      </c>
      <c r="I184" s="197" t="str">
        <f t="shared" si="33"/>
        <v/>
      </c>
      <c r="J184" s="164" t="str">
        <f t="shared" si="43"/>
        <v/>
      </c>
      <c r="K184" s="163"/>
      <c r="M184" s="165" t="str">
        <f t="shared" si="34"/>
        <v/>
      </c>
      <c r="N184" s="166" t="str">
        <f t="shared" si="30"/>
        <v/>
      </c>
      <c r="O184" s="167" t="str">
        <f t="shared" si="35"/>
        <v/>
      </c>
      <c r="P184" s="167" t="str">
        <f t="shared" si="36"/>
        <v/>
      </c>
      <c r="Q184" s="168" t="str">
        <f t="shared" si="37"/>
        <v/>
      </c>
      <c r="R184" s="169" t="str">
        <f t="shared" si="38"/>
        <v/>
      </c>
      <c r="S184" s="168" t="str">
        <f t="shared" si="39"/>
        <v/>
      </c>
      <c r="T184" s="168" t="str">
        <f t="shared" si="40"/>
        <v/>
      </c>
      <c r="U184" s="168" t="str">
        <f t="shared" si="41"/>
        <v/>
      </c>
      <c r="V184" s="140"/>
      <c r="W184" s="171" t="str">
        <f t="shared" si="42"/>
        <v/>
      </c>
    </row>
    <row r="185" spans="1:23" ht="12" customHeight="1">
      <c r="A185" s="27">
        <v>136</v>
      </c>
      <c r="B185" s="188"/>
      <c r="C185" s="401"/>
      <c r="D185" s="189"/>
      <c r="E185" s="190"/>
      <c r="F185" s="190"/>
      <c r="G185" s="161" t="str">
        <f t="shared" si="31"/>
        <v/>
      </c>
      <c r="H185" s="162" t="str">
        <f t="shared" si="32"/>
        <v/>
      </c>
      <c r="I185" s="197" t="str">
        <f t="shared" si="33"/>
        <v/>
      </c>
      <c r="J185" s="164" t="str">
        <f t="shared" si="43"/>
        <v/>
      </c>
      <c r="K185" s="163"/>
      <c r="M185" s="165" t="str">
        <f t="shared" si="34"/>
        <v/>
      </c>
      <c r="N185" s="166" t="str">
        <f t="shared" si="30"/>
        <v/>
      </c>
      <c r="O185" s="167" t="str">
        <f t="shared" si="35"/>
        <v/>
      </c>
      <c r="P185" s="167" t="str">
        <f t="shared" si="36"/>
        <v/>
      </c>
      <c r="Q185" s="168" t="str">
        <f t="shared" si="37"/>
        <v/>
      </c>
      <c r="R185" s="169" t="str">
        <f t="shared" si="38"/>
        <v/>
      </c>
      <c r="S185" s="168" t="str">
        <f t="shared" si="39"/>
        <v/>
      </c>
      <c r="T185" s="168" t="str">
        <f t="shared" si="40"/>
        <v/>
      </c>
      <c r="U185" s="168" t="str">
        <f t="shared" si="41"/>
        <v/>
      </c>
      <c r="V185" s="140"/>
      <c r="W185" s="171" t="str">
        <f t="shared" si="42"/>
        <v/>
      </c>
    </row>
    <row r="186" spans="1:23" ht="12" customHeight="1">
      <c r="A186" s="27">
        <v>137</v>
      </c>
      <c r="B186" s="188"/>
      <c r="C186" s="401"/>
      <c r="D186" s="189"/>
      <c r="E186" s="190"/>
      <c r="F186" s="190"/>
      <c r="G186" s="161" t="str">
        <f t="shared" si="31"/>
        <v/>
      </c>
      <c r="H186" s="162" t="str">
        <f t="shared" si="32"/>
        <v/>
      </c>
      <c r="I186" s="197" t="str">
        <f t="shared" si="33"/>
        <v/>
      </c>
      <c r="J186" s="164" t="str">
        <f t="shared" si="43"/>
        <v/>
      </c>
      <c r="K186" s="163"/>
      <c r="M186" s="165" t="str">
        <f t="shared" si="34"/>
        <v/>
      </c>
      <c r="N186" s="166" t="str">
        <f t="shared" si="30"/>
        <v/>
      </c>
      <c r="O186" s="167" t="str">
        <f t="shared" si="35"/>
        <v/>
      </c>
      <c r="P186" s="167" t="str">
        <f t="shared" si="36"/>
        <v/>
      </c>
      <c r="Q186" s="168" t="str">
        <f t="shared" si="37"/>
        <v/>
      </c>
      <c r="R186" s="169" t="str">
        <f t="shared" si="38"/>
        <v/>
      </c>
      <c r="S186" s="168" t="str">
        <f t="shared" si="39"/>
        <v/>
      </c>
      <c r="T186" s="168" t="str">
        <f t="shared" si="40"/>
        <v/>
      </c>
      <c r="U186" s="168" t="str">
        <f t="shared" si="41"/>
        <v/>
      </c>
      <c r="V186" s="140"/>
      <c r="W186" s="171" t="str">
        <f t="shared" si="42"/>
        <v/>
      </c>
    </row>
    <row r="187" spans="1:23" ht="12" customHeight="1">
      <c r="A187" s="27">
        <v>138</v>
      </c>
      <c r="B187" s="188"/>
      <c r="C187" s="401"/>
      <c r="D187" s="189"/>
      <c r="E187" s="190"/>
      <c r="F187" s="190"/>
      <c r="G187" s="161" t="str">
        <f t="shared" si="31"/>
        <v/>
      </c>
      <c r="H187" s="162" t="str">
        <f t="shared" si="32"/>
        <v/>
      </c>
      <c r="I187" s="197" t="str">
        <f t="shared" si="33"/>
        <v/>
      </c>
      <c r="J187" s="164" t="str">
        <f t="shared" si="43"/>
        <v/>
      </c>
      <c r="K187" s="163"/>
      <c r="M187" s="165" t="str">
        <f t="shared" si="34"/>
        <v/>
      </c>
      <c r="N187" s="166" t="str">
        <f t="shared" si="30"/>
        <v/>
      </c>
      <c r="O187" s="167" t="str">
        <f t="shared" si="35"/>
        <v/>
      </c>
      <c r="P187" s="167" t="str">
        <f t="shared" si="36"/>
        <v/>
      </c>
      <c r="Q187" s="168" t="str">
        <f t="shared" si="37"/>
        <v/>
      </c>
      <c r="R187" s="169" t="str">
        <f t="shared" si="38"/>
        <v/>
      </c>
      <c r="S187" s="168" t="str">
        <f t="shared" si="39"/>
        <v/>
      </c>
      <c r="T187" s="168" t="str">
        <f t="shared" si="40"/>
        <v/>
      </c>
      <c r="U187" s="168" t="str">
        <f t="shared" si="41"/>
        <v/>
      </c>
      <c r="V187" s="140"/>
      <c r="W187" s="171" t="str">
        <f t="shared" si="42"/>
        <v/>
      </c>
    </row>
    <row r="188" spans="1:23" ht="12" customHeight="1">
      <c r="A188" s="27">
        <v>139</v>
      </c>
      <c r="B188" s="188"/>
      <c r="C188" s="401"/>
      <c r="D188" s="189"/>
      <c r="E188" s="190"/>
      <c r="F188" s="190"/>
      <c r="G188" s="161" t="str">
        <f t="shared" si="31"/>
        <v/>
      </c>
      <c r="H188" s="162" t="str">
        <f t="shared" si="32"/>
        <v/>
      </c>
      <c r="I188" s="197" t="str">
        <f t="shared" si="33"/>
        <v/>
      </c>
      <c r="J188" s="164" t="str">
        <f t="shared" si="43"/>
        <v/>
      </c>
      <c r="K188" s="163"/>
      <c r="M188" s="165" t="str">
        <f t="shared" si="34"/>
        <v/>
      </c>
      <c r="N188" s="166" t="str">
        <f t="shared" si="30"/>
        <v/>
      </c>
      <c r="O188" s="167" t="str">
        <f t="shared" si="35"/>
        <v/>
      </c>
      <c r="P188" s="167" t="str">
        <f t="shared" si="36"/>
        <v/>
      </c>
      <c r="Q188" s="168" t="str">
        <f t="shared" si="37"/>
        <v/>
      </c>
      <c r="R188" s="169" t="str">
        <f t="shared" si="38"/>
        <v/>
      </c>
      <c r="S188" s="168" t="str">
        <f t="shared" si="39"/>
        <v/>
      </c>
      <c r="T188" s="168" t="str">
        <f t="shared" si="40"/>
        <v/>
      </c>
      <c r="U188" s="168" t="str">
        <f t="shared" si="41"/>
        <v/>
      </c>
      <c r="V188" s="140"/>
      <c r="W188" s="171" t="str">
        <f t="shared" si="42"/>
        <v/>
      </c>
    </row>
    <row r="189" spans="1:23" ht="12" customHeight="1">
      <c r="A189" s="27">
        <v>140</v>
      </c>
      <c r="B189" s="188"/>
      <c r="C189" s="401"/>
      <c r="D189" s="189"/>
      <c r="E189" s="190"/>
      <c r="F189" s="190"/>
      <c r="G189" s="161" t="str">
        <f t="shared" si="31"/>
        <v/>
      </c>
      <c r="H189" s="162" t="str">
        <f t="shared" si="32"/>
        <v/>
      </c>
      <c r="I189" s="197" t="str">
        <f t="shared" si="33"/>
        <v/>
      </c>
      <c r="J189" s="164" t="str">
        <f t="shared" si="43"/>
        <v/>
      </c>
      <c r="K189" s="163"/>
      <c r="M189" s="165" t="str">
        <f t="shared" si="34"/>
        <v/>
      </c>
      <c r="N189" s="166" t="str">
        <f t="shared" si="30"/>
        <v/>
      </c>
      <c r="O189" s="167" t="str">
        <f t="shared" si="35"/>
        <v/>
      </c>
      <c r="P189" s="167" t="str">
        <f t="shared" si="36"/>
        <v/>
      </c>
      <c r="Q189" s="168" t="str">
        <f t="shared" si="37"/>
        <v/>
      </c>
      <c r="R189" s="169" t="str">
        <f t="shared" si="38"/>
        <v/>
      </c>
      <c r="S189" s="168" t="str">
        <f t="shared" si="39"/>
        <v/>
      </c>
      <c r="T189" s="168" t="str">
        <f t="shared" si="40"/>
        <v/>
      </c>
      <c r="U189" s="168" t="str">
        <f t="shared" si="41"/>
        <v/>
      </c>
      <c r="V189" s="140"/>
      <c r="W189" s="171" t="str">
        <f t="shared" si="42"/>
        <v/>
      </c>
    </row>
    <row r="190" spans="1:23" ht="12" customHeight="1">
      <c r="A190" s="27">
        <v>141</v>
      </c>
      <c r="B190" s="188"/>
      <c r="C190" s="401"/>
      <c r="D190" s="189"/>
      <c r="E190" s="190"/>
      <c r="F190" s="190"/>
      <c r="G190" s="161" t="str">
        <f t="shared" si="31"/>
        <v/>
      </c>
      <c r="H190" s="162" t="str">
        <f t="shared" si="32"/>
        <v/>
      </c>
      <c r="I190" s="197" t="str">
        <f t="shared" si="33"/>
        <v/>
      </c>
      <c r="J190" s="164" t="str">
        <f t="shared" si="43"/>
        <v/>
      </c>
      <c r="K190" s="163"/>
      <c r="M190" s="165" t="str">
        <f t="shared" si="34"/>
        <v/>
      </c>
      <c r="N190" s="166" t="str">
        <f t="shared" si="30"/>
        <v/>
      </c>
      <c r="O190" s="167" t="str">
        <f t="shared" si="35"/>
        <v/>
      </c>
      <c r="P190" s="167" t="str">
        <f t="shared" si="36"/>
        <v/>
      </c>
      <c r="Q190" s="168" t="str">
        <f t="shared" si="37"/>
        <v/>
      </c>
      <c r="R190" s="169" t="str">
        <f t="shared" si="38"/>
        <v/>
      </c>
      <c r="S190" s="168" t="str">
        <f t="shared" si="39"/>
        <v/>
      </c>
      <c r="T190" s="168" t="str">
        <f t="shared" si="40"/>
        <v/>
      </c>
      <c r="U190" s="168" t="str">
        <f t="shared" si="41"/>
        <v/>
      </c>
      <c r="V190" s="140"/>
      <c r="W190" s="171" t="str">
        <f t="shared" si="42"/>
        <v/>
      </c>
    </row>
    <row r="191" spans="1:23" ht="12" customHeight="1">
      <c r="A191" s="27">
        <v>142</v>
      </c>
      <c r="B191" s="188"/>
      <c r="C191" s="401"/>
      <c r="D191" s="189"/>
      <c r="E191" s="190"/>
      <c r="F191" s="190"/>
      <c r="G191" s="161" t="str">
        <f t="shared" si="31"/>
        <v/>
      </c>
      <c r="H191" s="162" t="str">
        <f t="shared" si="32"/>
        <v/>
      </c>
      <c r="I191" s="197" t="str">
        <f t="shared" si="33"/>
        <v/>
      </c>
      <c r="J191" s="164" t="str">
        <f t="shared" si="43"/>
        <v/>
      </c>
      <c r="K191" s="163"/>
      <c r="M191" s="165" t="str">
        <f t="shared" si="34"/>
        <v/>
      </c>
      <c r="N191" s="166" t="str">
        <f t="shared" si="30"/>
        <v/>
      </c>
      <c r="O191" s="167" t="str">
        <f t="shared" si="35"/>
        <v/>
      </c>
      <c r="P191" s="167" t="str">
        <f t="shared" si="36"/>
        <v/>
      </c>
      <c r="Q191" s="168" t="str">
        <f t="shared" si="37"/>
        <v/>
      </c>
      <c r="R191" s="169" t="str">
        <f t="shared" si="38"/>
        <v/>
      </c>
      <c r="S191" s="168" t="str">
        <f t="shared" si="39"/>
        <v/>
      </c>
      <c r="T191" s="168" t="str">
        <f t="shared" si="40"/>
        <v/>
      </c>
      <c r="U191" s="168" t="str">
        <f t="shared" si="41"/>
        <v/>
      </c>
      <c r="V191" s="140"/>
      <c r="W191" s="171" t="str">
        <f t="shared" si="42"/>
        <v/>
      </c>
    </row>
    <row r="192" spans="1:23" ht="12" customHeight="1">
      <c r="A192" s="27">
        <v>143</v>
      </c>
      <c r="B192" s="188"/>
      <c r="C192" s="401"/>
      <c r="D192" s="189"/>
      <c r="E192" s="190"/>
      <c r="F192" s="190"/>
      <c r="G192" s="161" t="str">
        <f t="shared" si="31"/>
        <v/>
      </c>
      <c r="H192" s="162" t="str">
        <f t="shared" si="32"/>
        <v/>
      </c>
      <c r="I192" s="197" t="str">
        <f t="shared" si="33"/>
        <v/>
      </c>
      <c r="J192" s="164" t="str">
        <f t="shared" si="43"/>
        <v/>
      </c>
      <c r="K192" s="163"/>
      <c r="M192" s="165" t="str">
        <f t="shared" si="34"/>
        <v/>
      </c>
      <c r="N192" s="166" t="str">
        <f t="shared" si="30"/>
        <v/>
      </c>
      <c r="O192" s="167" t="str">
        <f t="shared" si="35"/>
        <v/>
      </c>
      <c r="P192" s="167" t="str">
        <f t="shared" si="36"/>
        <v/>
      </c>
      <c r="Q192" s="168" t="str">
        <f t="shared" si="37"/>
        <v/>
      </c>
      <c r="R192" s="169" t="str">
        <f t="shared" si="38"/>
        <v/>
      </c>
      <c r="S192" s="168" t="str">
        <f t="shared" si="39"/>
        <v/>
      </c>
      <c r="T192" s="168" t="str">
        <f t="shared" si="40"/>
        <v/>
      </c>
      <c r="U192" s="168" t="str">
        <f t="shared" si="41"/>
        <v/>
      </c>
      <c r="V192" s="140"/>
      <c r="W192" s="171" t="str">
        <f t="shared" si="42"/>
        <v/>
      </c>
    </row>
    <row r="193" spans="1:23" ht="12" customHeight="1">
      <c r="A193" s="27">
        <v>144</v>
      </c>
      <c r="B193" s="188"/>
      <c r="C193" s="401"/>
      <c r="D193" s="189"/>
      <c r="E193" s="190"/>
      <c r="F193" s="190"/>
      <c r="G193" s="161" t="str">
        <f t="shared" si="31"/>
        <v/>
      </c>
      <c r="H193" s="162" t="str">
        <f t="shared" si="32"/>
        <v/>
      </c>
      <c r="I193" s="197" t="str">
        <f t="shared" si="33"/>
        <v/>
      </c>
      <c r="J193" s="164" t="str">
        <f t="shared" si="43"/>
        <v/>
      </c>
      <c r="K193" s="163"/>
      <c r="M193" s="165" t="str">
        <f t="shared" si="34"/>
        <v/>
      </c>
      <c r="N193" s="166" t="str">
        <f t="shared" si="30"/>
        <v/>
      </c>
      <c r="O193" s="167" t="str">
        <f t="shared" si="35"/>
        <v/>
      </c>
      <c r="P193" s="167" t="str">
        <f t="shared" si="36"/>
        <v/>
      </c>
      <c r="Q193" s="168" t="str">
        <f t="shared" si="37"/>
        <v/>
      </c>
      <c r="R193" s="169" t="str">
        <f t="shared" si="38"/>
        <v/>
      </c>
      <c r="S193" s="168" t="str">
        <f t="shared" si="39"/>
        <v/>
      </c>
      <c r="T193" s="168" t="str">
        <f t="shared" si="40"/>
        <v/>
      </c>
      <c r="U193" s="168" t="str">
        <f t="shared" si="41"/>
        <v/>
      </c>
      <c r="V193" s="140"/>
      <c r="W193" s="171" t="str">
        <f t="shared" si="42"/>
        <v/>
      </c>
    </row>
    <row r="194" spans="1:23" ht="12" customHeight="1">
      <c r="A194" s="27">
        <v>145</v>
      </c>
      <c r="B194" s="188"/>
      <c r="C194" s="401"/>
      <c r="D194" s="189"/>
      <c r="E194" s="190"/>
      <c r="F194" s="190"/>
      <c r="G194" s="161" t="str">
        <f t="shared" si="31"/>
        <v/>
      </c>
      <c r="H194" s="162" t="str">
        <f t="shared" si="32"/>
        <v/>
      </c>
      <c r="I194" s="197" t="str">
        <f t="shared" si="33"/>
        <v/>
      </c>
      <c r="J194" s="164" t="str">
        <f t="shared" si="43"/>
        <v/>
      </c>
      <c r="K194" s="163"/>
      <c r="M194" s="165" t="str">
        <f t="shared" si="34"/>
        <v/>
      </c>
      <c r="N194" s="166" t="str">
        <f t="shared" si="30"/>
        <v/>
      </c>
      <c r="O194" s="167" t="str">
        <f t="shared" si="35"/>
        <v/>
      </c>
      <c r="P194" s="167" t="str">
        <f t="shared" si="36"/>
        <v/>
      </c>
      <c r="Q194" s="168" t="str">
        <f t="shared" si="37"/>
        <v/>
      </c>
      <c r="R194" s="169" t="str">
        <f t="shared" si="38"/>
        <v/>
      </c>
      <c r="S194" s="168" t="str">
        <f t="shared" si="39"/>
        <v/>
      </c>
      <c r="T194" s="168" t="str">
        <f t="shared" si="40"/>
        <v/>
      </c>
      <c r="U194" s="168" t="str">
        <f t="shared" si="41"/>
        <v/>
      </c>
      <c r="V194" s="140"/>
      <c r="W194" s="171" t="str">
        <f t="shared" si="42"/>
        <v/>
      </c>
    </row>
    <row r="195" spans="1:23" ht="12" customHeight="1">
      <c r="A195" s="27">
        <v>146</v>
      </c>
      <c r="B195" s="188"/>
      <c r="C195" s="401"/>
      <c r="D195" s="189"/>
      <c r="E195" s="190"/>
      <c r="F195" s="190"/>
      <c r="G195" s="161" t="str">
        <f t="shared" si="31"/>
        <v/>
      </c>
      <c r="H195" s="162" t="str">
        <f t="shared" si="32"/>
        <v/>
      </c>
      <c r="I195" s="197" t="str">
        <f t="shared" si="33"/>
        <v/>
      </c>
      <c r="J195" s="164" t="str">
        <f t="shared" si="43"/>
        <v/>
      </c>
      <c r="K195" s="163"/>
      <c r="M195" s="165" t="str">
        <f t="shared" si="34"/>
        <v/>
      </c>
      <c r="N195" s="166" t="str">
        <f t="shared" si="30"/>
        <v/>
      </c>
      <c r="O195" s="167" t="str">
        <f t="shared" si="35"/>
        <v/>
      </c>
      <c r="P195" s="167" t="str">
        <f t="shared" si="36"/>
        <v/>
      </c>
      <c r="Q195" s="168" t="str">
        <f t="shared" si="37"/>
        <v/>
      </c>
      <c r="R195" s="169" t="str">
        <f t="shared" si="38"/>
        <v/>
      </c>
      <c r="S195" s="168" t="str">
        <f t="shared" si="39"/>
        <v/>
      </c>
      <c r="T195" s="168" t="str">
        <f t="shared" si="40"/>
        <v/>
      </c>
      <c r="U195" s="168" t="str">
        <f t="shared" si="41"/>
        <v/>
      </c>
      <c r="V195" s="140"/>
      <c r="W195" s="171" t="str">
        <f t="shared" si="42"/>
        <v/>
      </c>
    </row>
    <row r="196" spans="1:23" ht="12" customHeight="1">
      <c r="A196" s="27">
        <v>147</v>
      </c>
      <c r="B196" s="188"/>
      <c r="C196" s="401"/>
      <c r="D196" s="189"/>
      <c r="E196" s="190"/>
      <c r="F196" s="190"/>
      <c r="G196" s="161" t="str">
        <f t="shared" si="31"/>
        <v/>
      </c>
      <c r="H196" s="162" t="str">
        <f t="shared" si="32"/>
        <v/>
      </c>
      <c r="I196" s="197" t="str">
        <f t="shared" si="33"/>
        <v/>
      </c>
      <c r="J196" s="164" t="str">
        <f t="shared" si="43"/>
        <v/>
      </c>
      <c r="K196" s="163"/>
      <c r="M196" s="165" t="str">
        <f t="shared" si="34"/>
        <v/>
      </c>
      <c r="N196" s="166" t="str">
        <f t="shared" ref="N196:N259" si="44">IF(F196="","",(F196-O196)/O196*100)</f>
        <v/>
      </c>
      <c r="O196" s="167" t="str">
        <f t="shared" si="35"/>
        <v/>
      </c>
      <c r="P196" s="167" t="str">
        <f t="shared" si="36"/>
        <v/>
      </c>
      <c r="Q196" s="168" t="str">
        <f t="shared" si="37"/>
        <v/>
      </c>
      <c r="R196" s="169" t="str">
        <f t="shared" si="38"/>
        <v/>
      </c>
      <c r="S196" s="168" t="str">
        <f t="shared" si="39"/>
        <v/>
      </c>
      <c r="T196" s="168" t="str">
        <f t="shared" si="40"/>
        <v/>
      </c>
      <c r="U196" s="168" t="str">
        <f t="shared" si="41"/>
        <v/>
      </c>
      <c r="V196" s="140"/>
      <c r="W196" s="171" t="str">
        <f t="shared" si="42"/>
        <v/>
      </c>
    </row>
    <row r="197" spans="1:23" ht="12" customHeight="1">
      <c r="A197" s="27">
        <v>148</v>
      </c>
      <c r="B197" s="188"/>
      <c r="C197" s="401"/>
      <c r="D197" s="189"/>
      <c r="E197" s="190"/>
      <c r="F197" s="190"/>
      <c r="G197" s="161" t="str">
        <f t="shared" si="31"/>
        <v/>
      </c>
      <c r="H197" s="162" t="str">
        <f t="shared" si="32"/>
        <v/>
      </c>
      <c r="I197" s="197" t="str">
        <f t="shared" si="33"/>
        <v/>
      </c>
      <c r="J197" s="164" t="str">
        <f t="shared" si="43"/>
        <v/>
      </c>
      <c r="K197" s="163"/>
      <c r="M197" s="165" t="str">
        <f t="shared" si="34"/>
        <v/>
      </c>
      <c r="N197" s="166" t="str">
        <f t="shared" si="44"/>
        <v/>
      </c>
      <c r="O197" s="167" t="str">
        <f t="shared" si="35"/>
        <v/>
      </c>
      <c r="P197" s="167" t="str">
        <f t="shared" si="36"/>
        <v/>
      </c>
      <c r="Q197" s="168" t="str">
        <f t="shared" si="37"/>
        <v/>
      </c>
      <c r="R197" s="169" t="str">
        <f t="shared" si="38"/>
        <v/>
      </c>
      <c r="S197" s="168" t="str">
        <f t="shared" si="39"/>
        <v/>
      </c>
      <c r="T197" s="168" t="str">
        <f t="shared" si="40"/>
        <v/>
      </c>
      <c r="U197" s="168" t="str">
        <f t="shared" si="41"/>
        <v/>
      </c>
      <c r="V197" s="140"/>
      <c r="W197" s="171" t="str">
        <f t="shared" si="42"/>
        <v/>
      </c>
    </row>
    <row r="198" spans="1:23" ht="12" customHeight="1">
      <c r="A198" s="27">
        <v>149</v>
      </c>
      <c r="B198" s="188"/>
      <c r="C198" s="401"/>
      <c r="D198" s="189"/>
      <c r="E198" s="190"/>
      <c r="F198" s="190"/>
      <c r="G198" s="161" t="str">
        <f t="shared" si="31"/>
        <v/>
      </c>
      <c r="H198" s="162" t="str">
        <f t="shared" si="32"/>
        <v/>
      </c>
      <c r="I198" s="197" t="str">
        <f t="shared" si="33"/>
        <v/>
      </c>
      <c r="J198" s="164" t="str">
        <f t="shared" si="43"/>
        <v/>
      </c>
      <c r="K198" s="163"/>
      <c r="M198" s="165" t="str">
        <f t="shared" si="34"/>
        <v/>
      </c>
      <c r="N198" s="166" t="str">
        <f t="shared" si="44"/>
        <v/>
      </c>
      <c r="O198" s="167" t="str">
        <f t="shared" si="35"/>
        <v/>
      </c>
      <c r="P198" s="167" t="str">
        <f t="shared" si="36"/>
        <v/>
      </c>
      <c r="Q198" s="168" t="str">
        <f t="shared" si="37"/>
        <v/>
      </c>
      <c r="R198" s="169" t="str">
        <f t="shared" si="38"/>
        <v/>
      </c>
      <c r="S198" s="168" t="str">
        <f t="shared" si="39"/>
        <v/>
      </c>
      <c r="T198" s="168" t="str">
        <f t="shared" si="40"/>
        <v/>
      </c>
      <c r="U198" s="168" t="str">
        <f t="shared" si="41"/>
        <v/>
      </c>
      <c r="V198" s="140"/>
      <c r="W198" s="171" t="str">
        <f t="shared" si="42"/>
        <v/>
      </c>
    </row>
    <row r="199" spans="1:23" ht="12" customHeight="1">
      <c r="A199" s="27">
        <v>150</v>
      </c>
      <c r="B199" s="188"/>
      <c r="C199" s="401"/>
      <c r="D199" s="189"/>
      <c r="E199" s="190"/>
      <c r="F199" s="190"/>
      <c r="G199" s="161" t="str">
        <f t="shared" si="31"/>
        <v/>
      </c>
      <c r="H199" s="162" t="str">
        <f t="shared" si="32"/>
        <v/>
      </c>
      <c r="I199" s="197" t="str">
        <f t="shared" si="33"/>
        <v/>
      </c>
      <c r="J199" s="164" t="str">
        <f t="shared" si="43"/>
        <v/>
      </c>
      <c r="K199" s="163"/>
      <c r="M199" s="165" t="str">
        <f t="shared" si="34"/>
        <v/>
      </c>
      <c r="N199" s="166" t="str">
        <f t="shared" si="44"/>
        <v/>
      </c>
      <c r="O199" s="167" t="str">
        <f t="shared" si="35"/>
        <v/>
      </c>
      <c r="P199" s="167" t="str">
        <f t="shared" si="36"/>
        <v/>
      </c>
      <c r="Q199" s="168" t="str">
        <f t="shared" si="37"/>
        <v/>
      </c>
      <c r="R199" s="169" t="str">
        <f t="shared" si="38"/>
        <v/>
      </c>
      <c r="S199" s="168" t="str">
        <f t="shared" si="39"/>
        <v/>
      </c>
      <c r="T199" s="168" t="str">
        <f t="shared" si="40"/>
        <v/>
      </c>
      <c r="U199" s="168" t="str">
        <f t="shared" si="41"/>
        <v/>
      </c>
      <c r="V199" s="140"/>
      <c r="W199" s="171" t="str">
        <f t="shared" si="42"/>
        <v/>
      </c>
    </row>
    <row r="200" spans="1:23" ht="12" customHeight="1">
      <c r="A200" s="27">
        <v>151</v>
      </c>
      <c r="B200" s="188"/>
      <c r="C200" s="401"/>
      <c r="D200" s="189"/>
      <c r="E200" s="190"/>
      <c r="F200" s="190"/>
      <c r="G200" s="161" t="str">
        <f t="shared" si="31"/>
        <v/>
      </c>
      <c r="H200" s="162" t="str">
        <f t="shared" si="32"/>
        <v/>
      </c>
      <c r="I200" s="197" t="str">
        <f t="shared" si="33"/>
        <v/>
      </c>
      <c r="J200" s="164" t="str">
        <f t="shared" si="43"/>
        <v/>
      </c>
      <c r="K200" s="163"/>
      <c r="M200" s="165" t="str">
        <f t="shared" si="34"/>
        <v/>
      </c>
      <c r="N200" s="166" t="str">
        <f t="shared" si="44"/>
        <v/>
      </c>
      <c r="O200" s="167" t="str">
        <f t="shared" si="35"/>
        <v/>
      </c>
      <c r="P200" s="167" t="str">
        <f t="shared" si="36"/>
        <v/>
      </c>
      <c r="Q200" s="168" t="str">
        <f t="shared" si="37"/>
        <v/>
      </c>
      <c r="R200" s="169" t="str">
        <f t="shared" si="38"/>
        <v/>
      </c>
      <c r="S200" s="168" t="str">
        <f t="shared" si="39"/>
        <v/>
      </c>
      <c r="T200" s="168" t="str">
        <f t="shared" si="40"/>
        <v/>
      </c>
      <c r="U200" s="168" t="str">
        <f t="shared" si="41"/>
        <v/>
      </c>
      <c r="V200" s="140"/>
      <c r="W200" s="171" t="str">
        <f t="shared" si="42"/>
        <v/>
      </c>
    </row>
    <row r="201" spans="1:23" ht="12" customHeight="1">
      <c r="A201" s="27">
        <v>152</v>
      </c>
      <c r="B201" s="188"/>
      <c r="C201" s="401"/>
      <c r="D201" s="189"/>
      <c r="E201" s="190"/>
      <c r="F201" s="190"/>
      <c r="G201" s="161" t="str">
        <f t="shared" si="31"/>
        <v/>
      </c>
      <c r="H201" s="162" t="str">
        <f t="shared" si="32"/>
        <v/>
      </c>
      <c r="I201" s="197" t="str">
        <f t="shared" si="33"/>
        <v/>
      </c>
      <c r="J201" s="164" t="str">
        <f t="shared" si="43"/>
        <v/>
      </c>
      <c r="K201" s="163"/>
      <c r="M201" s="165" t="str">
        <f t="shared" si="34"/>
        <v/>
      </c>
      <c r="N201" s="166" t="str">
        <f t="shared" si="44"/>
        <v/>
      </c>
      <c r="O201" s="167" t="str">
        <f t="shared" si="35"/>
        <v/>
      </c>
      <c r="P201" s="167" t="str">
        <f t="shared" si="36"/>
        <v/>
      </c>
      <c r="Q201" s="168" t="str">
        <f t="shared" si="37"/>
        <v/>
      </c>
      <c r="R201" s="169" t="str">
        <f t="shared" si="38"/>
        <v/>
      </c>
      <c r="S201" s="168" t="str">
        <f t="shared" si="39"/>
        <v/>
      </c>
      <c r="T201" s="168" t="str">
        <f t="shared" si="40"/>
        <v/>
      </c>
      <c r="U201" s="168" t="str">
        <f t="shared" si="41"/>
        <v/>
      </c>
      <c r="V201" s="140"/>
      <c r="W201" s="171" t="str">
        <f t="shared" si="42"/>
        <v/>
      </c>
    </row>
    <row r="202" spans="1:23" ht="12" customHeight="1">
      <c r="A202" s="27">
        <v>153</v>
      </c>
      <c r="B202" s="188"/>
      <c r="C202" s="401"/>
      <c r="D202" s="189"/>
      <c r="E202" s="190"/>
      <c r="F202" s="190"/>
      <c r="G202" s="161" t="str">
        <f t="shared" si="31"/>
        <v/>
      </c>
      <c r="H202" s="162" t="str">
        <f t="shared" si="32"/>
        <v/>
      </c>
      <c r="I202" s="197" t="str">
        <f t="shared" si="33"/>
        <v/>
      </c>
      <c r="J202" s="164" t="str">
        <f t="shared" si="43"/>
        <v/>
      </c>
      <c r="K202" s="163"/>
      <c r="M202" s="165" t="str">
        <f t="shared" si="34"/>
        <v/>
      </c>
      <c r="N202" s="166" t="str">
        <f t="shared" si="44"/>
        <v/>
      </c>
      <c r="O202" s="167" t="str">
        <f t="shared" si="35"/>
        <v/>
      </c>
      <c r="P202" s="167" t="str">
        <f t="shared" si="36"/>
        <v/>
      </c>
      <c r="Q202" s="168" t="str">
        <f t="shared" si="37"/>
        <v/>
      </c>
      <c r="R202" s="169" t="str">
        <f t="shared" si="38"/>
        <v/>
      </c>
      <c r="S202" s="168" t="str">
        <f t="shared" si="39"/>
        <v/>
      </c>
      <c r="T202" s="168" t="str">
        <f t="shared" si="40"/>
        <v/>
      </c>
      <c r="U202" s="168" t="str">
        <f t="shared" si="41"/>
        <v/>
      </c>
      <c r="V202" s="140"/>
      <c r="W202" s="171" t="str">
        <f t="shared" si="42"/>
        <v/>
      </c>
    </row>
    <row r="203" spans="1:23" ht="12" customHeight="1">
      <c r="A203" s="27">
        <v>154</v>
      </c>
      <c r="B203" s="188"/>
      <c r="C203" s="401"/>
      <c r="D203" s="189"/>
      <c r="E203" s="190"/>
      <c r="F203" s="190"/>
      <c r="G203" s="161" t="str">
        <f t="shared" si="31"/>
        <v/>
      </c>
      <c r="H203" s="162" t="str">
        <f t="shared" si="32"/>
        <v/>
      </c>
      <c r="I203" s="197" t="str">
        <f t="shared" si="33"/>
        <v/>
      </c>
      <c r="J203" s="164" t="str">
        <f t="shared" si="43"/>
        <v/>
      </c>
      <c r="K203" s="163"/>
      <c r="M203" s="165" t="str">
        <f t="shared" si="34"/>
        <v/>
      </c>
      <c r="N203" s="166" t="str">
        <f t="shared" si="44"/>
        <v/>
      </c>
      <c r="O203" s="167" t="str">
        <f t="shared" si="35"/>
        <v/>
      </c>
      <c r="P203" s="167" t="str">
        <f t="shared" si="36"/>
        <v/>
      </c>
      <c r="Q203" s="168" t="str">
        <f t="shared" si="37"/>
        <v/>
      </c>
      <c r="R203" s="169" t="str">
        <f t="shared" si="38"/>
        <v/>
      </c>
      <c r="S203" s="168" t="str">
        <f t="shared" si="39"/>
        <v/>
      </c>
      <c r="T203" s="168" t="str">
        <f t="shared" si="40"/>
        <v/>
      </c>
      <c r="U203" s="168" t="str">
        <f t="shared" si="41"/>
        <v/>
      </c>
      <c r="V203" s="140"/>
      <c r="W203" s="171" t="str">
        <f t="shared" si="42"/>
        <v/>
      </c>
    </row>
    <row r="204" spans="1:23" ht="12" customHeight="1">
      <c r="A204" s="27">
        <v>155</v>
      </c>
      <c r="B204" s="188"/>
      <c r="C204" s="401"/>
      <c r="D204" s="189"/>
      <c r="E204" s="190"/>
      <c r="F204" s="190"/>
      <c r="G204" s="161" t="str">
        <f t="shared" si="31"/>
        <v/>
      </c>
      <c r="H204" s="162" t="str">
        <f t="shared" si="32"/>
        <v/>
      </c>
      <c r="I204" s="197" t="str">
        <f t="shared" si="33"/>
        <v/>
      </c>
      <c r="J204" s="164" t="str">
        <f t="shared" si="43"/>
        <v/>
      </c>
      <c r="K204" s="163"/>
      <c r="M204" s="165" t="str">
        <f t="shared" si="34"/>
        <v/>
      </c>
      <c r="N204" s="166" t="str">
        <f t="shared" si="44"/>
        <v/>
      </c>
      <c r="O204" s="167" t="str">
        <f t="shared" si="35"/>
        <v/>
      </c>
      <c r="P204" s="167" t="str">
        <f t="shared" si="36"/>
        <v/>
      </c>
      <c r="Q204" s="168" t="str">
        <f t="shared" si="37"/>
        <v/>
      </c>
      <c r="R204" s="169" t="str">
        <f t="shared" si="38"/>
        <v/>
      </c>
      <c r="S204" s="168" t="str">
        <f t="shared" si="39"/>
        <v/>
      </c>
      <c r="T204" s="168" t="str">
        <f t="shared" si="40"/>
        <v/>
      </c>
      <c r="U204" s="168" t="str">
        <f t="shared" si="41"/>
        <v/>
      </c>
      <c r="V204" s="140"/>
      <c r="W204" s="171" t="str">
        <f t="shared" si="42"/>
        <v/>
      </c>
    </row>
    <row r="205" spans="1:23" ht="12" customHeight="1">
      <c r="A205" s="27">
        <v>156</v>
      </c>
      <c r="B205" s="188"/>
      <c r="C205" s="401"/>
      <c r="D205" s="189"/>
      <c r="E205" s="190"/>
      <c r="F205" s="190"/>
      <c r="G205" s="161" t="str">
        <f t="shared" si="31"/>
        <v/>
      </c>
      <c r="H205" s="162" t="str">
        <f t="shared" si="32"/>
        <v/>
      </c>
      <c r="I205" s="197" t="str">
        <f t="shared" si="33"/>
        <v/>
      </c>
      <c r="J205" s="164" t="str">
        <f t="shared" si="43"/>
        <v/>
      </c>
      <c r="K205" s="163"/>
      <c r="M205" s="165" t="str">
        <f t="shared" si="34"/>
        <v/>
      </c>
      <c r="N205" s="166" t="str">
        <f t="shared" si="44"/>
        <v/>
      </c>
      <c r="O205" s="167" t="str">
        <f t="shared" si="35"/>
        <v/>
      </c>
      <c r="P205" s="167" t="str">
        <f t="shared" si="36"/>
        <v/>
      </c>
      <c r="Q205" s="168" t="str">
        <f t="shared" si="37"/>
        <v/>
      </c>
      <c r="R205" s="169" t="str">
        <f t="shared" si="38"/>
        <v/>
      </c>
      <c r="S205" s="168" t="str">
        <f t="shared" si="39"/>
        <v/>
      </c>
      <c r="T205" s="168" t="str">
        <f t="shared" si="40"/>
        <v/>
      </c>
      <c r="U205" s="168" t="str">
        <f t="shared" si="41"/>
        <v/>
      </c>
      <c r="V205" s="140"/>
      <c r="W205" s="171" t="str">
        <f t="shared" si="42"/>
        <v/>
      </c>
    </row>
    <row r="206" spans="1:23" ht="12" customHeight="1">
      <c r="A206" s="27">
        <v>157</v>
      </c>
      <c r="B206" s="188"/>
      <c r="C206" s="401"/>
      <c r="D206" s="189"/>
      <c r="E206" s="190"/>
      <c r="F206" s="190"/>
      <c r="G206" s="161" t="str">
        <f t="shared" si="31"/>
        <v/>
      </c>
      <c r="H206" s="162" t="str">
        <f t="shared" si="32"/>
        <v/>
      </c>
      <c r="I206" s="197" t="str">
        <f t="shared" si="33"/>
        <v/>
      </c>
      <c r="J206" s="164" t="str">
        <f t="shared" si="43"/>
        <v/>
      </c>
      <c r="K206" s="163"/>
      <c r="M206" s="165" t="str">
        <f t="shared" si="34"/>
        <v/>
      </c>
      <c r="N206" s="166" t="str">
        <f t="shared" si="44"/>
        <v/>
      </c>
      <c r="O206" s="167" t="str">
        <f t="shared" si="35"/>
        <v/>
      </c>
      <c r="P206" s="167" t="str">
        <f t="shared" si="36"/>
        <v/>
      </c>
      <c r="Q206" s="168" t="str">
        <f t="shared" si="37"/>
        <v/>
      </c>
      <c r="R206" s="169" t="str">
        <f t="shared" si="38"/>
        <v/>
      </c>
      <c r="S206" s="168" t="str">
        <f t="shared" si="39"/>
        <v/>
      </c>
      <c r="T206" s="168" t="str">
        <f t="shared" si="40"/>
        <v/>
      </c>
      <c r="U206" s="168" t="str">
        <f t="shared" si="41"/>
        <v/>
      </c>
      <c r="V206" s="140"/>
      <c r="W206" s="171" t="str">
        <f t="shared" si="42"/>
        <v/>
      </c>
    </row>
    <row r="207" spans="1:23" ht="12" customHeight="1">
      <c r="A207" s="27">
        <v>158</v>
      </c>
      <c r="B207" s="188"/>
      <c r="C207" s="401"/>
      <c r="D207" s="189"/>
      <c r="E207" s="190"/>
      <c r="F207" s="190"/>
      <c r="G207" s="161" t="str">
        <f t="shared" si="31"/>
        <v/>
      </c>
      <c r="H207" s="162" t="str">
        <f t="shared" si="32"/>
        <v/>
      </c>
      <c r="I207" s="197" t="str">
        <f t="shared" si="33"/>
        <v/>
      </c>
      <c r="J207" s="164" t="str">
        <f t="shared" si="43"/>
        <v/>
      </c>
      <c r="K207" s="163"/>
      <c r="M207" s="165" t="str">
        <f t="shared" si="34"/>
        <v/>
      </c>
      <c r="N207" s="166" t="str">
        <f t="shared" si="44"/>
        <v/>
      </c>
      <c r="O207" s="167" t="str">
        <f t="shared" si="35"/>
        <v/>
      </c>
      <c r="P207" s="167" t="str">
        <f t="shared" si="36"/>
        <v/>
      </c>
      <c r="Q207" s="168" t="str">
        <f t="shared" si="37"/>
        <v/>
      </c>
      <c r="R207" s="169" t="str">
        <f t="shared" si="38"/>
        <v/>
      </c>
      <c r="S207" s="168" t="str">
        <f t="shared" si="39"/>
        <v/>
      </c>
      <c r="T207" s="168" t="str">
        <f t="shared" si="40"/>
        <v/>
      </c>
      <c r="U207" s="168" t="str">
        <f t="shared" si="41"/>
        <v/>
      </c>
      <c r="V207" s="140"/>
      <c r="W207" s="171" t="str">
        <f t="shared" si="42"/>
        <v/>
      </c>
    </row>
    <row r="208" spans="1:23" ht="12" customHeight="1">
      <c r="A208" s="27">
        <v>159</v>
      </c>
      <c r="B208" s="188"/>
      <c r="C208" s="401"/>
      <c r="D208" s="189"/>
      <c r="E208" s="190"/>
      <c r="F208" s="190"/>
      <c r="G208" s="161" t="str">
        <f t="shared" si="31"/>
        <v/>
      </c>
      <c r="H208" s="162" t="str">
        <f t="shared" si="32"/>
        <v/>
      </c>
      <c r="I208" s="197" t="str">
        <f t="shared" si="33"/>
        <v/>
      </c>
      <c r="J208" s="164" t="str">
        <f t="shared" si="43"/>
        <v/>
      </c>
      <c r="K208" s="163"/>
      <c r="M208" s="165" t="str">
        <f t="shared" si="34"/>
        <v/>
      </c>
      <c r="N208" s="166" t="str">
        <f t="shared" si="44"/>
        <v/>
      </c>
      <c r="O208" s="167" t="str">
        <f t="shared" si="35"/>
        <v/>
      </c>
      <c r="P208" s="167" t="str">
        <f t="shared" si="36"/>
        <v/>
      </c>
      <c r="Q208" s="168" t="str">
        <f t="shared" si="37"/>
        <v/>
      </c>
      <c r="R208" s="169" t="str">
        <f t="shared" si="38"/>
        <v/>
      </c>
      <c r="S208" s="168" t="str">
        <f t="shared" si="39"/>
        <v/>
      </c>
      <c r="T208" s="168" t="str">
        <f t="shared" si="40"/>
        <v/>
      </c>
      <c r="U208" s="168" t="str">
        <f t="shared" si="41"/>
        <v/>
      </c>
      <c r="V208" s="140"/>
      <c r="W208" s="171" t="str">
        <f t="shared" si="42"/>
        <v/>
      </c>
    </row>
    <row r="209" spans="1:23" ht="12" customHeight="1">
      <c r="A209" s="27">
        <v>160</v>
      </c>
      <c r="B209" s="188"/>
      <c r="C209" s="401"/>
      <c r="D209" s="189"/>
      <c r="E209" s="190"/>
      <c r="F209" s="190"/>
      <c r="G209" s="161" t="str">
        <f t="shared" si="31"/>
        <v/>
      </c>
      <c r="H209" s="162" t="str">
        <f t="shared" si="32"/>
        <v/>
      </c>
      <c r="I209" s="197" t="str">
        <f t="shared" si="33"/>
        <v/>
      </c>
      <c r="J209" s="164" t="str">
        <f t="shared" si="43"/>
        <v/>
      </c>
      <c r="K209" s="163"/>
      <c r="M209" s="165" t="str">
        <f t="shared" si="34"/>
        <v/>
      </c>
      <c r="N209" s="166" t="str">
        <f t="shared" si="44"/>
        <v/>
      </c>
      <c r="O209" s="167" t="str">
        <f t="shared" si="35"/>
        <v/>
      </c>
      <c r="P209" s="167" t="str">
        <f t="shared" si="36"/>
        <v/>
      </c>
      <c r="Q209" s="168" t="str">
        <f t="shared" si="37"/>
        <v/>
      </c>
      <c r="R209" s="169" t="str">
        <f t="shared" si="38"/>
        <v/>
      </c>
      <c r="S209" s="168" t="str">
        <f t="shared" si="39"/>
        <v/>
      </c>
      <c r="T209" s="168" t="str">
        <f t="shared" si="40"/>
        <v/>
      </c>
      <c r="U209" s="168" t="str">
        <f t="shared" si="41"/>
        <v/>
      </c>
      <c r="V209" s="140"/>
      <c r="W209" s="171" t="str">
        <f t="shared" si="42"/>
        <v/>
      </c>
    </row>
    <row r="210" spans="1:23" ht="12" customHeight="1">
      <c r="A210" s="27">
        <v>161</v>
      </c>
      <c r="B210" s="188"/>
      <c r="C210" s="401"/>
      <c r="D210" s="189"/>
      <c r="E210" s="190"/>
      <c r="F210" s="190"/>
      <c r="G210" s="161" t="str">
        <f t="shared" si="31"/>
        <v/>
      </c>
      <c r="H210" s="162" t="str">
        <f t="shared" si="32"/>
        <v/>
      </c>
      <c r="I210" s="197" t="str">
        <f t="shared" si="33"/>
        <v/>
      </c>
      <c r="J210" s="164" t="str">
        <f t="shared" si="43"/>
        <v/>
      </c>
      <c r="K210" s="163"/>
      <c r="M210" s="165" t="str">
        <f t="shared" si="34"/>
        <v/>
      </c>
      <c r="N210" s="166" t="str">
        <f t="shared" si="44"/>
        <v/>
      </c>
      <c r="O210" s="167" t="str">
        <f t="shared" si="35"/>
        <v/>
      </c>
      <c r="P210" s="167" t="str">
        <f t="shared" si="36"/>
        <v/>
      </c>
      <c r="Q210" s="168" t="str">
        <f t="shared" si="37"/>
        <v/>
      </c>
      <c r="R210" s="169" t="str">
        <f t="shared" si="38"/>
        <v/>
      </c>
      <c r="S210" s="168" t="str">
        <f t="shared" si="39"/>
        <v/>
      </c>
      <c r="T210" s="168" t="str">
        <f t="shared" si="40"/>
        <v/>
      </c>
      <c r="U210" s="168" t="str">
        <f t="shared" si="41"/>
        <v/>
      </c>
      <c r="V210" s="140"/>
      <c r="W210" s="171" t="str">
        <f t="shared" si="42"/>
        <v/>
      </c>
    </row>
    <row r="211" spans="1:23" ht="12" customHeight="1">
      <c r="A211" s="27">
        <v>162</v>
      </c>
      <c r="B211" s="188"/>
      <c r="C211" s="401"/>
      <c r="D211" s="189"/>
      <c r="E211" s="190"/>
      <c r="F211" s="190"/>
      <c r="G211" s="161" t="str">
        <f t="shared" si="31"/>
        <v/>
      </c>
      <c r="H211" s="162" t="str">
        <f t="shared" si="32"/>
        <v/>
      </c>
      <c r="I211" s="197" t="str">
        <f t="shared" si="33"/>
        <v/>
      </c>
      <c r="J211" s="164" t="str">
        <f t="shared" si="43"/>
        <v/>
      </c>
      <c r="K211" s="163"/>
      <c r="M211" s="165" t="str">
        <f t="shared" si="34"/>
        <v/>
      </c>
      <c r="N211" s="166" t="str">
        <f t="shared" si="44"/>
        <v/>
      </c>
      <c r="O211" s="167" t="str">
        <f t="shared" si="35"/>
        <v/>
      </c>
      <c r="P211" s="167" t="str">
        <f t="shared" si="36"/>
        <v/>
      </c>
      <c r="Q211" s="168" t="str">
        <f t="shared" si="37"/>
        <v/>
      </c>
      <c r="R211" s="169" t="str">
        <f t="shared" si="38"/>
        <v/>
      </c>
      <c r="S211" s="168" t="str">
        <f t="shared" si="39"/>
        <v/>
      </c>
      <c r="T211" s="168" t="str">
        <f t="shared" si="40"/>
        <v/>
      </c>
      <c r="U211" s="168" t="str">
        <f t="shared" si="41"/>
        <v/>
      </c>
      <c r="V211" s="140"/>
      <c r="W211" s="171" t="str">
        <f t="shared" si="42"/>
        <v/>
      </c>
    </row>
    <row r="212" spans="1:23" ht="12" customHeight="1">
      <c r="A212" s="27">
        <v>163</v>
      </c>
      <c r="B212" s="188"/>
      <c r="C212" s="401"/>
      <c r="D212" s="189"/>
      <c r="E212" s="190"/>
      <c r="F212" s="190"/>
      <c r="G212" s="161" t="str">
        <f t="shared" si="31"/>
        <v/>
      </c>
      <c r="H212" s="162" t="str">
        <f t="shared" si="32"/>
        <v/>
      </c>
      <c r="I212" s="197" t="str">
        <f t="shared" si="33"/>
        <v/>
      </c>
      <c r="J212" s="164" t="str">
        <f t="shared" si="43"/>
        <v/>
      </c>
      <c r="K212" s="163"/>
      <c r="M212" s="165" t="str">
        <f t="shared" si="34"/>
        <v/>
      </c>
      <c r="N212" s="166" t="str">
        <f t="shared" si="44"/>
        <v/>
      </c>
      <c r="O212" s="167" t="str">
        <f t="shared" si="35"/>
        <v/>
      </c>
      <c r="P212" s="167" t="str">
        <f t="shared" si="36"/>
        <v/>
      </c>
      <c r="Q212" s="168" t="str">
        <f t="shared" si="37"/>
        <v/>
      </c>
      <c r="R212" s="169" t="str">
        <f t="shared" si="38"/>
        <v/>
      </c>
      <c r="S212" s="168" t="str">
        <f t="shared" si="39"/>
        <v/>
      </c>
      <c r="T212" s="168" t="str">
        <f t="shared" si="40"/>
        <v/>
      </c>
      <c r="U212" s="168" t="str">
        <f t="shared" si="41"/>
        <v/>
      </c>
      <c r="V212" s="140"/>
      <c r="W212" s="171" t="str">
        <f t="shared" si="42"/>
        <v/>
      </c>
    </row>
    <row r="213" spans="1:23" ht="12" customHeight="1">
      <c r="A213" s="27">
        <v>164</v>
      </c>
      <c r="B213" s="188"/>
      <c r="C213" s="401"/>
      <c r="D213" s="189"/>
      <c r="E213" s="190"/>
      <c r="F213" s="190"/>
      <c r="G213" s="161" t="str">
        <f t="shared" si="31"/>
        <v/>
      </c>
      <c r="H213" s="162" t="str">
        <f t="shared" si="32"/>
        <v/>
      </c>
      <c r="I213" s="197" t="str">
        <f t="shared" si="33"/>
        <v/>
      </c>
      <c r="J213" s="164" t="str">
        <f t="shared" si="43"/>
        <v/>
      </c>
      <c r="K213" s="163"/>
      <c r="M213" s="165" t="str">
        <f t="shared" si="34"/>
        <v/>
      </c>
      <c r="N213" s="166" t="str">
        <f t="shared" si="44"/>
        <v/>
      </c>
      <c r="O213" s="167" t="str">
        <f t="shared" si="35"/>
        <v/>
      </c>
      <c r="P213" s="167" t="str">
        <f t="shared" si="36"/>
        <v/>
      </c>
      <c r="Q213" s="168" t="str">
        <f t="shared" si="37"/>
        <v/>
      </c>
      <c r="R213" s="169" t="str">
        <f t="shared" si="38"/>
        <v/>
      </c>
      <c r="S213" s="168" t="str">
        <f t="shared" si="39"/>
        <v/>
      </c>
      <c r="T213" s="168" t="str">
        <f t="shared" si="40"/>
        <v/>
      </c>
      <c r="U213" s="168" t="str">
        <f t="shared" si="41"/>
        <v/>
      </c>
      <c r="V213" s="140"/>
      <c r="W213" s="171" t="str">
        <f t="shared" si="42"/>
        <v/>
      </c>
    </row>
    <row r="214" spans="1:23" ht="12" customHeight="1">
      <c r="A214" s="27">
        <v>165</v>
      </c>
      <c r="B214" s="188"/>
      <c r="C214" s="401"/>
      <c r="D214" s="189"/>
      <c r="E214" s="190"/>
      <c r="F214" s="190"/>
      <c r="G214" s="161" t="str">
        <f t="shared" si="31"/>
        <v/>
      </c>
      <c r="H214" s="162" t="str">
        <f t="shared" si="32"/>
        <v/>
      </c>
      <c r="I214" s="197" t="str">
        <f t="shared" si="33"/>
        <v/>
      </c>
      <c r="J214" s="164" t="str">
        <f t="shared" si="43"/>
        <v/>
      </c>
      <c r="K214" s="163"/>
      <c r="M214" s="165" t="str">
        <f t="shared" si="34"/>
        <v/>
      </c>
      <c r="N214" s="166" t="str">
        <f t="shared" si="44"/>
        <v/>
      </c>
      <c r="O214" s="167" t="str">
        <f t="shared" si="35"/>
        <v/>
      </c>
      <c r="P214" s="167" t="str">
        <f t="shared" si="36"/>
        <v/>
      </c>
      <c r="Q214" s="168" t="str">
        <f t="shared" si="37"/>
        <v/>
      </c>
      <c r="R214" s="169" t="str">
        <f t="shared" si="38"/>
        <v/>
      </c>
      <c r="S214" s="168" t="str">
        <f t="shared" si="39"/>
        <v/>
      </c>
      <c r="T214" s="168" t="str">
        <f t="shared" si="40"/>
        <v/>
      </c>
      <c r="U214" s="168" t="str">
        <f t="shared" si="41"/>
        <v/>
      </c>
      <c r="V214" s="140"/>
      <c r="W214" s="171" t="str">
        <f t="shared" si="42"/>
        <v/>
      </c>
    </row>
    <row r="215" spans="1:23" ht="12" customHeight="1">
      <c r="A215" s="27">
        <v>166</v>
      </c>
      <c r="B215" s="188"/>
      <c r="C215" s="401"/>
      <c r="D215" s="189"/>
      <c r="E215" s="190"/>
      <c r="F215" s="190"/>
      <c r="G215" s="161" t="str">
        <f t="shared" si="31"/>
        <v/>
      </c>
      <c r="H215" s="162" t="str">
        <f t="shared" si="32"/>
        <v/>
      </c>
      <c r="I215" s="197" t="str">
        <f t="shared" si="33"/>
        <v/>
      </c>
      <c r="J215" s="164" t="str">
        <f t="shared" si="43"/>
        <v/>
      </c>
      <c r="K215" s="163"/>
      <c r="M215" s="165" t="str">
        <f t="shared" si="34"/>
        <v/>
      </c>
      <c r="N215" s="166" t="str">
        <f t="shared" si="44"/>
        <v/>
      </c>
      <c r="O215" s="167" t="str">
        <f t="shared" si="35"/>
        <v/>
      </c>
      <c r="P215" s="167" t="str">
        <f t="shared" si="36"/>
        <v/>
      </c>
      <c r="Q215" s="168" t="str">
        <f t="shared" si="37"/>
        <v/>
      </c>
      <c r="R215" s="169" t="str">
        <f t="shared" si="38"/>
        <v/>
      </c>
      <c r="S215" s="168" t="str">
        <f t="shared" si="39"/>
        <v/>
      </c>
      <c r="T215" s="168" t="str">
        <f t="shared" si="40"/>
        <v/>
      </c>
      <c r="U215" s="168" t="str">
        <f t="shared" si="41"/>
        <v/>
      </c>
      <c r="V215" s="140"/>
      <c r="W215" s="171" t="str">
        <f t="shared" si="42"/>
        <v/>
      </c>
    </row>
    <row r="216" spans="1:23" ht="12" customHeight="1">
      <c r="A216" s="27">
        <v>167</v>
      </c>
      <c r="B216" s="188"/>
      <c r="C216" s="401"/>
      <c r="D216" s="189"/>
      <c r="E216" s="190"/>
      <c r="F216" s="190"/>
      <c r="G216" s="161" t="str">
        <f t="shared" si="31"/>
        <v/>
      </c>
      <c r="H216" s="162" t="str">
        <f t="shared" si="32"/>
        <v/>
      </c>
      <c r="I216" s="197" t="str">
        <f t="shared" si="33"/>
        <v/>
      </c>
      <c r="J216" s="164" t="str">
        <f t="shared" si="43"/>
        <v/>
      </c>
      <c r="K216" s="163"/>
      <c r="M216" s="165" t="str">
        <f t="shared" si="34"/>
        <v/>
      </c>
      <c r="N216" s="166" t="str">
        <f t="shared" si="44"/>
        <v/>
      </c>
      <c r="O216" s="167" t="str">
        <f t="shared" si="35"/>
        <v/>
      </c>
      <c r="P216" s="167" t="str">
        <f t="shared" si="36"/>
        <v/>
      </c>
      <c r="Q216" s="168" t="str">
        <f t="shared" si="37"/>
        <v/>
      </c>
      <c r="R216" s="169" t="str">
        <f t="shared" si="38"/>
        <v/>
      </c>
      <c r="S216" s="168" t="str">
        <f t="shared" si="39"/>
        <v/>
      </c>
      <c r="T216" s="168" t="str">
        <f t="shared" si="40"/>
        <v/>
      </c>
      <c r="U216" s="168" t="str">
        <f t="shared" si="41"/>
        <v/>
      </c>
      <c r="V216" s="140"/>
      <c r="W216" s="171" t="str">
        <f t="shared" si="42"/>
        <v/>
      </c>
    </row>
    <row r="217" spans="1:23" ht="12" customHeight="1">
      <c r="A217" s="27">
        <v>168</v>
      </c>
      <c r="B217" s="188"/>
      <c r="C217" s="401"/>
      <c r="D217" s="189"/>
      <c r="E217" s="190"/>
      <c r="F217" s="190"/>
      <c r="G217" s="161" t="str">
        <f t="shared" si="31"/>
        <v/>
      </c>
      <c r="H217" s="162" t="str">
        <f t="shared" si="32"/>
        <v/>
      </c>
      <c r="I217" s="197" t="str">
        <f t="shared" si="33"/>
        <v/>
      </c>
      <c r="J217" s="164" t="str">
        <f t="shared" si="43"/>
        <v/>
      </c>
      <c r="K217" s="163"/>
      <c r="M217" s="165" t="str">
        <f t="shared" si="34"/>
        <v/>
      </c>
      <c r="N217" s="166" t="str">
        <f t="shared" si="44"/>
        <v/>
      </c>
      <c r="O217" s="167" t="str">
        <f t="shared" si="35"/>
        <v/>
      </c>
      <c r="P217" s="167" t="str">
        <f t="shared" si="36"/>
        <v/>
      </c>
      <c r="Q217" s="168" t="str">
        <f t="shared" si="37"/>
        <v/>
      </c>
      <c r="R217" s="169" t="str">
        <f t="shared" si="38"/>
        <v/>
      </c>
      <c r="S217" s="168" t="str">
        <f t="shared" si="39"/>
        <v/>
      </c>
      <c r="T217" s="168" t="str">
        <f t="shared" si="40"/>
        <v/>
      </c>
      <c r="U217" s="168" t="str">
        <f t="shared" si="41"/>
        <v/>
      </c>
      <c r="V217" s="140"/>
      <c r="W217" s="171" t="str">
        <f t="shared" si="42"/>
        <v/>
      </c>
    </row>
    <row r="218" spans="1:23" ht="12" customHeight="1">
      <c r="A218" s="27">
        <v>169</v>
      </c>
      <c r="B218" s="188"/>
      <c r="C218" s="401"/>
      <c r="D218" s="189"/>
      <c r="E218" s="190"/>
      <c r="F218" s="190"/>
      <c r="G218" s="161" t="str">
        <f t="shared" si="31"/>
        <v/>
      </c>
      <c r="H218" s="162" t="str">
        <f t="shared" si="32"/>
        <v/>
      </c>
      <c r="I218" s="197" t="str">
        <f t="shared" si="33"/>
        <v/>
      </c>
      <c r="J218" s="164" t="str">
        <f t="shared" si="43"/>
        <v/>
      </c>
      <c r="K218" s="163"/>
      <c r="M218" s="165" t="str">
        <f t="shared" si="34"/>
        <v/>
      </c>
      <c r="N218" s="166" t="str">
        <f t="shared" si="44"/>
        <v/>
      </c>
      <c r="O218" s="167" t="str">
        <f t="shared" si="35"/>
        <v/>
      </c>
      <c r="P218" s="167" t="str">
        <f t="shared" si="36"/>
        <v/>
      </c>
      <c r="Q218" s="168" t="str">
        <f t="shared" si="37"/>
        <v/>
      </c>
      <c r="R218" s="169" t="str">
        <f t="shared" si="38"/>
        <v/>
      </c>
      <c r="S218" s="168" t="str">
        <f t="shared" si="39"/>
        <v/>
      </c>
      <c r="T218" s="168" t="str">
        <f t="shared" si="40"/>
        <v/>
      </c>
      <c r="U218" s="168" t="str">
        <f t="shared" si="41"/>
        <v/>
      </c>
      <c r="V218" s="140"/>
      <c r="W218" s="171" t="str">
        <f t="shared" si="42"/>
        <v/>
      </c>
    </row>
    <row r="219" spans="1:23" ht="12" customHeight="1">
      <c r="A219" s="27">
        <v>170</v>
      </c>
      <c r="B219" s="188"/>
      <c r="C219" s="401"/>
      <c r="D219" s="189"/>
      <c r="E219" s="190"/>
      <c r="F219" s="190"/>
      <c r="G219" s="161" t="str">
        <f t="shared" si="31"/>
        <v/>
      </c>
      <c r="H219" s="162" t="str">
        <f t="shared" si="32"/>
        <v/>
      </c>
      <c r="I219" s="197" t="str">
        <f t="shared" si="33"/>
        <v/>
      </c>
      <c r="J219" s="164" t="str">
        <f t="shared" si="43"/>
        <v/>
      </c>
      <c r="K219" s="163"/>
      <c r="M219" s="165" t="str">
        <f t="shared" si="34"/>
        <v/>
      </c>
      <c r="N219" s="166" t="str">
        <f t="shared" si="44"/>
        <v/>
      </c>
      <c r="O219" s="167" t="str">
        <f t="shared" si="35"/>
        <v/>
      </c>
      <c r="P219" s="167" t="str">
        <f t="shared" si="36"/>
        <v/>
      </c>
      <c r="Q219" s="168" t="str">
        <f t="shared" si="37"/>
        <v/>
      </c>
      <c r="R219" s="169" t="str">
        <f t="shared" si="38"/>
        <v/>
      </c>
      <c r="S219" s="168" t="str">
        <f t="shared" si="39"/>
        <v/>
      </c>
      <c r="T219" s="168" t="str">
        <f t="shared" si="40"/>
        <v/>
      </c>
      <c r="U219" s="168" t="str">
        <f t="shared" si="41"/>
        <v/>
      </c>
      <c r="V219" s="140"/>
      <c r="W219" s="171" t="str">
        <f t="shared" si="42"/>
        <v/>
      </c>
    </row>
    <row r="220" spans="1:23" ht="12" customHeight="1">
      <c r="A220" s="27">
        <v>171</v>
      </c>
      <c r="B220" s="188"/>
      <c r="C220" s="401"/>
      <c r="D220" s="189"/>
      <c r="E220" s="190"/>
      <c r="F220" s="190"/>
      <c r="G220" s="161" t="str">
        <f t="shared" si="31"/>
        <v/>
      </c>
      <c r="H220" s="162" t="str">
        <f t="shared" si="32"/>
        <v/>
      </c>
      <c r="I220" s="197" t="str">
        <f t="shared" si="33"/>
        <v/>
      </c>
      <c r="J220" s="164" t="str">
        <f t="shared" si="43"/>
        <v/>
      </c>
      <c r="K220" s="163"/>
      <c r="M220" s="165" t="str">
        <f t="shared" si="34"/>
        <v/>
      </c>
      <c r="N220" s="166" t="str">
        <f t="shared" si="44"/>
        <v/>
      </c>
      <c r="O220" s="167" t="str">
        <f t="shared" si="35"/>
        <v/>
      </c>
      <c r="P220" s="167" t="str">
        <f t="shared" si="36"/>
        <v/>
      </c>
      <c r="Q220" s="168" t="str">
        <f t="shared" si="37"/>
        <v/>
      </c>
      <c r="R220" s="169" t="str">
        <f t="shared" si="38"/>
        <v/>
      </c>
      <c r="S220" s="168" t="str">
        <f t="shared" si="39"/>
        <v/>
      </c>
      <c r="T220" s="168" t="str">
        <f t="shared" si="40"/>
        <v/>
      </c>
      <c r="U220" s="168" t="str">
        <f t="shared" si="41"/>
        <v/>
      </c>
      <c r="V220" s="140"/>
      <c r="W220" s="171" t="str">
        <f t="shared" si="42"/>
        <v/>
      </c>
    </row>
    <row r="221" spans="1:23" ht="12" customHeight="1">
      <c r="A221" s="27">
        <v>172</v>
      </c>
      <c r="B221" s="188"/>
      <c r="C221" s="401"/>
      <c r="D221" s="189"/>
      <c r="E221" s="190"/>
      <c r="F221" s="190"/>
      <c r="G221" s="161" t="str">
        <f t="shared" si="31"/>
        <v/>
      </c>
      <c r="H221" s="162" t="str">
        <f t="shared" si="32"/>
        <v/>
      </c>
      <c r="I221" s="197" t="str">
        <f t="shared" si="33"/>
        <v/>
      </c>
      <c r="J221" s="164" t="str">
        <f t="shared" si="43"/>
        <v/>
      </c>
      <c r="K221" s="163"/>
      <c r="M221" s="165" t="str">
        <f t="shared" si="34"/>
        <v/>
      </c>
      <c r="N221" s="166" t="str">
        <f t="shared" si="44"/>
        <v/>
      </c>
      <c r="O221" s="167" t="str">
        <f t="shared" si="35"/>
        <v/>
      </c>
      <c r="P221" s="167" t="str">
        <f t="shared" si="36"/>
        <v/>
      </c>
      <c r="Q221" s="168" t="str">
        <f t="shared" si="37"/>
        <v/>
      </c>
      <c r="R221" s="169" t="str">
        <f t="shared" si="38"/>
        <v/>
      </c>
      <c r="S221" s="168" t="str">
        <f t="shared" si="39"/>
        <v/>
      </c>
      <c r="T221" s="168" t="str">
        <f t="shared" si="40"/>
        <v/>
      </c>
      <c r="U221" s="168" t="str">
        <f t="shared" si="41"/>
        <v/>
      </c>
      <c r="V221" s="140"/>
      <c r="W221" s="171" t="str">
        <f t="shared" si="42"/>
        <v/>
      </c>
    </row>
    <row r="222" spans="1:23" ht="12" customHeight="1">
      <c r="A222" s="27">
        <v>173</v>
      </c>
      <c r="B222" s="188"/>
      <c r="C222" s="401"/>
      <c r="D222" s="189"/>
      <c r="E222" s="190"/>
      <c r="F222" s="190"/>
      <c r="G222" s="161" t="str">
        <f t="shared" si="31"/>
        <v/>
      </c>
      <c r="H222" s="162" t="str">
        <f t="shared" si="32"/>
        <v/>
      </c>
      <c r="I222" s="197" t="str">
        <f t="shared" si="33"/>
        <v/>
      </c>
      <c r="J222" s="164" t="str">
        <f t="shared" si="43"/>
        <v/>
      </c>
      <c r="K222" s="163"/>
      <c r="M222" s="165" t="str">
        <f t="shared" si="34"/>
        <v/>
      </c>
      <c r="N222" s="166" t="str">
        <f t="shared" si="44"/>
        <v/>
      </c>
      <c r="O222" s="167" t="str">
        <f t="shared" si="35"/>
        <v/>
      </c>
      <c r="P222" s="167" t="str">
        <f t="shared" si="36"/>
        <v/>
      </c>
      <c r="Q222" s="168" t="str">
        <f t="shared" si="37"/>
        <v/>
      </c>
      <c r="R222" s="169" t="str">
        <f t="shared" si="38"/>
        <v/>
      </c>
      <c r="S222" s="168" t="str">
        <f t="shared" si="39"/>
        <v/>
      </c>
      <c r="T222" s="168" t="str">
        <f t="shared" si="40"/>
        <v/>
      </c>
      <c r="U222" s="168" t="str">
        <f t="shared" si="41"/>
        <v/>
      </c>
      <c r="V222" s="140"/>
      <c r="W222" s="171" t="str">
        <f t="shared" si="42"/>
        <v/>
      </c>
    </row>
    <row r="223" spans="1:23" ht="12" customHeight="1">
      <c r="A223" s="27">
        <v>174</v>
      </c>
      <c r="B223" s="188"/>
      <c r="C223" s="401"/>
      <c r="D223" s="189"/>
      <c r="E223" s="190"/>
      <c r="F223" s="190"/>
      <c r="G223" s="161" t="str">
        <f t="shared" si="31"/>
        <v/>
      </c>
      <c r="H223" s="162" t="str">
        <f t="shared" si="32"/>
        <v/>
      </c>
      <c r="I223" s="197" t="str">
        <f t="shared" si="33"/>
        <v/>
      </c>
      <c r="J223" s="164" t="str">
        <f t="shared" si="43"/>
        <v/>
      </c>
      <c r="K223" s="163"/>
      <c r="M223" s="165" t="str">
        <f t="shared" si="34"/>
        <v/>
      </c>
      <c r="N223" s="166" t="str">
        <f t="shared" si="44"/>
        <v/>
      </c>
      <c r="O223" s="167" t="str">
        <f t="shared" si="35"/>
        <v/>
      </c>
      <c r="P223" s="167" t="str">
        <f t="shared" si="36"/>
        <v/>
      </c>
      <c r="Q223" s="168" t="str">
        <f t="shared" si="37"/>
        <v/>
      </c>
      <c r="R223" s="169" t="str">
        <f t="shared" si="38"/>
        <v/>
      </c>
      <c r="S223" s="168" t="str">
        <f t="shared" si="39"/>
        <v/>
      </c>
      <c r="T223" s="168" t="str">
        <f t="shared" si="40"/>
        <v/>
      </c>
      <c r="U223" s="168" t="str">
        <f t="shared" si="41"/>
        <v/>
      </c>
      <c r="V223" s="140"/>
      <c r="W223" s="171" t="str">
        <f t="shared" si="42"/>
        <v/>
      </c>
    </row>
    <row r="224" spans="1:23" ht="12" customHeight="1">
      <c r="A224" s="27">
        <v>175</v>
      </c>
      <c r="B224" s="188"/>
      <c r="C224" s="401"/>
      <c r="D224" s="189"/>
      <c r="E224" s="190"/>
      <c r="F224" s="190"/>
      <c r="G224" s="161" t="str">
        <f t="shared" si="31"/>
        <v/>
      </c>
      <c r="H224" s="162" t="str">
        <f t="shared" si="32"/>
        <v/>
      </c>
      <c r="I224" s="197" t="str">
        <f t="shared" si="33"/>
        <v/>
      </c>
      <c r="J224" s="164" t="str">
        <f t="shared" si="43"/>
        <v/>
      </c>
      <c r="K224" s="163"/>
      <c r="M224" s="165" t="str">
        <f t="shared" si="34"/>
        <v/>
      </c>
      <c r="N224" s="166" t="str">
        <f t="shared" si="44"/>
        <v/>
      </c>
      <c r="O224" s="167" t="str">
        <f t="shared" si="35"/>
        <v/>
      </c>
      <c r="P224" s="167" t="str">
        <f t="shared" si="36"/>
        <v/>
      </c>
      <c r="Q224" s="168" t="str">
        <f t="shared" si="37"/>
        <v/>
      </c>
      <c r="R224" s="169" t="str">
        <f t="shared" si="38"/>
        <v/>
      </c>
      <c r="S224" s="168" t="str">
        <f t="shared" si="39"/>
        <v/>
      </c>
      <c r="T224" s="168" t="str">
        <f t="shared" si="40"/>
        <v/>
      </c>
      <c r="U224" s="168" t="str">
        <f t="shared" si="41"/>
        <v/>
      </c>
      <c r="V224" s="140"/>
      <c r="W224" s="171" t="str">
        <f t="shared" si="42"/>
        <v/>
      </c>
    </row>
    <row r="225" spans="1:23" ht="12" customHeight="1">
      <c r="A225" s="27">
        <v>176</v>
      </c>
      <c r="B225" s="188"/>
      <c r="C225" s="401"/>
      <c r="D225" s="189"/>
      <c r="E225" s="190"/>
      <c r="F225" s="190"/>
      <c r="G225" s="161" t="str">
        <f t="shared" si="31"/>
        <v/>
      </c>
      <c r="H225" s="162" t="str">
        <f t="shared" si="32"/>
        <v/>
      </c>
      <c r="I225" s="197" t="str">
        <f t="shared" si="33"/>
        <v/>
      </c>
      <c r="J225" s="164" t="str">
        <f t="shared" si="43"/>
        <v/>
      </c>
      <c r="K225" s="163"/>
      <c r="M225" s="165" t="str">
        <f t="shared" si="34"/>
        <v/>
      </c>
      <c r="N225" s="166" t="str">
        <f t="shared" si="44"/>
        <v/>
      </c>
      <c r="O225" s="167" t="str">
        <f t="shared" si="35"/>
        <v/>
      </c>
      <c r="P225" s="167" t="str">
        <f t="shared" si="36"/>
        <v/>
      </c>
      <c r="Q225" s="168" t="str">
        <f t="shared" si="37"/>
        <v/>
      </c>
      <c r="R225" s="169" t="str">
        <f t="shared" si="38"/>
        <v/>
      </c>
      <c r="S225" s="168" t="str">
        <f t="shared" si="39"/>
        <v/>
      </c>
      <c r="T225" s="168" t="str">
        <f t="shared" si="40"/>
        <v/>
      </c>
      <c r="U225" s="168" t="str">
        <f t="shared" si="41"/>
        <v/>
      </c>
      <c r="V225" s="140"/>
      <c r="W225" s="171" t="str">
        <f t="shared" si="42"/>
        <v/>
      </c>
    </row>
    <row r="226" spans="1:23" ht="12" customHeight="1">
      <c r="A226" s="27">
        <v>177</v>
      </c>
      <c r="B226" s="188"/>
      <c r="C226" s="401"/>
      <c r="D226" s="189"/>
      <c r="E226" s="190"/>
      <c r="F226" s="190"/>
      <c r="G226" s="161" t="str">
        <f t="shared" si="31"/>
        <v/>
      </c>
      <c r="H226" s="162" t="str">
        <f t="shared" si="32"/>
        <v/>
      </c>
      <c r="I226" s="197" t="str">
        <f t="shared" si="33"/>
        <v/>
      </c>
      <c r="J226" s="164" t="str">
        <f t="shared" si="43"/>
        <v/>
      </c>
      <c r="K226" s="163"/>
      <c r="M226" s="165" t="str">
        <f t="shared" si="34"/>
        <v/>
      </c>
      <c r="N226" s="166" t="str">
        <f t="shared" si="44"/>
        <v/>
      </c>
      <c r="O226" s="167" t="str">
        <f t="shared" si="35"/>
        <v/>
      </c>
      <c r="P226" s="167" t="str">
        <f t="shared" si="36"/>
        <v/>
      </c>
      <c r="Q226" s="168" t="str">
        <f t="shared" si="37"/>
        <v/>
      </c>
      <c r="R226" s="169" t="str">
        <f t="shared" si="38"/>
        <v/>
      </c>
      <c r="S226" s="168" t="str">
        <f t="shared" si="39"/>
        <v/>
      </c>
      <c r="T226" s="168" t="str">
        <f t="shared" si="40"/>
        <v/>
      </c>
      <c r="U226" s="168" t="str">
        <f t="shared" si="41"/>
        <v/>
      </c>
      <c r="V226" s="140"/>
      <c r="W226" s="171" t="str">
        <f t="shared" si="42"/>
        <v/>
      </c>
    </row>
    <row r="227" spans="1:23" ht="12" customHeight="1">
      <c r="A227" s="27">
        <v>178</v>
      </c>
      <c r="B227" s="188"/>
      <c r="C227" s="401"/>
      <c r="D227" s="189"/>
      <c r="E227" s="190"/>
      <c r="F227" s="190"/>
      <c r="G227" s="161" t="str">
        <f t="shared" si="31"/>
        <v/>
      </c>
      <c r="H227" s="162" t="str">
        <f t="shared" si="32"/>
        <v/>
      </c>
      <c r="I227" s="197" t="str">
        <f t="shared" si="33"/>
        <v/>
      </c>
      <c r="J227" s="164" t="str">
        <f t="shared" si="43"/>
        <v/>
      </c>
      <c r="K227" s="163"/>
      <c r="M227" s="165" t="str">
        <f t="shared" si="34"/>
        <v/>
      </c>
      <c r="N227" s="166" t="str">
        <f t="shared" si="44"/>
        <v/>
      </c>
      <c r="O227" s="167" t="str">
        <f t="shared" si="35"/>
        <v/>
      </c>
      <c r="P227" s="167" t="str">
        <f t="shared" si="36"/>
        <v/>
      </c>
      <c r="Q227" s="168" t="str">
        <f t="shared" si="37"/>
        <v/>
      </c>
      <c r="R227" s="169" t="str">
        <f t="shared" si="38"/>
        <v/>
      </c>
      <c r="S227" s="168" t="str">
        <f t="shared" si="39"/>
        <v/>
      </c>
      <c r="T227" s="168" t="str">
        <f t="shared" si="40"/>
        <v/>
      </c>
      <c r="U227" s="168" t="str">
        <f t="shared" si="41"/>
        <v/>
      </c>
      <c r="V227" s="140"/>
      <c r="W227" s="171" t="str">
        <f t="shared" si="42"/>
        <v/>
      </c>
    </row>
    <row r="228" spans="1:23" ht="12" customHeight="1">
      <c r="A228" s="27">
        <v>179</v>
      </c>
      <c r="B228" s="188"/>
      <c r="C228" s="401"/>
      <c r="D228" s="189"/>
      <c r="E228" s="190"/>
      <c r="F228" s="190"/>
      <c r="G228" s="161" t="str">
        <f t="shared" si="31"/>
        <v/>
      </c>
      <c r="H228" s="162" t="str">
        <f t="shared" si="32"/>
        <v/>
      </c>
      <c r="I228" s="197" t="str">
        <f t="shared" si="33"/>
        <v/>
      </c>
      <c r="J228" s="164" t="str">
        <f t="shared" si="43"/>
        <v/>
      </c>
      <c r="K228" s="163"/>
      <c r="M228" s="165" t="str">
        <f t="shared" si="34"/>
        <v/>
      </c>
      <c r="N228" s="166" t="str">
        <f t="shared" si="44"/>
        <v/>
      </c>
      <c r="O228" s="167" t="str">
        <f t="shared" si="35"/>
        <v/>
      </c>
      <c r="P228" s="167" t="str">
        <f t="shared" si="36"/>
        <v/>
      </c>
      <c r="Q228" s="168" t="str">
        <f t="shared" si="37"/>
        <v/>
      </c>
      <c r="R228" s="169" t="str">
        <f t="shared" si="38"/>
        <v/>
      </c>
      <c r="S228" s="168" t="str">
        <f t="shared" si="39"/>
        <v/>
      </c>
      <c r="T228" s="168" t="str">
        <f t="shared" si="40"/>
        <v/>
      </c>
      <c r="U228" s="168" t="str">
        <f t="shared" si="41"/>
        <v/>
      </c>
      <c r="V228" s="140"/>
      <c r="W228" s="171" t="str">
        <f t="shared" si="42"/>
        <v/>
      </c>
    </row>
    <row r="229" spans="1:23" ht="12" customHeight="1">
      <c r="A229" s="27">
        <v>180</v>
      </c>
      <c r="B229" s="188"/>
      <c r="C229" s="401"/>
      <c r="D229" s="189"/>
      <c r="E229" s="190"/>
      <c r="F229" s="190"/>
      <c r="G229" s="161" t="str">
        <f t="shared" si="31"/>
        <v/>
      </c>
      <c r="H229" s="162" t="str">
        <f t="shared" si="32"/>
        <v/>
      </c>
      <c r="I229" s="197" t="str">
        <f t="shared" si="33"/>
        <v/>
      </c>
      <c r="J229" s="164" t="str">
        <f t="shared" si="43"/>
        <v/>
      </c>
      <c r="K229" s="163"/>
      <c r="M229" s="165" t="str">
        <f t="shared" si="34"/>
        <v/>
      </c>
      <c r="N229" s="166" t="str">
        <f t="shared" si="44"/>
        <v/>
      </c>
      <c r="O229" s="167" t="str">
        <f t="shared" si="35"/>
        <v/>
      </c>
      <c r="P229" s="167" t="str">
        <f t="shared" si="36"/>
        <v/>
      </c>
      <c r="Q229" s="168" t="str">
        <f t="shared" si="37"/>
        <v/>
      </c>
      <c r="R229" s="169" t="str">
        <f t="shared" si="38"/>
        <v/>
      </c>
      <c r="S229" s="168" t="str">
        <f t="shared" si="39"/>
        <v/>
      </c>
      <c r="T229" s="168" t="str">
        <f t="shared" si="40"/>
        <v/>
      </c>
      <c r="U229" s="168" t="str">
        <f t="shared" si="41"/>
        <v/>
      </c>
      <c r="V229" s="140"/>
      <c r="W229" s="171" t="str">
        <f t="shared" si="42"/>
        <v/>
      </c>
    </row>
    <row r="230" spans="1:23" ht="12" customHeight="1">
      <c r="A230" s="27">
        <v>181</v>
      </c>
      <c r="B230" s="188"/>
      <c r="C230" s="401"/>
      <c r="D230" s="189"/>
      <c r="E230" s="190"/>
      <c r="F230" s="190"/>
      <c r="G230" s="161" t="str">
        <f t="shared" si="31"/>
        <v/>
      </c>
      <c r="H230" s="162" t="str">
        <f t="shared" si="32"/>
        <v/>
      </c>
      <c r="I230" s="197" t="str">
        <f t="shared" si="33"/>
        <v/>
      </c>
      <c r="J230" s="164" t="str">
        <f t="shared" si="43"/>
        <v/>
      </c>
      <c r="K230" s="163"/>
      <c r="M230" s="165" t="str">
        <f t="shared" si="34"/>
        <v/>
      </c>
      <c r="N230" s="166" t="str">
        <f t="shared" si="44"/>
        <v/>
      </c>
      <c r="O230" s="167" t="str">
        <f t="shared" si="35"/>
        <v/>
      </c>
      <c r="P230" s="167" t="str">
        <f t="shared" si="36"/>
        <v/>
      </c>
      <c r="Q230" s="168" t="str">
        <f t="shared" si="37"/>
        <v/>
      </c>
      <c r="R230" s="169" t="str">
        <f t="shared" si="38"/>
        <v/>
      </c>
      <c r="S230" s="168" t="str">
        <f t="shared" si="39"/>
        <v/>
      </c>
      <c r="T230" s="168" t="str">
        <f t="shared" si="40"/>
        <v/>
      </c>
      <c r="U230" s="168" t="str">
        <f t="shared" si="41"/>
        <v/>
      </c>
      <c r="V230" s="140"/>
      <c r="W230" s="171" t="str">
        <f t="shared" si="42"/>
        <v/>
      </c>
    </row>
    <row r="231" spans="1:23" ht="12" customHeight="1">
      <c r="A231" s="27">
        <v>182</v>
      </c>
      <c r="B231" s="188"/>
      <c r="C231" s="401"/>
      <c r="D231" s="189"/>
      <c r="E231" s="190"/>
      <c r="F231" s="190"/>
      <c r="G231" s="161" t="str">
        <f t="shared" si="31"/>
        <v/>
      </c>
      <c r="H231" s="162" t="str">
        <f t="shared" si="32"/>
        <v/>
      </c>
      <c r="I231" s="197" t="str">
        <f t="shared" si="33"/>
        <v/>
      </c>
      <c r="J231" s="164" t="str">
        <f t="shared" si="43"/>
        <v/>
      </c>
      <c r="K231" s="163"/>
      <c r="M231" s="165" t="str">
        <f t="shared" si="34"/>
        <v/>
      </c>
      <c r="N231" s="166" t="str">
        <f t="shared" si="44"/>
        <v/>
      </c>
      <c r="O231" s="167" t="str">
        <f t="shared" si="35"/>
        <v/>
      </c>
      <c r="P231" s="167" t="str">
        <f t="shared" si="36"/>
        <v/>
      </c>
      <c r="Q231" s="168" t="str">
        <f t="shared" si="37"/>
        <v/>
      </c>
      <c r="R231" s="169" t="str">
        <f t="shared" si="38"/>
        <v/>
      </c>
      <c r="S231" s="168" t="str">
        <f t="shared" si="39"/>
        <v/>
      </c>
      <c r="T231" s="168" t="str">
        <f t="shared" si="40"/>
        <v/>
      </c>
      <c r="U231" s="168" t="str">
        <f t="shared" si="41"/>
        <v/>
      </c>
      <c r="V231" s="140"/>
      <c r="W231" s="171" t="str">
        <f t="shared" si="42"/>
        <v/>
      </c>
    </row>
    <row r="232" spans="1:23" ht="12" customHeight="1">
      <c r="A232" s="27">
        <v>183</v>
      </c>
      <c r="B232" s="188"/>
      <c r="C232" s="401"/>
      <c r="D232" s="189"/>
      <c r="E232" s="190"/>
      <c r="F232" s="190"/>
      <c r="G232" s="161" t="str">
        <f t="shared" si="31"/>
        <v/>
      </c>
      <c r="H232" s="162" t="str">
        <f t="shared" si="32"/>
        <v/>
      </c>
      <c r="I232" s="197" t="str">
        <f t="shared" si="33"/>
        <v/>
      </c>
      <c r="J232" s="164" t="str">
        <f t="shared" si="43"/>
        <v/>
      </c>
      <c r="K232" s="163"/>
      <c r="M232" s="165" t="str">
        <f t="shared" si="34"/>
        <v/>
      </c>
      <c r="N232" s="166" t="str">
        <f t="shared" si="44"/>
        <v/>
      </c>
      <c r="O232" s="167" t="str">
        <f t="shared" si="35"/>
        <v/>
      </c>
      <c r="P232" s="167" t="str">
        <f t="shared" si="36"/>
        <v/>
      </c>
      <c r="Q232" s="168" t="str">
        <f t="shared" si="37"/>
        <v/>
      </c>
      <c r="R232" s="169" t="str">
        <f t="shared" si="38"/>
        <v/>
      </c>
      <c r="S232" s="168" t="str">
        <f t="shared" si="39"/>
        <v/>
      </c>
      <c r="T232" s="168" t="str">
        <f t="shared" si="40"/>
        <v/>
      </c>
      <c r="U232" s="168" t="str">
        <f t="shared" si="41"/>
        <v/>
      </c>
      <c r="V232" s="140"/>
      <c r="W232" s="171" t="str">
        <f t="shared" si="42"/>
        <v/>
      </c>
    </row>
    <row r="233" spans="1:23" ht="12" customHeight="1">
      <c r="A233" s="27">
        <v>184</v>
      </c>
      <c r="B233" s="188"/>
      <c r="C233" s="401"/>
      <c r="D233" s="189"/>
      <c r="E233" s="190"/>
      <c r="F233" s="190"/>
      <c r="G233" s="161" t="str">
        <f t="shared" si="31"/>
        <v/>
      </c>
      <c r="H233" s="162" t="str">
        <f t="shared" si="32"/>
        <v/>
      </c>
      <c r="I233" s="197" t="str">
        <f t="shared" si="33"/>
        <v/>
      </c>
      <c r="J233" s="164" t="str">
        <f t="shared" si="43"/>
        <v/>
      </c>
      <c r="K233" s="163"/>
      <c r="M233" s="165" t="str">
        <f t="shared" si="34"/>
        <v/>
      </c>
      <c r="N233" s="166" t="str">
        <f t="shared" si="44"/>
        <v/>
      </c>
      <c r="O233" s="167" t="str">
        <f t="shared" si="35"/>
        <v/>
      </c>
      <c r="P233" s="167" t="str">
        <f t="shared" si="36"/>
        <v/>
      </c>
      <c r="Q233" s="168" t="str">
        <f t="shared" si="37"/>
        <v/>
      </c>
      <c r="R233" s="169" t="str">
        <f t="shared" si="38"/>
        <v/>
      </c>
      <c r="S233" s="168" t="str">
        <f t="shared" si="39"/>
        <v/>
      </c>
      <c r="T233" s="168" t="str">
        <f t="shared" si="40"/>
        <v/>
      </c>
      <c r="U233" s="168" t="str">
        <f t="shared" si="41"/>
        <v/>
      </c>
      <c r="V233" s="140"/>
      <c r="W233" s="171" t="str">
        <f t="shared" si="42"/>
        <v/>
      </c>
    </row>
    <row r="234" spans="1:23" ht="12" customHeight="1">
      <c r="A234" s="27">
        <v>185</v>
      </c>
      <c r="B234" s="188"/>
      <c r="C234" s="401"/>
      <c r="D234" s="189"/>
      <c r="E234" s="190"/>
      <c r="F234" s="190"/>
      <c r="G234" s="161" t="str">
        <f t="shared" si="31"/>
        <v/>
      </c>
      <c r="H234" s="162" t="str">
        <f t="shared" si="32"/>
        <v/>
      </c>
      <c r="I234" s="197" t="str">
        <f t="shared" si="33"/>
        <v/>
      </c>
      <c r="J234" s="164" t="str">
        <f t="shared" si="43"/>
        <v/>
      </c>
      <c r="K234" s="163"/>
      <c r="M234" s="165" t="str">
        <f t="shared" si="34"/>
        <v/>
      </c>
      <c r="N234" s="166" t="str">
        <f t="shared" si="44"/>
        <v/>
      </c>
      <c r="O234" s="167" t="str">
        <f t="shared" si="35"/>
        <v/>
      </c>
      <c r="P234" s="167" t="str">
        <f t="shared" si="36"/>
        <v/>
      </c>
      <c r="Q234" s="168" t="str">
        <f t="shared" si="37"/>
        <v/>
      </c>
      <c r="R234" s="169" t="str">
        <f t="shared" si="38"/>
        <v/>
      </c>
      <c r="S234" s="168" t="str">
        <f t="shared" si="39"/>
        <v/>
      </c>
      <c r="T234" s="168" t="str">
        <f t="shared" si="40"/>
        <v/>
      </c>
      <c r="U234" s="168" t="str">
        <f t="shared" si="41"/>
        <v/>
      </c>
      <c r="V234" s="140"/>
      <c r="W234" s="171" t="str">
        <f t="shared" si="42"/>
        <v/>
      </c>
    </row>
    <row r="235" spans="1:23" ht="12" customHeight="1">
      <c r="A235" s="27">
        <v>186</v>
      </c>
      <c r="B235" s="188"/>
      <c r="C235" s="401"/>
      <c r="D235" s="189"/>
      <c r="E235" s="190"/>
      <c r="F235" s="190"/>
      <c r="G235" s="161" t="str">
        <f t="shared" si="31"/>
        <v/>
      </c>
      <c r="H235" s="162" t="str">
        <f t="shared" si="32"/>
        <v/>
      </c>
      <c r="I235" s="197" t="str">
        <f t="shared" si="33"/>
        <v/>
      </c>
      <c r="J235" s="164" t="str">
        <f t="shared" si="43"/>
        <v/>
      </c>
      <c r="K235" s="163"/>
      <c r="M235" s="165" t="str">
        <f t="shared" si="34"/>
        <v/>
      </c>
      <c r="N235" s="166" t="str">
        <f t="shared" si="44"/>
        <v/>
      </c>
      <c r="O235" s="167" t="str">
        <f t="shared" si="35"/>
        <v/>
      </c>
      <c r="P235" s="167" t="str">
        <f t="shared" si="36"/>
        <v/>
      </c>
      <c r="Q235" s="168" t="str">
        <f t="shared" si="37"/>
        <v/>
      </c>
      <c r="R235" s="169" t="str">
        <f t="shared" si="38"/>
        <v/>
      </c>
      <c r="S235" s="168" t="str">
        <f t="shared" si="39"/>
        <v/>
      </c>
      <c r="T235" s="168" t="str">
        <f t="shared" si="40"/>
        <v/>
      </c>
      <c r="U235" s="168" t="str">
        <f t="shared" si="41"/>
        <v/>
      </c>
      <c r="V235" s="140"/>
      <c r="W235" s="171" t="str">
        <f t="shared" si="42"/>
        <v/>
      </c>
    </row>
    <row r="236" spans="1:23" ht="12" customHeight="1">
      <c r="A236" s="27">
        <v>187</v>
      </c>
      <c r="B236" s="188"/>
      <c r="C236" s="401"/>
      <c r="D236" s="189"/>
      <c r="E236" s="190"/>
      <c r="F236" s="190"/>
      <c r="G236" s="161" t="str">
        <f t="shared" si="31"/>
        <v/>
      </c>
      <c r="H236" s="162" t="str">
        <f t="shared" si="32"/>
        <v/>
      </c>
      <c r="I236" s="197" t="str">
        <f t="shared" si="33"/>
        <v/>
      </c>
      <c r="J236" s="164" t="str">
        <f t="shared" si="43"/>
        <v/>
      </c>
      <c r="K236" s="163"/>
      <c r="M236" s="165" t="str">
        <f t="shared" si="34"/>
        <v/>
      </c>
      <c r="N236" s="166" t="str">
        <f t="shared" si="44"/>
        <v/>
      </c>
      <c r="O236" s="167" t="str">
        <f t="shared" si="35"/>
        <v/>
      </c>
      <c r="P236" s="167" t="str">
        <f t="shared" si="36"/>
        <v/>
      </c>
      <c r="Q236" s="168" t="str">
        <f t="shared" si="37"/>
        <v/>
      </c>
      <c r="R236" s="169" t="str">
        <f t="shared" si="38"/>
        <v/>
      </c>
      <c r="S236" s="168" t="str">
        <f t="shared" si="39"/>
        <v/>
      </c>
      <c r="T236" s="168" t="str">
        <f t="shared" si="40"/>
        <v/>
      </c>
      <c r="U236" s="168" t="str">
        <f t="shared" si="41"/>
        <v/>
      </c>
      <c r="V236" s="140"/>
      <c r="W236" s="171" t="str">
        <f t="shared" si="42"/>
        <v/>
      </c>
    </row>
    <row r="237" spans="1:23" ht="12" customHeight="1">
      <c r="A237" s="27">
        <v>188</v>
      </c>
      <c r="B237" s="188"/>
      <c r="C237" s="401"/>
      <c r="D237" s="189"/>
      <c r="E237" s="190"/>
      <c r="F237" s="190"/>
      <c r="G237" s="161" t="str">
        <f t="shared" si="31"/>
        <v/>
      </c>
      <c r="H237" s="162" t="str">
        <f t="shared" si="32"/>
        <v/>
      </c>
      <c r="I237" s="197" t="str">
        <f t="shared" si="33"/>
        <v/>
      </c>
      <c r="J237" s="164" t="str">
        <f t="shared" si="43"/>
        <v/>
      </c>
      <c r="K237" s="163"/>
      <c r="M237" s="165" t="str">
        <f t="shared" si="34"/>
        <v/>
      </c>
      <c r="N237" s="166" t="str">
        <f t="shared" si="44"/>
        <v/>
      </c>
      <c r="O237" s="167" t="str">
        <f t="shared" si="35"/>
        <v/>
      </c>
      <c r="P237" s="167" t="str">
        <f t="shared" si="36"/>
        <v/>
      </c>
      <c r="Q237" s="168" t="str">
        <f t="shared" si="37"/>
        <v/>
      </c>
      <c r="R237" s="169" t="str">
        <f t="shared" si="38"/>
        <v/>
      </c>
      <c r="S237" s="168" t="str">
        <f t="shared" si="39"/>
        <v/>
      </c>
      <c r="T237" s="168" t="str">
        <f t="shared" si="40"/>
        <v/>
      </c>
      <c r="U237" s="168" t="str">
        <f t="shared" si="41"/>
        <v/>
      </c>
      <c r="V237" s="140"/>
      <c r="W237" s="171" t="str">
        <f t="shared" si="42"/>
        <v/>
      </c>
    </row>
    <row r="238" spans="1:23" ht="12" customHeight="1">
      <c r="A238" s="27">
        <v>189</v>
      </c>
      <c r="B238" s="188"/>
      <c r="C238" s="401"/>
      <c r="D238" s="189"/>
      <c r="E238" s="190"/>
      <c r="F238" s="190"/>
      <c r="G238" s="161" t="str">
        <f t="shared" si="31"/>
        <v/>
      </c>
      <c r="H238" s="162" t="str">
        <f t="shared" si="32"/>
        <v/>
      </c>
      <c r="I238" s="197" t="str">
        <f t="shared" si="33"/>
        <v/>
      </c>
      <c r="J238" s="164" t="str">
        <f t="shared" si="43"/>
        <v/>
      </c>
      <c r="K238" s="163"/>
      <c r="M238" s="165" t="str">
        <f t="shared" si="34"/>
        <v/>
      </c>
      <c r="N238" s="166" t="str">
        <f t="shared" si="44"/>
        <v/>
      </c>
      <c r="O238" s="167" t="str">
        <f t="shared" si="35"/>
        <v/>
      </c>
      <c r="P238" s="167" t="str">
        <f t="shared" si="36"/>
        <v/>
      </c>
      <c r="Q238" s="168" t="str">
        <f t="shared" si="37"/>
        <v/>
      </c>
      <c r="R238" s="169" t="str">
        <f t="shared" si="38"/>
        <v/>
      </c>
      <c r="S238" s="168" t="str">
        <f t="shared" si="39"/>
        <v/>
      </c>
      <c r="T238" s="168" t="str">
        <f t="shared" si="40"/>
        <v/>
      </c>
      <c r="U238" s="168" t="str">
        <f t="shared" si="41"/>
        <v/>
      </c>
      <c r="V238" s="140"/>
      <c r="W238" s="171" t="str">
        <f t="shared" si="42"/>
        <v/>
      </c>
    </row>
    <row r="239" spans="1:23" ht="12" customHeight="1">
      <c r="A239" s="27">
        <v>190</v>
      </c>
      <c r="B239" s="188"/>
      <c r="C239" s="401"/>
      <c r="D239" s="189"/>
      <c r="E239" s="190"/>
      <c r="F239" s="190"/>
      <c r="G239" s="161" t="str">
        <f t="shared" si="31"/>
        <v/>
      </c>
      <c r="H239" s="162" t="str">
        <f t="shared" si="32"/>
        <v/>
      </c>
      <c r="I239" s="197" t="str">
        <f t="shared" si="33"/>
        <v/>
      </c>
      <c r="J239" s="164" t="str">
        <f t="shared" si="43"/>
        <v/>
      </c>
      <c r="K239" s="163"/>
      <c r="M239" s="165" t="str">
        <f t="shared" si="34"/>
        <v/>
      </c>
      <c r="N239" s="166" t="str">
        <f t="shared" si="44"/>
        <v/>
      </c>
      <c r="O239" s="167" t="str">
        <f t="shared" si="35"/>
        <v/>
      </c>
      <c r="P239" s="167" t="str">
        <f t="shared" si="36"/>
        <v/>
      </c>
      <c r="Q239" s="168" t="str">
        <f t="shared" si="37"/>
        <v/>
      </c>
      <c r="R239" s="169" t="str">
        <f t="shared" si="38"/>
        <v/>
      </c>
      <c r="S239" s="168" t="str">
        <f t="shared" si="39"/>
        <v/>
      </c>
      <c r="T239" s="168" t="str">
        <f t="shared" si="40"/>
        <v/>
      </c>
      <c r="U239" s="168" t="str">
        <f t="shared" si="41"/>
        <v/>
      </c>
      <c r="V239" s="140"/>
      <c r="W239" s="171" t="str">
        <f t="shared" si="42"/>
        <v/>
      </c>
    </row>
    <row r="240" spans="1:23" ht="12" customHeight="1">
      <c r="A240" s="27">
        <v>191</v>
      </c>
      <c r="B240" s="188"/>
      <c r="C240" s="401"/>
      <c r="D240" s="189"/>
      <c r="E240" s="190"/>
      <c r="F240" s="190"/>
      <c r="G240" s="161" t="str">
        <f t="shared" si="31"/>
        <v/>
      </c>
      <c r="H240" s="162" t="str">
        <f t="shared" si="32"/>
        <v/>
      </c>
      <c r="I240" s="197" t="str">
        <f t="shared" si="33"/>
        <v/>
      </c>
      <c r="J240" s="164" t="str">
        <f t="shared" si="43"/>
        <v/>
      </c>
      <c r="K240" s="163"/>
      <c r="M240" s="165" t="str">
        <f t="shared" si="34"/>
        <v/>
      </c>
      <c r="N240" s="166" t="str">
        <f t="shared" si="44"/>
        <v/>
      </c>
      <c r="O240" s="167" t="str">
        <f t="shared" si="35"/>
        <v/>
      </c>
      <c r="P240" s="167" t="str">
        <f t="shared" si="36"/>
        <v/>
      </c>
      <c r="Q240" s="168" t="str">
        <f t="shared" si="37"/>
        <v/>
      </c>
      <c r="R240" s="169" t="str">
        <f t="shared" si="38"/>
        <v/>
      </c>
      <c r="S240" s="168" t="str">
        <f t="shared" si="39"/>
        <v/>
      </c>
      <c r="T240" s="168" t="str">
        <f t="shared" si="40"/>
        <v/>
      </c>
      <c r="U240" s="168" t="str">
        <f t="shared" si="41"/>
        <v/>
      </c>
      <c r="V240" s="140"/>
      <c r="W240" s="171" t="str">
        <f t="shared" si="42"/>
        <v/>
      </c>
    </row>
    <row r="241" spans="1:23" ht="12" customHeight="1">
      <c r="A241" s="27">
        <v>192</v>
      </c>
      <c r="B241" s="188"/>
      <c r="C241" s="401"/>
      <c r="D241" s="189"/>
      <c r="E241" s="190"/>
      <c r="F241" s="190"/>
      <c r="G241" s="161" t="str">
        <f t="shared" si="31"/>
        <v/>
      </c>
      <c r="H241" s="162" t="str">
        <f t="shared" si="32"/>
        <v/>
      </c>
      <c r="I241" s="197" t="str">
        <f t="shared" si="33"/>
        <v/>
      </c>
      <c r="J241" s="164" t="str">
        <f t="shared" si="43"/>
        <v/>
      </c>
      <c r="K241" s="163"/>
      <c r="M241" s="165" t="str">
        <f t="shared" si="34"/>
        <v/>
      </c>
      <c r="N241" s="166" t="str">
        <f t="shared" si="44"/>
        <v/>
      </c>
      <c r="O241" s="167" t="str">
        <f t="shared" si="35"/>
        <v/>
      </c>
      <c r="P241" s="167" t="str">
        <f t="shared" si="36"/>
        <v/>
      </c>
      <c r="Q241" s="168" t="str">
        <f t="shared" si="37"/>
        <v/>
      </c>
      <c r="R241" s="169" t="str">
        <f t="shared" si="38"/>
        <v/>
      </c>
      <c r="S241" s="168" t="str">
        <f t="shared" si="39"/>
        <v/>
      </c>
      <c r="T241" s="168" t="str">
        <f t="shared" si="40"/>
        <v/>
      </c>
      <c r="U241" s="168" t="str">
        <f t="shared" si="41"/>
        <v/>
      </c>
      <c r="V241" s="140"/>
      <c r="W241" s="171" t="str">
        <f t="shared" si="42"/>
        <v/>
      </c>
    </row>
    <row r="242" spans="1:23" ht="12" customHeight="1">
      <c r="A242" s="27">
        <v>193</v>
      </c>
      <c r="B242" s="188"/>
      <c r="C242" s="401"/>
      <c r="D242" s="189"/>
      <c r="E242" s="190"/>
      <c r="F242" s="190"/>
      <c r="G242" s="161" t="str">
        <f t="shared" ref="G242:G305" si="45">IF(OR(ISBLANK($C242),ISBLANK($C$45)),"",IF($C242&gt;$C$45,"",DATEDIF($C242,$C$45,"Y")))</f>
        <v/>
      </c>
      <c r="H242" s="162" t="str">
        <f t="shared" ref="H242:H305" si="46">IF(D242=1,"男",IF(D242=2,"女",""))</f>
        <v/>
      </c>
      <c r="I242" s="197" t="str">
        <f t="shared" ref="I242:I305" si="47">G242&amp;H242</f>
        <v/>
      </c>
      <c r="J242" s="164" t="str">
        <f t="shared" si="43"/>
        <v/>
      </c>
      <c r="K242" s="163"/>
      <c r="M242" s="165" t="str">
        <f t="shared" ref="M242:M305" si="48">IF(E242="","",(IF(E242&gt;=70,F242/(E242*E242/10^4),"測定不可")))</f>
        <v/>
      </c>
      <c r="N242" s="166" t="str">
        <f t="shared" si="44"/>
        <v/>
      </c>
      <c r="O242" s="167" t="str">
        <f t="shared" ref="O242:O305" si="49">IF(OR(C242=""),"",IF(D242="1",0.00206*E242*E242-0.1166*E242+6.5273,0.00249*E242*E242-0.1858*E242+9.036))</f>
        <v/>
      </c>
      <c r="P242" s="167" t="str">
        <f t="shared" ref="P242:P305" si="50">IF(OR(E242=""),"",IF(AND(H242="男",G242&lt;=2),61,IF(AND(H242="男",G242&gt;=3),54.8,IF(AND(H242="女",G242&lt;=2),59.7,52.2))))</f>
        <v/>
      </c>
      <c r="Q242" s="168" t="str">
        <f t="shared" ref="Q242:Q305" si="51">IF($E242="","",P242*O242)</f>
        <v/>
      </c>
      <c r="R242" s="169" t="str">
        <f t="shared" ref="R242:R305" si="52">IF(OR(G242=""),"",IF(G242&gt;=3,1.45,1.35))</f>
        <v/>
      </c>
      <c r="S242" s="168" t="str">
        <f t="shared" ref="S242:S305" si="53">IF(OR(G242=""),"",IF(AND(H242="男",G242&lt;=2),20,IF(AND(H242="女",G242&lt;=2),15,10)))</f>
        <v/>
      </c>
      <c r="T242" s="168" t="str">
        <f t="shared" ref="T242:T305" si="54">IF(E242="","",(Q242*R242+S242))</f>
        <v/>
      </c>
      <c r="U242" s="168" t="str">
        <f t="shared" ref="U242:U305" si="55">IF(OR(E242=""),"",CEILING(T242,50))</f>
        <v/>
      </c>
      <c r="V242" s="140"/>
      <c r="W242" s="171" t="str">
        <f t="shared" ref="W242:W305" si="56">IF(E242="","",(U242*V242))</f>
        <v/>
      </c>
    </row>
    <row r="243" spans="1:23" ht="12" customHeight="1">
      <c r="A243" s="27">
        <v>194</v>
      </c>
      <c r="B243" s="188"/>
      <c r="C243" s="401"/>
      <c r="D243" s="189"/>
      <c r="E243" s="190"/>
      <c r="F243" s="190"/>
      <c r="G243" s="161" t="str">
        <f t="shared" si="45"/>
        <v/>
      </c>
      <c r="H243" s="162" t="str">
        <f t="shared" si="46"/>
        <v/>
      </c>
      <c r="I243" s="197" t="str">
        <f t="shared" si="47"/>
        <v/>
      </c>
      <c r="J243" s="164" t="str">
        <f t="shared" si="43"/>
        <v/>
      </c>
      <c r="K243" s="163"/>
      <c r="M243" s="165" t="str">
        <f t="shared" si="48"/>
        <v/>
      </c>
      <c r="N243" s="166" t="str">
        <f t="shared" si="44"/>
        <v/>
      </c>
      <c r="O243" s="167" t="str">
        <f t="shared" si="49"/>
        <v/>
      </c>
      <c r="P243" s="167" t="str">
        <f t="shared" si="50"/>
        <v/>
      </c>
      <c r="Q243" s="168" t="str">
        <f t="shared" si="51"/>
        <v/>
      </c>
      <c r="R243" s="169" t="str">
        <f t="shared" si="52"/>
        <v/>
      </c>
      <c r="S243" s="168" t="str">
        <f t="shared" si="53"/>
        <v/>
      </c>
      <c r="T243" s="168" t="str">
        <f t="shared" si="54"/>
        <v/>
      </c>
      <c r="U243" s="168" t="str">
        <f t="shared" si="55"/>
        <v/>
      </c>
      <c r="V243" s="140"/>
      <c r="W243" s="171" t="str">
        <f t="shared" si="56"/>
        <v/>
      </c>
    </row>
    <row r="244" spans="1:23" ht="12" customHeight="1">
      <c r="A244" s="27">
        <v>195</v>
      </c>
      <c r="B244" s="188"/>
      <c r="C244" s="401"/>
      <c r="D244" s="189"/>
      <c r="E244" s="190"/>
      <c r="F244" s="190"/>
      <c r="G244" s="161" t="str">
        <f t="shared" si="45"/>
        <v/>
      </c>
      <c r="H244" s="162" t="str">
        <f t="shared" si="46"/>
        <v/>
      </c>
      <c r="I244" s="197" t="str">
        <f t="shared" si="47"/>
        <v/>
      </c>
      <c r="J244" s="164" t="str">
        <f t="shared" ref="J244:J307" si="57">IF(OR(E244=""),"",IF(E244&gt;=70,(IF(ISNUMBER(N244),VLOOKUP(N244,$F$32:$K$37,4,TRUE),"")),"測定不可"))</f>
        <v/>
      </c>
      <c r="K244" s="163"/>
      <c r="M244" s="165" t="str">
        <f t="shared" si="48"/>
        <v/>
      </c>
      <c r="N244" s="166" t="str">
        <f t="shared" si="44"/>
        <v/>
      </c>
      <c r="O244" s="167" t="str">
        <f t="shared" si="49"/>
        <v/>
      </c>
      <c r="P244" s="167" t="str">
        <f t="shared" si="50"/>
        <v/>
      </c>
      <c r="Q244" s="168" t="str">
        <f t="shared" si="51"/>
        <v/>
      </c>
      <c r="R244" s="169" t="str">
        <f t="shared" si="52"/>
        <v/>
      </c>
      <c r="S244" s="168" t="str">
        <f t="shared" si="53"/>
        <v/>
      </c>
      <c r="T244" s="168" t="str">
        <f t="shared" si="54"/>
        <v/>
      </c>
      <c r="U244" s="168" t="str">
        <f t="shared" si="55"/>
        <v/>
      </c>
      <c r="V244" s="140"/>
      <c r="W244" s="171" t="str">
        <f t="shared" si="56"/>
        <v/>
      </c>
    </row>
    <row r="245" spans="1:23" ht="12" customHeight="1">
      <c r="A245" s="27">
        <v>196</v>
      </c>
      <c r="B245" s="188"/>
      <c r="C245" s="401"/>
      <c r="D245" s="189"/>
      <c r="E245" s="190"/>
      <c r="F245" s="190"/>
      <c r="G245" s="161" t="str">
        <f t="shared" si="45"/>
        <v/>
      </c>
      <c r="H245" s="162" t="str">
        <f t="shared" si="46"/>
        <v/>
      </c>
      <c r="I245" s="197" t="str">
        <f t="shared" si="47"/>
        <v/>
      </c>
      <c r="J245" s="164" t="str">
        <f t="shared" si="57"/>
        <v/>
      </c>
      <c r="K245" s="163"/>
      <c r="M245" s="165" t="str">
        <f t="shared" si="48"/>
        <v/>
      </c>
      <c r="N245" s="166" t="str">
        <f t="shared" si="44"/>
        <v/>
      </c>
      <c r="O245" s="167" t="str">
        <f t="shared" si="49"/>
        <v/>
      </c>
      <c r="P245" s="167" t="str">
        <f t="shared" si="50"/>
        <v/>
      </c>
      <c r="Q245" s="168" t="str">
        <f t="shared" si="51"/>
        <v/>
      </c>
      <c r="R245" s="169" t="str">
        <f t="shared" si="52"/>
        <v/>
      </c>
      <c r="S245" s="168" t="str">
        <f t="shared" si="53"/>
        <v/>
      </c>
      <c r="T245" s="168" t="str">
        <f t="shared" si="54"/>
        <v/>
      </c>
      <c r="U245" s="168" t="str">
        <f t="shared" si="55"/>
        <v/>
      </c>
      <c r="V245" s="140"/>
      <c r="W245" s="171" t="str">
        <f t="shared" si="56"/>
        <v/>
      </c>
    </row>
    <row r="246" spans="1:23" ht="12" customHeight="1">
      <c r="A246" s="27">
        <v>197</v>
      </c>
      <c r="B246" s="188"/>
      <c r="C246" s="401"/>
      <c r="D246" s="189"/>
      <c r="E246" s="190"/>
      <c r="F246" s="190"/>
      <c r="G246" s="161" t="str">
        <f t="shared" si="45"/>
        <v/>
      </c>
      <c r="H246" s="162" t="str">
        <f t="shared" si="46"/>
        <v/>
      </c>
      <c r="I246" s="197" t="str">
        <f t="shared" si="47"/>
        <v/>
      </c>
      <c r="J246" s="164" t="str">
        <f t="shared" si="57"/>
        <v/>
      </c>
      <c r="K246" s="163"/>
      <c r="M246" s="165" t="str">
        <f t="shared" si="48"/>
        <v/>
      </c>
      <c r="N246" s="166" t="str">
        <f t="shared" si="44"/>
        <v/>
      </c>
      <c r="O246" s="167" t="str">
        <f t="shared" si="49"/>
        <v/>
      </c>
      <c r="P246" s="167" t="str">
        <f t="shared" si="50"/>
        <v/>
      </c>
      <c r="Q246" s="168" t="str">
        <f t="shared" si="51"/>
        <v/>
      </c>
      <c r="R246" s="169" t="str">
        <f t="shared" si="52"/>
        <v/>
      </c>
      <c r="S246" s="168" t="str">
        <f t="shared" si="53"/>
        <v/>
      </c>
      <c r="T246" s="168" t="str">
        <f t="shared" si="54"/>
        <v/>
      </c>
      <c r="U246" s="168" t="str">
        <f t="shared" si="55"/>
        <v/>
      </c>
      <c r="V246" s="140"/>
      <c r="W246" s="171" t="str">
        <f t="shared" si="56"/>
        <v/>
      </c>
    </row>
    <row r="247" spans="1:23" ht="12" customHeight="1">
      <c r="A247" s="27">
        <v>198</v>
      </c>
      <c r="B247" s="188"/>
      <c r="C247" s="401"/>
      <c r="D247" s="189"/>
      <c r="E247" s="190"/>
      <c r="F247" s="190"/>
      <c r="G247" s="161" t="str">
        <f t="shared" si="45"/>
        <v/>
      </c>
      <c r="H247" s="162" t="str">
        <f t="shared" si="46"/>
        <v/>
      </c>
      <c r="I247" s="197" t="str">
        <f t="shared" si="47"/>
        <v/>
      </c>
      <c r="J247" s="164" t="str">
        <f t="shared" si="57"/>
        <v/>
      </c>
      <c r="K247" s="163"/>
      <c r="M247" s="165" t="str">
        <f t="shared" si="48"/>
        <v/>
      </c>
      <c r="N247" s="166" t="str">
        <f t="shared" si="44"/>
        <v/>
      </c>
      <c r="O247" s="167" t="str">
        <f t="shared" si="49"/>
        <v/>
      </c>
      <c r="P247" s="167" t="str">
        <f t="shared" si="50"/>
        <v/>
      </c>
      <c r="Q247" s="168" t="str">
        <f t="shared" si="51"/>
        <v/>
      </c>
      <c r="R247" s="169" t="str">
        <f t="shared" si="52"/>
        <v/>
      </c>
      <c r="S247" s="168" t="str">
        <f t="shared" si="53"/>
        <v/>
      </c>
      <c r="T247" s="168" t="str">
        <f t="shared" si="54"/>
        <v/>
      </c>
      <c r="U247" s="168" t="str">
        <f t="shared" si="55"/>
        <v/>
      </c>
      <c r="V247" s="140"/>
      <c r="W247" s="171" t="str">
        <f t="shared" si="56"/>
        <v/>
      </c>
    </row>
    <row r="248" spans="1:23" ht="12" customHeight="1">
      <c r="A248" s="27">
        <v>199</v>
      </c>
      <c r="B248" s="188"/>
      <c r="C248" s="401"/>
      <c r="D248" s="189"/>
      <c r="E248" s="190"/>
      <c r="F248" s="190"/>
      <c r="G248" s="161" t="str">
        <f t="shared" si="45"/>
        <v/>
      </c>
      <c r="H248" s="162" t="str">
        <f t="shared" si="46"/>
        <v/>
      </c>
      <c r="I248" s="197" t="str">
        <f t="shared" si="47"/>
        <v/>
      </c>
      <c r="J248" s="164" t="str">
        <f t="shared" si="57"/>
        <v/>
      </c>
      <c r="K248" s="163"/>
      <c r="M248" s="165" t="str">
        <f t="shared" si="48"/>
        <v/>
      </c>
      <c r="N248" s="166" t="str">
        <f t="shared" si="44"/>
        <v/>
      </c>
      <c r="O248" s="167" t="str">
        <f t="shared" si="49"/>
        <v/>
      </c>
      <c r="P248" s="167" t="str">
        <f t="shared" si="50"/>
        <v/>
      </c>
      <c r="Q248" s="168" t="str">
        <f t="shared" si="51"/>
        <v/>
      </c>
      <c r="R248" s="169" t="str">
        <f t="shared" si="52"/>
        <v/>
      </c>
      <c r="S248" s="168" t="str">
        <f t="shared" si="53"/>
        <v/>
      </c>
      <c r="T248" s="168" t="str">
        <f t="shared" si="54"/>
        <v/>
      </c>
      <c r="U248" s="168" t="str">
        <f t="shared" si="55"/>
        <v/>
      </c>
      <c r="V248" s="140"/>
      <c r="W248" s="171" t="str">
        <f t="shared" si="56"/>
        <v/>
      </c>
    </row>
    <row r="249" spans="1:23" ht="12" customHeight="1">
      <c r="A249" s="27">
        <v>200</v>
      </c>
      <c r="B249" s="188"/>
      <c r="C249" s="401"/>
      <c r="D249" s="189"/>
      <c r="E249" s="190"/>
      <c r="F249" s="190"/>
      <c r="G249" s="161" t="str">
        <f t="shared" si="45"/>
        <v/>
      </c>
      <c r="H249" s="162" t="str">
        <f t="shared" si="46"/>
        <v/>
      </c>
      <c r="I249" s="197" t="str">
        <f t="shared" si="47"/>
        <v/>
      </c>
      <c r="J249" s="164" t="str">
        <f t="shared" si="57"/>
        <v/>
      </c>
      <c r="K249" s="163"/>
      <c r="M249" s="165" t="str">
        <f t="shared" si="48"/>
        <v/>
      </c>
      <c r="N249" s="166" t="str">
        <f t="shared" si="44"/>
        <v/>
      </c>
      <c r="O249" s="167" t="str">
        <f t="shared" si="49"/>
        <v/>
      </c>
      <c r="P249" s="167" t="str">
        <f t="shared" si="50"/>
        <v/>
      </c>
      <c r="Q249" s="168" t="str">
        <f t="shared" si="51"/>
        <v/>
      </c>
      <c r="R249" s="169" t="str">
        <f t="shared" si="52"/>
        <v/>
      </c>
      <c r="S249" s="168" t="str">
        <f t="shared" si="53"/>
        <v/>
      </c>
      <c r="T249" s="168" t="str">
        <f t="shared" si="54"/>
        <v/>
      </c>
      <c r="U249" s="168" t="str">
        <f t="shared" si="55"/>
        <v/>
      </c>
      <c r="V249" s="140"/>
      <c r="W249" s="171" t="str">
        <f t="shared" si="56"/>
        <v/>
      </c>
    </row>
    <row r="250" spans="1:23" ht="12" customHeight="1">
      <c r="A250" s="27">
        <v>201</v>
      </c>
      <c r="B250" s="188"/>
      <c r="C250" s="401"/>
      <c r="D250" s="189"/>
      <c r="E250" s="190"/>
      <c r="F250" s="190"/>
      <c r="G250" s="161" t="str">
        <f t="shared" si="45"/>
        <v/>
      </c>
      <c r="H250" s="162" t="str">
        <f t="shared" si="46"/>
        <v/>
      </c>
      <c r="I250" s="197" t="str">
        <f t="shared" si="47"/>
        <v/>
      </c>
      <c r="J250" s="164" t="str">
        <f t="shared" si="57"/>
        <v/>
      </c>
      <c r="K250" s="163"/>
      <c r="M250" s="165" t="str">
        <f t="shared" si="48"/>
        <v/>
      </c>
      <c r="N250" s="166" t="str">
        <f t="shared" si="44"/>
        <v/>
      </c>
      <c r="O250" s="167" t="str">
        <f t="shared" si="49"/>
        <v/>
      </c>
      <c r="P250" s="167" t="str">
        <f t="shared" si="50"/>
        <v/>
      </c>
      <c r="Q250" s="168" t="str">
        <f t="shared" si="51"/>
        <v/>
      </c>
      <c r="R250" s="169" t="str">
        <f t="shared" si="52"/>
        <v/>
      </c>
      <c r="S250" s="168" t="str">
        <f t="shared" si="53"/>
        <v/>
      </c>
      <c r="T250" s="168" t="str">
        <f t="shared" si="54"/>
        <v/>
      </c>
      <c r="U250" s="168" t="str">
        <f t="shared" si="55"/>
        <v/>
      </c>
      <c r="V250" s="140"/>
      <c r="W250" s="171" t="str">
        <f t="shared" si="56"/>
        <v/>
      </c>
    </row>
    <row r="251" spans="1:23" ht="12" customHeight="1">
      <c r="A251" s="27">
        <v>202</v>
      </c>
      <c r="B251" s="188"/>
      <c r="C251" s="401"/>
      <c r="D251" s="189"/>
      <c r="E251" s="190"/>
      <c r="F251" s="190"/>
      <c r="G251" s="161" t="str">
        <f t="shared" si="45"/>
        <v/>
      </c>
      <c r="H251" s="162" t="str">
        <f t="shared" si="46"/>
        <v/>
      </c>
      <c r="I251" s="197" t="str">
        <f t="shared" si="47"/>
        <v/>
      </c>
      <c r="J251" s="164" t="str">
        <f t="shared" si="57"/>
        <v/>
      </c>
      <c r="K251" s="163"/>
      <c r="M251" s="165" t="str">
        <f t="shared" si="48"/>
        <v/>
      </c>
      <c r="N251" s="166" t="str">
        <f t="shared" si="44"/>
        <v/>
      </c>
      <c r="O251" s="167" t="str">
        <f t="shared" si="49"/>
        <v/>
      </c>
      <c r="P251" s="167" t="str">
        <f t="shared" si="50"/>
        <v/>
      </c>
      <c r="Q251" s="168" t="str">
        <f t="shared" si="51"/>
        <v/>
      </c>
      <c r="R251" s="169" t="str">
        <f t="shared" si="52"/>
        <v/>
      </c>
      <c r="S251" s="168" t="str">
        <f t="shared" si="53"/>
        <v/>
      </c>
      <c r="T251" s="168" t="str">
        <f t="shared" si="54"/>
        <v/>
      </c>
      <c r="U251" s="168" t="str">
        <f t="shared" si="55"/>
        <v/>
      </c>
      <c r="V251" s="140"/>
      <c r="W251" s="171" t="str">
        <f t="shared" si="56"/>
        <v/>
      </c>
    </row>
    <row r="252" spans="1:23" ht="12" customHeight="1">
      <c r="A252" s="27">
        <v>203</v>
      </c>
      <c r="B252" s="188"/>
      <c r="C252" s="401"/>
      <c r="D252" s="189"/>
      <c r="E252" s="190"/>
      <c r="F252" s="190"/>
      <c r="G252" s="161" t="str">
        <f t="shared" si="45"/>
        <v/>
      </c>
      <c r="H252" s="162" t="str">
        <f t="shared" si="46"/>
        <v/>
      </c>
      <c r="I252" s="197" t="str">
        <f t="shared" si="47"/>
        <v/>
      </c>
      <c r="J252" s="164" t="str">
        <f t="shared" si="57"/>
        <v/>
      </c>
      <c r="K252" s="163"/>
      <c r="M252" s="165" t="str">
        <f t="shared" si="48"/>
        <v/>
      </c>
      <c r="N252" s="166" t="str">
        <f t="shared" si="44"/>
        <v/>
      </c>
      <c r="O252" s="167" t="str">
        <f t="shared" si="49"/>
        <v/>
      </c>
      <c r="P252" s="167" t="str">
        <f t="shared" si="50"/>
        <v/>
      </c>
      <c r="Q252" s="168" t="str">
        <f t="shared" si="51"/>
        <v/>
      </c>
      <c r="R252" s="169" t="str">
        <f t="shared" si="52"/>
        <v/>
      </c>
      <c r="S252" s="168" t="str">
        <f t="shared" si="53"/>
        <v/>
      </c>
      <c r="T252" s="168" t="str">
        <f t="shared" si="54"/>
        <v/>
      </c>
      <c r="U252" s="168" t="str">
        <f t="shared" si="55"/>
        <v/>
      </c>
      <c r="V252" s="140"/>
      <c r="W252" s="171" t="str">
        <f t="shared" si="56"/>
        <v/>
      </c>
    </row>
    <row r="253" spans="1:23" ht="12" customHeight="1">
      <c r="A253" s="27">
        <v>204</v>
      </c>
      <c r="B253" s="188"/>
      <c r="C253" s="401"/>
      <c r="D253" s="189"/>
      <c r="E253" s="190"/>
      <c r="F253" s="190"/>
      <c r="G253" s="161" t="str">
        <f t="shared" si="45"/>
        <v/>
      </c>
      <c r="H253" s="162" t="str">
        <f t="shared" si="46"/>
        <v/>
      </c>
      <c r="I253" s="197" t="str">
        <f t="shared" si="47"/>
        <v/>
      </c>
      <c r="J253" s="164" t="str">
        <f t="shared" si="57"/>
        <v/>
      </c>
      <c r="K253" s="163"/>
      <c r="M253" s="165" t="str">
        <f t="shared" si="48"/>
        <v/>
      </c>
      <c r="N253" s="166" t="str">
        <f t="shared" si="44"/>
        <v/>
      </c>
      <c r="O253" s="167" t="str">
        <f t="shared" si="49"/>
        <v/>
      </c>
      <c r="P253" s="167" t="str">
        <f t="shared" si="50"/>
        <v/>
      </c>
      <c r="Q253" s="168" t="str">
        <f t="shared" si="51"/>
        <v/>
      </c>
      <c r="R253" s="169" t="str">
        <f t="shared" si="52"/>
        <v/>
      </c>
      <c r="S253" s="168" t="str">
        <f t="shared" si="53"/>
        <v/>
      </c>
      <c r="T253" s="168" t="str">
        <f t="shared" si="54"/>
        <v/>
      </c>
      <c r="U253" s="168" t="str">
        <f t="shared" si="55"/>
        <v/>
      </c>
      <c r="V253" s="140"/>
      <c r="W253" s="171" t="str">
        <f t="shared" si="56"/>
        <v/>
      </c>
    </row>
    <row r="254" spans="1:23" ht="12" customHeight="1">
      <c r="A254" s="27">
        <v>205</v>
      </c>
      <c r="B254" s="188"/>
      <c r="C254" s="401"/>
      <c r="D254" s="189"/>
      <c r="E254" s="190"/>
      <c r="F254" s="190"/>
      <c r="G254" s="161" t="str">
        <f t="shared" si="45"/>
        <v/>
      </c>
      <c r="H254" s="162" t="str">
        <f t="shared" si="46"/>
        <v/>
      </c>
      <c r="I254" s="197" t="str">
        <f t="shared" si="47"/>
        <v/>
      </c>
      <c r="J254" s="164" t="str">
        <f t="shared" si="57"/>
        <v/>
      </c>
      <c r="K254" s="163"/>
      <c r="M254" s="165" t="str">
        <f t="shared" si="48"/>
        <v/>
      </c>
      <c r="N254" s="166" t="str">
        <f t="shared" si="44"/>
        <v/>
      </c>
      <c r="O254" s="167" t="str">
        <f t="shared" si="49"/>
        <v/>
      </c>
      <c r="P254" s="167" t="str">
        <f t="shared" si="50"/>
        <v/>
      </c>
      <c r="Q254" s="168" t="str">
        <f t="shared" si="51"/>
        <v/>
      </c>
      <c r="R254" s="169" t="str">
        <f t="shared" si="52"/>
        <v/>
      </c>
      <c r="S254" s="168" t="str">
        <f t="shared" si="53"/>
        <v/>
      </c>
      <c r="T254" s="168" t="str">
        <f t="shared" si="54"/>
        <v/>
      </c>
      <c r="U254" s="168" t="str">
        <f t="shared" si="55"/>
        <v/>
      </c>
      <c r="V254" s="140"/>
      <c r="W254" s="171" t="str">
        <f t="shared" si="56"/>
        <v/>
      </c>
    </row>
    <row r="255" spans="1:23" ht="12" customHeight="1">
      <c r="A255" s="27">
        <v>206</v>
      </c>
      <c r="B255" s="188"/>
      <c r="C255" s="401"/>
      <c r="D255" s="189"/>
      <c r="E255" s="190"/>
      <c r="F255" s="190"/>
      <c r="G255" s="161" t="str">
        <f t="shared" si="45"/>
        <v/>
      </c>
      <c r="H255" s="162" t="str">
        <f t="shared" si="46"/>
        <v/>
      </c>
      <c r="I255" s="197" t="str">
        <f t="shared" si="47"/>
        <v/>
      </c>
      <c r="J255" s="164" t="str">
        <f t="shared" si="57"/>
        <v/>
      </c>
      <c r="K255" s="163"/>
      <c r="M255" s="165" t="str">
        <f t="shared" si="48"/>
        <v/>
      </c>
      <c r="N255" s="166" t="str">
        <f t="shared" si="44"/>
        <v/>
      </c>
      <c r="O255" s="167" t="str">
        <f t="shared" si="49"/>
        <v/>
      </c>
      <c r="P255" s="167" t="str">
        <f t="shared" si="50"/>
        <v/>
      </c>
      <c r="Q255" s="168" t="str">
        <f t="shared" si="51"/>
        <v/>
      </c>
      <c r="R255" s="169" t="str">
        <f t="shared" si="52"/>
        <v/>
      </c>
      <c r="S255" s="168" t="str">
        <f t="shared" si="53"/>
        <v/>
      </c>
      <c r="T255" s="168" t="str">
        <f t="shared" si="54"/>
        <v/>
      </c>
      <c r="U255" s="168" t="str">
        <f t="shared" si="55"/>
        <v/>
      </c>
      <c r="V255" s="140"/>
      <c r="W255" s="171" t="str">
        <f t="shared" si="56"/>
        <v/>
      </c>
    </row>
    <row r="256" spans="1:23" ht="12" customHeight="1">
      <c r="A256" s="27">
        <v>207</v>
      </c>
      <c r="B256" s="188"/>
      <c r="C256" s="401"/>
      <c r="D256" s="189"/>
      <c r="E256" s="190"/>
      <c r="F256" s="190"/>
      <c r="G256" s="161" t="str">
        <f t="shared" si="45"/>
        <v/>
      </c>
      <c r="H256" s="162" t="str">
        <f t="shared" si="46"/>
        <v/>
      </c>
      <c r="I256" s="197" t="str">
        <f t="shared" si="47"/>
        <v/>
      </c>
      <c r="J256" s="164" t="str">
        <f t="shared" si="57"/>
        <v/>
      </c>
      <c r="K256" s="163"/>
      <c r="M256" s="165" t="str">
        <f t="shared" si="48"/>
        <v/>
      </c>
      <c r="N256" s="166" t="str">
        <f t="shared" si="44"/>
        <v/>
      </c>
      <c r="O256" s="167" t="str">
        <f t="shared" si="49"/>
        <v/>
      </c>
      <c r="P256" s="167" t="str">
        <f t="shared" si="50"/>
        <v/>
      </c>
      <c r="Q256" s="168" t="str">
        <f t="shared" si="51"/>
        <v/>
      </c>
      <c r="R256" s="169" t="str">
        <f t="shared" si="52"/>
        <v/>
      </c>
      <c r="S256" s="168" t="str">
        <f t="shared" si="53"/>
        <v/>
      </c>
      <c r="T256" s="168" t="str">
        <f t="shared" si="54"/>
        <v/>
      </c>
      <c r="U256" s="168" t="str">
        <f t="shared" si="55"/>
        <v/>
      </c>
      <c r="V256" s="140"/>
      <c r="W256" s="171" t="str">
        <f t="shared" si="56"/>
        <v/>
      </c>
    </row>
    <row r="257" spans="1:23" ht="12" customHeight="1">
      <c r="A257" s="27">
        <v>208</v>
      </c>
      <c r="B257" s="188"/>
      <c r="C257" s="401"/>
      <c r="D257" s="189"/>
      <c r="E257" s="190"/>
      <c r="F257" s="190"/>
      <c r="G257" s="161" t="str">
        <f t="shared" si="45"/>
        <v/>
      </c>
      <c r="H257" s="162" t="str">
        <f t="shared" si="46"/>
        <v/>
      </c>
      <c r="I257" s="197" t="str">
        <f t="shared" si="47"/>
        <v/>
      </c>
      <c r="J257" s="164" t="str">
        <f t="shared" si="57"/>
        <v/>
      </c>
      <c r="K257" s="163"/>
      <c r="M257" s="165" t="str">
        <f t="shared" si="48"/>
        <v/>
      </c>
      <c r="N257" s="166" t="str">
        <f t="shared" si="44"/>
        <v/>
      </c>
      <c r="O257" s="167" t="str">
        <f t="shared" si="49"/>
        <v/>
      </c>
      <c r="P257" s="167" t="str">
        <f t="shared" si="50"/>
        <v/>
      </c>
      <c r="Q257" s="168" t="str">
        <f t="shared" si="51"/>
        <v/>
      </c>
      <c r="R257" s="169" t="str">
        <f t="shared" si="52"/>
        <v/>
      </c>
      <c r="S257" s="168" t="str">
        <f t="shared" si="53"/>
        <v/>
      </c>
      <c r="T257" s="168" t="str">
        <f t="shared" si="54"/>
        <v/>
      </c>
      <c r="U257" s="168" t="str">
        <f t="shared" si="55"/>
        <v/>
      </c>
      <c r="V257" s="140"/>
      <c r="W257" s="171" t="str">
        <f t="shared" si="56"/>
        <v/>
      </c>
    </row>
    <row r="258" spans="1:23" ht="12" customHeight="1">
      <c r="A258" s="27">
        <v>209</v>
      </c>
      <c r="B258" s="188"/>
      <c r="C258" s="401"/>
      <c r="D258" s="189"/>
      <c r="E258" s="190"/>
      <c r="F258" s="190"/>
      <c r="G258" s="161" t="str">
        <f t="shared" si="45"/>
        <v/>
      </c>
      <c r="H258" s="162" t="str">
        <f t="shared" si="46"/>
        <v/>
      </c>
      <c r="I258" s="197" t="str">
        <f t="shared" si="47"/>
        <v/>
      </c>
      <c r="J258" s="164" t="str">
        <f t="shared" si="57"/>
        <v/>
      </c>
      <c r="K258" s="163"/>
      <c r="M258" s="165" t="str">
        <f t="shared" si="48"/>
        <v/>
      </c>
      <c r="N258" s="166" t="str">
        <f t="shared" si="44"/>
        <v/>
      </c>
      <c r="O258" s="167" t="str">
        <f t="shared" si="49"/>
        <v/>
      </c>
      <c r="P258" s="167" t="str">
        <f t="shared" si="50"/>
        <v/>
      </c>
      <c r="Q258" s="168" t="str">
        <f t="shared" si="51"/>
        <v/>
      </c>
      <c r="R258" s="169" t="str">
        <f t="shared" si="52"/>
        <v/>
      </c>
      <c r="S258" s="168" t="str">
        <f t="shared" si="53"/>
        <v/>
      </c>
      <c r="T258" s="168" t="str">
        <f t="shared" si="54"/>
        <v/>
      </c>
      <c r="U258" s="168" t="str">
        <f t="shared" si="55"/>
        <v/>
      </c>
      <c r="V258" s="140"/>
      <c r="W258" s="171" t="str">
        <f t="shared" si="56"/>
        <v/>
      </c>
    </row>
    <row r="259" spans="1:23" ht="12" customHeight="1">
      <c r="A259" s="27">
        <v>210</v>
      </c>
      <c r="B259" s="188"/>
      <c r="C259" s="401"/>
      <c r="D259" s="189"/>
      <c r="E259" s="190"/>
      <c r="F259" s="190"/>
      <c r="G259" s="161" t="str">
        <f t="shared" si="45"/>
        <v/>
      </c>
      <c r="H259" s="162" t="str">
        <f t="shared" si="46"/>
        <v/>
      </c>
      <c r="I259" s="197" t="str">
        <f t="shared" si="47"/>
        <v/>
      </c>
      <c r="J259" s="164" t="str">
        <f t="shared" si="57"/>
        <v/>
      </c>
      <c r="K259" s="163"/>
      <c r="M259" s="165" t="str">
        <f t="shared" si="48"/>
        <v/>
      </c>
      <c r="N259" s="166" t="str">
        <f t="shared" si="44"/>
        <v/>
      </c>
      <c r="O259" s="167" t="str">
        <f t="shared" si="49"/>
        <v/>
      </c>
      <c r="P259" s="167" t="str">
        <f t="shared" si="50"/>
        <v/>
      </c>
      <c r="Q259" s="168" t="str">
        <f t="shared" si="51"/>
        <v/>
      </c>
      <c r="R259" s="169" t="str">
        <f t="shared" si="52"/>
        <v/>
      </c>
      <c r="S259" s="168" t="str">
        <f t="shared" si="53"/>
        <v/>
      </c>
      <c r="T259" s="168" t="str">
        <f t="shared" si="54"/>
        <v/>
      </c>
      <c r="U259" s="168" t="str">
        <f t="shared" si="55"/>
        <v/>
      </c>
      <c r="V259" s="140"/>
      <c r="W259" s="171" t="str">
        <f t="shared" si="56"/>
        <v/>
      </c>
    </row>
    <row r="260" spans="1:23" ht="12" customHeight="1">
      <c r="A260" s="27">
        <v>211</v>
      </c>
      <c r="B260" s="188"/>
      <c r="C260" s="401"/>
      <c r="D260" s="189"/>
      <c r="E260" s="190"/>
      <c r="F260" s="190"/>
      <c r="G260" s="161" t="str">
        <f t="shared" si="45"/>
        <v/>
      </c>
      <c r="H260" s="162" t="str">
        <f t="shared" si="46"/>
        <v/>
      </c>
      <c r="I260" s="197" t="str">
        <f t="shared" si="47"/>
        <v/>
      </c>
      <c r="J260" s="164" t="str">
        <f t="shared" si="57"/>
        <v/>
      </c>
      <c r="K260" s="163"/>
      <c r="M260" s="165" t="str">
        <f t="shared" si="48"/>
        <v/>
      </c>
      <c r="N260" s="166" t="str">
        <f t="shared" ref="N260:N323" si="58">IF(F260="","",(F260-O260)/O260*100)</f>
        <v/>
      </c>
      <c r="O260" s="167" t="str">
        <f t="shared" si="49"/>
        <v/>
      </c>
      <c r="P260" s="167" t="str">
        <f t="shared" si="50"/>
        <v/>
      </c>
      <c r="Q260" s="168" t="str">
        <f t="shared" si="51"/>
        <v/>
      </c>
      <c r="R260" s="169" t="str">
        <f t="shared" si="52"/>
        <v/>
      </c>
      <c r="S260" s="168" t="str">
        <f t="shared" si="53"/>
        <v/>
      </c>
      <c r="T260" s="168" t="str">
        <f t="shared" si="54"/>
        <v/>
      </c>
      <c r="U260" s="168" t="str">
        <f t="shared" si="55"/>
        <v/>
      </c>
      <c r="V260" s="140"/>
      <c r="W260" s="171" t="str">
        <f t="shared" si="56"/>
        <v/>
      </c>
    </row>
    <row r="261" spans="1:23" ht="12" customHeight="1">
      <c r="A261" s="27">
        <v>212</v>
      </c>
      <c r="B261" s="188"/>
      <c r="C261" s="401"/>
      <c r="D261" s="189"/>
      <c r="E261" s="190"/>
      <c r="F261" s="190"/>
      <c r="G261" s="161" t="str">
        <f t="shared" si="45"/>
        <v/>
      </c>
      <c r="H261" s="162" t="str">
        <f t="shared" si="46"/>
        <v/>
      </c>
      <c r="I261" s="197" t="str">
        <f t="shared" si="47"/>
        <v/>
      </c>
      <c r="J261" s="164" t="str">
        <f t="shared" si="57"/>
        <v/>
      </c>
      <c r="K261" s="163"/>
      <c r="M261" s="165" t="str">
        <f t="shared" si="48"/>
        <v/>
      </c>
      <c r="N261" s="166" t="str">
        <f t="shared" si="58"/>
        <v/>
      </c>
      <c r="O261" s="167" t="str">
        <f t="shared" si="49"/>
        <v/>
      </c>
      <c r="P261" s="167" t="str">
        <f t="shared" si="50"/>
        <v/>
      </c>
      <c r="Q261" s="168" t="str">
        <f t="shared" si="51"/>
        <v/>
      </c>
      <c r="R261" s="169" t="str">
        <f t="shared" si="52"/>
        <v/>
      </c>
      <c r="S261" s="168" t="str">
        <f t="shared" si="53"/>
        <v/>
      </c>
      <c r="T261" s="168" t="str">
        <f t="shared" si="54"/>
        <v/>
      </c>
      <c r="U261" s="168" t="str">
        <f t="shared" si="55"/>
        <v/>
      </c>
      <c r="V261" s="140"/>
      <c r="W261" s="171" t="str">
        <f t="shared" si="56"/>
        <v/>
      </c>
    </row>
    <row r="262" spans="1:23" ht="12" customHeight="1">
      <c r="A262" s="27">
        <v>213</v>
      </c>
      <c r="B262" s="188"/>
      <c r="C262" s="401"/>
      <c r="D262" s="189"/>
      <c r="E262" s="190"/>
      <c r="F262" s="190"/>
      <c r="G262" s="161" t="str">
        <f t="shared" si="45"/>
        <v/>
      </c>
      <c r="H262" s="162" t="str">
        <f t="shared" si="46"/>
        <v/>
      </c>
      <c r="I262" s="197" t="str">
        <f t="shared" si="47"/>
        <v/>
      </c>
      <c r="J262" s="164" t="str">
        <f t="shared" si="57"/>
        <v/>
      </c>
      <c r="K262" s="163"/>
      <c r="M262" s="165" t="str">
        <f t="shared" si="48"/>
        <v/>
      </c>
      <c r="N262" s="166" t="str">
        <f t="shared" si="58"/>
        <v/>
      </c>
      <c r="O262" s="167" t="str">
        <f t="shared" si="49"/>
        <v/>
      </c>
      <c r="P262" s="167" t="str">
        <f t="shared" si="50"/>
        <v/>
      </c>
      <c r="Q262" s="168" t="str">
        <f t="shared" si="51"/>
        <v/>
      </c>
      <c r="R262" s="169" t="str">
        <f t="shared" si="52"/>
        <v/>
      </c>
      <c r="S262" s="168" t="str">
        <f t="shared" si="53"/>
        <v/>
      </c>
      <c r="T262" s="168" t="str">
        <f t="shared" si="54"/>
        <v/>
      </c>
      <c r="U262" s="168" t="str">
        <f t="shared" si="55"/>
        <v/>
      </c>
      <c r="V262" s="140"/>
      <c r="W262" s="171" t="str">
        <f t="shared" si="56"/>
        <v/>
      </c>
    </row>
    <row r="263" spans="1:23" ht="12" customHeight="1">
      <c r="A263" s="27">
        <v>214</v>
      </c>
      <c r="B263" s="188"/>
      <c r="C263" s="401"/>
      <c r="D263" s="189"/>
      <c r="E263" s="190"/>
      <c r="F263" s="190"/>
      <c r="G263" s="161" t="str">
        <f t="shared" si="45"/>
        <v/>
      </c>
      <c r="H263" s="162" t="str">
        <f t="shared" si="46"/>
        <v/>
      </c>
      <c r="I263" s="197" t="str">
        <f t="shared" si="47"/>
        <v/>
      </c>
      <c r="J263" s="164" t="str">
        <f t="shared" si="57"/>
        <v/>
      </c>
      <c r="K263" s="163"/>
      <c r="M263" s="165" t="str">
        <f t="shared" si="48"/>
        <v/>
      </c>
      <c r="N263" s="166" t="str">
        <f t="shared" si="58"/>
        <v/>
      </c>
      <c r="O263" s="167" t="str">
        <f t="shared" si="49"/>
        <v/>
      </c>
      <c r="P263" s="167" t="str">
        <f t="shared" si="50"/>
        <v/>
      </c>
      <c r="Q263" s="168" t="str">
        <f t="shared" si="51"/>
        <v/>
      </c>
      <c r="R263" s="169" t="str">
        <f t="shared" si="52"/>
        <v/>
      </c>
      <c r="S263" s="168" t="str">
        <f t="shared" si="53"/>
        <v/>
      </c>
      <c r="T263" s="168" t="str">
        <f t="shared" si="54"/>
        <v/>
      </c>
      <c r="U263" s="168" t="str">
        <f t="shared" si="55"/>
        <v/>
      </c>
      <c r="V263" s="140"/>
      <c r="W263" s="171" t="str">
        <f t="shared" si="56"/>
        <v/>
      </c>
    </row>
    <row r="264" spans="1:23" ht="12" customHeight="1">
      <c r="A264" s="27">
        <v>215</v>
      </c>
      <c r="B264" s="188"/>
      <c r="C264" s="401"/>
      <c r="D264" s="189"/>
      <c r="E264" s="190"/>
      <c r="F264" s="190"/>
      <c r="G264" s="161" t="str">
        <f t="shared" si="45"/>
        <v/>
      </c>
      <c r="H264" s="162" t="str">
        <f t="shared" si="46"/>
        <v/>
      </c>
      <c r="I264" s="197" t="str">
        <f t="shared" si="47"/>
        <v/>
      </c>
      <c r="J264" s="164" t="str">
        <f t="shared" si="57"/>
        <v/>
      </c>
      <c r="K264" s="163"/>
      <c r="M264" s="165" t="str">
        <f t="shared" si="48"/>
        <v/>
      </c>
      <c r="N264" s="166" t="str">
        <f t="shared" si="58"/>
        <v/>
      </c>
      <c r="O264" s="167" t="str">
        <f t="shared" si="49"/>
        <v/>
      </c>
      <c r="P264" s="167" t="str">
        <f t="shared" si="50"/>
        <v/>
      </c>
      <c r="Q264" s="168" t="str">
        <f t="shared" si="51"/>
        <v/>
      </c>
      <c r="R264" s="169" t="str">
        <f t="shared" si="52"/>
        <v/>
      </c>
      <c r="S264" s="168" t="str">
        <f t="shared" si="53"/>
        <v/>
      </c>
      <c r="T264" s="168" t="str">
        <f t="shared" si="54"/>
        <v/>
      </c>
      <c r="U264" s="168" t="str">
        <f t="shared" si="55"/>
        <v/>
      </c>
      <c r="V264" s="140"/>
      <c r="W264" s="171" t="str">
        <f t="shared" si="56"/>
        <v/>
      </c>
    </row>
    <row r="265" spans="1:23" ht="12" customHeight="1">
      <c r="A265" s="27">
        <v>216</v>
      </c>
      <c r="B265" s="188"/>
      <c r="C265" s="401"/>
      <c r="D265" s="189"/>
      <c r="E265" s="190"/>
      <c r="F265" s="190"/>
      <c r="G265" s="161" t="str">
        <f t="shared" si="45"/>
        <v/>
      </c>
      <c r="H265" s="162" t="str">
        <f t="shared" si="46"/>
        <v/>
      </c>
      <c r="I265" s="197" t="str">
        <f t="shared" si="47"/>
        <v/>
      </c>
      <c r="J265" s="164" t="str">
        <f t="shared" si="57"/>
        <v/>
      </c>
      <c r="K265" s="163"/>
      <c r="M265" s="165" t="str">
        <f t="shared" si="48"/>
        <v/>
      </c>
      <c r="N265" s="166" t="str">
        <f t="shared" si="58"/>
        <v/>
      </c>
      <c r="O265" s="167" t="str">
        <f t="shared" si="49"/>
        <v/>
      </c>
      <c r="P265" s="167" t="str">
        <f t="shared" si="50"/>
        <v/>
      </c>
      <c r="Q265" s="168" t="str">
        <f t="shared" si="51"/>
        <v/>
      </c>
      <c r="R265" s="169" t="str">
        <f t="shared" si="52"/>
        <v/>
      </c>
      <c r="S265" s="168" t="str">
        <f t="shared" si="53"/>
        <v/>
      </c>
      <c r="T265" s="168" t="str">
        <f t="shared" si="54"/>
        <v/>
      </c>
      <c r="U265" s="168" t="str">
        <f t="shared" si="55"/>
        <v/>
      </c>
      <c r="V265" s="140"/>
      <c r="W265" s="171" t="str">
        <f t="shared" si="56"/>
        <v/>
      </c>
    </row>
    <row r="266" spans="1:23" ht="12" customHeight="1">
      <c r="A266" s="27">
        <v>217</v>
      </c>
      <c r="B266" s="188"/>
      <c r="C266" s="401"/>
      <c r="D266" s="189"/>
      <c r="E266" s="190"/>
      <c r="F266" s="190"/>
      <c r="G266" s="161" t="str">
        <f t="shared" si="45"/>
        <v/>
      </c>
      <c r="H266" s="162" t="str">
        <f t="shared" si="46"/>
        <v/>
      </c>
      <c r="I266" s="197" t="str">
        <f t="shared" si="47"/>
        <v/>
      </c>
      <c r="J266" s="164" t="str">
        <f t="shared" si="57"/>
        <v/>
      </c>
      <c r="K266" s="163"/>
      <c r="M266" s="165" t="str">
        <f t="shared" si="48"/>
        <v/>
      </c>
      <c r="N266" s="166" t="str">
        <f t="shared" si="58"/>
        <v/>
      </c>
      <c r="O266" s="167" t="str">
        <f t="shared" si="49"/>
        <v/>
      </c>
      <c r="P266" s="167" t="str">
        <f t="shared" si="50"/>
        <v/>
      </c>
      <c r="Q266" s="168" t="str">
        <f t="shared" si="51"/>
        <v/>
      </c>
      <c r="R266" s="169" t="str">
        <f t="shared" si="52"/>
        <v/>
      </c>
      <c r="S266" s="168" t="str">
        <f t="shared" si="53"/>
        <v/>
      </c>
      <c r="T266" s="168" t="str">
        <f t="shared" si="54"/>
        <v/>
      </c>
      <c r="U266" s="168" t="str">
        <f t="shared" si="55"/>
        <v/>
      </c>
      <c r="V266" s="140"/>
      <c r="W266" s="171" t="str">
        <f t="shared" si="56"/>
        <v/>
      </c>
    </row>
    <row r="267" spans="1:23" ht="12" customHeight="1">
      <c r="A267" s="27">
        <v>218</v>
      </c>
      <c r="B267" s="188"/>
      <c r="C267" s="401"/>
      <c r="D267" s="189"/>
      <c r="E267" s="190"/>
      <c r="F267" s="190"/>
      <c r="G267" s="161" t="str">
        <f t="shared" si="45"/>
        <v/>
      </c>
      <c r="H267" s="162" t="str">
        <f t="shared" si="46"/>
        <v/>
      </c>
      <c r="I267" s="197" t="str">
        <f t="shared" si="47"/>
        <v/>
      </c>
      <c r="J267" s="164" t="str">
        <f t="shared" si="57"/>
        <v/>
      </c>
      <c r="K267" s="163"/>
      <c r="M267" s="165" t="str">
        <f t="shared" si="48"/>
        <v/>
      </c>
      <c r="N267" s="166" t="str">
        <f t="shared" si="58"/>
        <v/>
      </c>
      <c r="O267" s="167" t="str">
        <f t="shared" si="49"/>
        <v/>
      </c>
      <c r="P267" s="167" t="str">
        <f t="shared" si="50"/>
        <v/>
      </c>
      <c r="Q267" s="168" t="str">
        <f t="shared" si="51"/>
        <v/>
      </c>
      <c r="R267" s="169" t="str">
        <f t="shared" si="52"/>
        <v/>
      </c>
      <c r="S267" s="168" t="str">
        <f t="shared" si="53"/>
        <v/>
      </c>
      <c r="T267" s="168" t="str">
        <f t="shared" si="54"/>
        <v/>
      </c>
      <c r="U267" s="168" t="str">
        <f t="shared" si="55"/>
        <v/>
      </c>
      <c r="V267" s="140"/>
      <c r="W267" s="171" t="str">
        <f t="shared" si="56"/>
        <v/>
      </c>
    </row>
    <row r="268" spans="1:23" ht="12" customHeight="1">
      <c r="A268" s="27">
        <v>219</v>
      </c>
      <c r="B268" s="188"/>
      <c r="C268" s="401"/>
      <c r="D268" s="189"/>
      <c r="E268" s="190"/>
      <c r="F268" s="190"/>
      <c r="G268" s="161" t="str">
        <f t="shared" si="45"/>
        <v/>
      </c>
      <c r="H268" s="162" t="str">
        <f t="shared" si="46"/>
        <v/>
      </c>
      <c r="I268" s="197" t="str">
        <f t="shared" si="47"/>
        <v/>
      </c>
      <c r="J268" s="164" t="str">
        <f t="shared" si="57"/>
        <v/>
      </c>
      <c r="K268" s="163"/>
      <c r="M268" s="165" t="str">
        <f t="shared" si="48"/>
        <v/>
      </c>
      <c r="N268" s="166" t="str">
        <f t="shared" si="58"/>
        <v/>
      </c>
      <c r="O268" s="167" t="str">
        <f t="shared" si="49"/>
        <v/>
      </c>
      <c r="P268" s="167" t="str">
        <f t="shared" si="50"/>
        <v/>
      </c>
      <c r="Q268" s="168" t="str">
        <f t="shared" si="51"/>
        <v/>
      </c>
      <c r="R268" s="169" t="str">
        <f t="shared" si="52"/>
        <v/>
      </c>
      <c r="S268" s="168" t="str">
        <f t="shared" si="53"/>
        <v/>
      </c>
      <c r="T268" s="168" t="str">
        <f t="shared" si="54"/>
        <v/>
      </c>
      <c r="U268" s="168" t="str">
        <f t="shared" si="55"/>
        <v/>
      </c>
      <c r="V268" s="140"/>
      <c r="W268" s="171" t="str">
        <f t="shared" si="56"/>
        <v/>
      </c>
    </row>
    <row r="269" spans="1:23" ht="12" customHeight="1">
      <c r="A269" s="27">
        <v>220</v>
      </c>
      <c r="B269" s="188"/>
      <c r="C269" s="401"/>
      <c r="D269" s="189"/>
      <c r="E269" s="190"/>
      <c r="F269" s="190"/>
      <c r="G269" s="161" t="str">
        <f t="shared" si="45"/>
        <v/>
      </c>
      <c r="H269" s="162" t="str">
        <f t="shared" si="46"/>
        <v/>
      </c>
      <c r="I269" s="197" t="str">
        <f t="shared" si="47"/>
        <v/>
      </c>
      <c r="J269" s="164" t="str">
        <f t="shared" si="57"/>
        <v/>
      </c>
      <c r="K269" s="163"/>
      <c r="M269" s="165" t="str">
        <f t="shared" si="48"/>
        <v/>
      </c>
      <c r="N269" s="166" t="str">
        <f t="shared" si="58"/>
        <v/>
      </c>
      <c r="O269" s="167" t="str">
        <f t="shared" si="49"/>
        <v/>
      </c>
      <c r="P269" s="167" t="str">
        <f t="shared" si="50"/>
        <v/>
      </c>
      <c r="Q269" s="168" t="str">
        <f t="shared" si="51"/>
        <v/>
      </c>
      <c r="R269" s="169" t="str">
        <f t="shared" si="52"/>
        <v/>
      </c>
      <c r="S269" s="168" t="str">
        <f t="shared" si="53"/>
        <v/>
      </c>
      <c r="T269" s="168" t="str">
        <f t="shared" si="54"/>
        <v/>
      </c>
      <c r="U269" s="168" t="str">
        <f t="shared" si="55"/>
        <v/>
      </c>
      <c r="V269" s="140"/>
      <c r="W269" s="171" t="str">
        <f t="shared" si="56"/>
        <v/>
      </c>
    </row>
    <row r="270" spans="1:23" ht="12" customHeight="1">
      <c r="A270" s="27">
        <v>221</v>
      </c>
      <c r="B270" s="188"/>
      <c r="C270" s="401"/>
      <c r="D270" s="189"/>
      <c r="E270" s="190"/>
      <c r="F270" s="190"/>
      <c r="G270" s="161" t="str">
        <f t="shared" si="45"/>
        <v/>
      </c>
      <c r="H270" s="162" t="str">
        <f t="shared" si="46"/>
        <v/>
      </c>
      <c r="I270" s="197" t="str">
        <f t="shared" si="47"/>
        <v/>
      </c>
      <c r="J270" s="164" t="str">
        <f t="shared" si="57"/>
        <v/>
      </c>
      <c r="K270" s="163"/>
      <c r="M270" s="165" t="str">
        <f t="shared" si="48"/>
        <v/>
      </c>
      <c r="N270" s="166" t="str">
        <f t="shared" si="58"/>
        <v/>
      </c>
      <c r="O270" s="167" t="str">
        <f t="shared" si="49"/>
        <v/>
      </c>
      <c r="P270" s="167" t="str">
        <f t="shared" si="50"/>
        <v/>
      </c>
      <c r="Q270" s="168" t="str">
        <f t="shared" si="51"/>
        <v/>
      </c>
      <c r="R270" s="169" t="str">
        <f t="shared" si="52"/>
        <v/>
      </c>
      <c r="S270" s="168" t="str">
        <f t="shared" si="53"/>
        <v/>
      </c>
      <c r="T270" s="168" t="str">
        <f t="shared" si="54"/>
        <v/>
      </c>
      <c r="U270" s="168" t="str">
        <f t="shared" si="55"/>
        <v/>
      </c>
      <c r="V270" s="140"/>
      <c r="W270" s="171" t="str">
        <f t="shared" si="56"/>
        <v/>
      </c>
    </row>
    <row r="271" spans="1:23" ht="12" customHeight="1">
      <c r="A271" s="27">
        <v>222</v>
      </c>
      <c r="B271" s="188"/>
      <c r="C271" s="401"/>
      <c r="D271" s="189"/>
      <c r="E271" s="190"/>
      <c r="F271" s="190"/>
      <c r="G271" s="161" t="str">
        <f t="shared" si="45"/>
        <v/>
      </c>
      <c r="H271" s="162" t="str">
        <f t="shared" si="46"/>
        <v/>
      </c>
      <c r="I271" s="197" t="str">
        <f t="shared" si="47"/>
        <v/>
      </c>
      <c r="J271" s="164" t="str">
        <f t="shared" si="57"/>
        <v/>
      </c>
      <c r="K271" s="163"/>
      <c r="M271" s="165" t="str">
        <f t="shared" si="48"/>
        <v/>
      </c>
      <c r="N271" s="166" t="str">
        <f t="shared" si="58"/>
        <v/>
      </c>
      <c r="O271" s="167" t="str">
        <f t="shared" si="49"/>
        <v/>
      </c>
      <c r="P271" s="167" t="str">
        <f t="shared" si="50"/>
        <v/>
      </c>
      <c r="Q271" s="168" t="str">
        <f t="shared" si="51"/>
        <v/>
      </c>
      <c r="R271" s="169" t="str">
        <f t="shared" si="52"/>
        <v/>
      </c>
      <c r="S271" s="168" t="str">
        <f t="shared" si="53"/>
        <v/>
      </c>
      <c r="T271" s="168" t="str">
        <f t="shared" si="54"/>
        <v/>
      </c>
      <c r="U271" s="168" t="str">
        <f t="shared" si="55"/>
        <v/>
      </c>
      <c r="V271" s="140"/>
      <c r="W271" s="171" t="str">
        <f t="shared" si="56"/>
        <v/>
      </c>
    </row>
    <row r="272" spans="1:23" ht="12" customHeight="1">
      <c r="A272" s="27">
        <v>223</v>
      </c>
      <c r="B272" s="188"/>
      <c r="C272" s="401"/>
      <c r="D272" s="189"/>
      <c r="E272" s="190"/>
      <c r="F272" s="190"/>
      <c r="G272" s="161" t="str">
        <f t="shared" si="45"/>
        <v/>
      </c>
      <c r="H272" s="162" t="str">
        <f t="shared" si="46"/>
        <v/>
      </c>
      <c r="I272" s="197" t="str">
        <f t="shared" si="47"/>
        <v/>
      </c>
      <c r="J272" s="164" t="str">
        <f t="shared" si="57"/>
        <v/>
      </c>
      <c r="K272" s="163"/>
      <c r="M272" s="165" t="str">
        <f t="shared" si="48"/>
        <v/>
      </c>
      <c r="N272" s="166" t="str">
        <f t="shared" si="58"/>
        <v/>
      </c>
      <c r="O272" s="167" t="str">
        <f t="shared" si="49"/>
        <v/>
      </c>
      <c r="P272" s="167" t="str">
        <f t="shared" si="50"/>
        <v/>
      </c>
      <c r="Q272" s="168" t="str">
        <f t="shared" si="51"/>
        <v/>
      </c>
      <c r="R272" s="169" t="str">
        <f t="shared" si="52"/>
        <v/>
      </c>
      <c r="S272" s="168" t="str">
        <f t="shared" si="53"/>
        <v/>
      </c>
      <c r="T272" s="168" t="str">
        <f t="shared" si="54"/>
        <v/>
      </c>
      <c r="U272" s="168" t="str">
        <f t="shared" si="55"/>
        <v/>
      </c>
      <c r="V272" s="140"/>
      <c r="W272" s="171" t="str">
        <f t="shared" si="56"/>
        <v/>
      </c>
    </row>
    <row r="273" spans="1:23" ht="12" customHeight="1">
      <c r="A273" s="27">
        <v>224</v>
      </c>
      <c r="B273" s="188"/>
      <c r="C273" s="401"/>
      <c r="D273" s="189"/>
      <c r="E273" s="190"/>
      <c r="F273" s="190"/>
      <c r="G273" s="161" t="str">
        <f t="shared" si="45"/>
        <v/>
      </c>
      <c r="H273" s="162" t="str">
        <f t="shared" si="46"/>
        <v/>
      </c>
      <c r="I273" s="197" t="str">
        <f t="shared" si="47"/>
        <v/>
      </c>
      <c r="J273" s="164" t="str">
        <f t="shared" si="57"/>
        <v/>
      </c>
      <c r="K273" s="163"/>
      <c r="M273" s="165" t="str">
        <f t="shared" si="48"/>
        <v/>
      </c>
      <c r="N273" s="166" t="str">
        <f t="shared" si="58"/>
        <v/>
      </c>
      <c r="O273" s="167" t="str">
        <f t="shared" si="49"/>
        <v/>
      </c>
      <c r="P273" s="167" t="str">
        <f t="shared" si="50"/>
        <v/>
      </c>
      <c r="Q273" s="168" t="str">
        <f t="shared" si="51"/>
        <v/>
      </c>
      <c r="R273" s="169" t="str">
        <f t="shared" si="52"/>
        <v/>
      </c>
      <c r="S273" s="168" t="str">
        <f t="shared" si="53"/>
        <v/>
      </c>
      <c r="T273" s="168" t="str">
        <f t="shared" si="54"/>
        <v/>
      </c>
      <c r="U273" s="168" t="str">
        <f t="shared" si="55"/>
        <v/>
      </c>
      <c r="V273" s="140"/>
      <c r="W273" s="171" t="str">
        <f t="shared" si="56"/>
        <v/>
      </c>
    </row>
    <row r="274" spans="1:23" ht="12" customHeight="1">
      <c r="A274" s="27">
        <v>225</v>
      </c>
      <c r="B274" s="188"/>
      <c r="C274" s="401"/>
      <c r="D274" s="189"/>
      <c r="E274" s="190"/>
      <c r="F274" s="190"/>
      <c r="G274" s="161" t="str">
        <f t="shared" si="45"/>
        <v/>
      </c>
      <c r="H274" s="162" t="str">
        <f t="shared" si="46"/>
        <v/>
      </c>
      <c r="I274" s="197" t="str">
        <f t="shared" si="47"/>
        <v/>
      </c>
      <c r="J274" s="164" t="str">
        <f t="shared" si="57"/>
        <v/>
      </c>
      <c r="K274" s="163"/>
      <c r="M274" s="165" t="str">
        <f t="shared" si="48"/>
        <v/>
      </c>
      <c r="N274" s="166" t="str">
        <f t="shared" si="58"/>
        <v/>
      </c>
      <c r="O274" s="167" t="str">
        <f t="shared" si="49"/>
        <v/>
      </c>
      <c r="P274" s="167" t="str">
        <f t="shared" si="50"/>
        <v/>
      </c>
      <c r="Q274" s="168" t="str">
        <f t="shared" si="51"/>
        <v/>
      </c>
      <c r="R274" s="169" t="str">
        <f t="shared" si="52"/>
        <v/>
      </c>
      <c r="S274" s="168" t="str">
        <f t="shared" si="53"/>
        <v/>
      </c>
      <c r="T274" s="168" t="str">
        <f t="shared" si="54"/>
        <v/>
      </c>
      <c r="U274" s="168" t="str">
        <f t="shared" si="55"/>
        <v/>
      </c>
      <c r="V274" s="140"/>
      <c r="W274" s="171" t="str">
        <f t="shared" si="56"/>
        <v/>
      </c>
    </row>
    <row r="275" spans="1:23" ht="12" customHeight="1">
      <c r="A275" s="27">
        <v>226</v>
      </c>
      <c r="B275" s="188"/>
      <c r="C275" s="401"/>
      <c r="D275" s="189"/>
      <c r="E275" s="190"/>
      <c r="F275" s="190"/>
      <c r="G275" s="161" t="str">
        <f t="shared" si="45"/>
        <v/>
      </c>
      <c r="H275" s="162" t="str">
        <f t="shared" si="46"/>
        <v/>
      </c>
      <c r="I275" s="197" t="str">
        <f t="shared" si="47"/>
        <v/>
      </c>
      <c r="J275" s="164" t="str">
        <f t="shared" si="57"/>
        <v/>
      </c>
      <c r="K275" s="163"/>
      <c r="M275" s="165" t="str">
        <f t="shared" si="48"/>
        <v/>
      </c>
      <c r="N275" s="166" t="str">
        <f t="shared" si="58"/>
        <v/>
      </c>
      <c r="O275" s="167" t="str">
        <f t="shared" si="49"/>
        <v/>
      </c>
      <c r="P275" s="167" t="str">
        <f t="shared" si="50"/>
        <v/>
      </c>
      <c r="Q275" s="168" t="str">
        <f t="shared" si="51"/>
        <v/>
      </c>
      <c r="R275" s="169" t="str">
        <f t="shared" si="52"/>
        <v/>
      </c>
      <c r="S275" s="168" t="str">
        <f t="shared" si="53"/>
        <v/>
      </c>
      <c r="T275" s="168" t="str">
        <f t="shared" si="54"/>
        <v/>
      </c>
      <c r="U275" s="168" t="str">
        <f t="shared" si="55"/>
        <v/>
      </c>
      <c r="V275" s="140"/>
      <c r="W275" s="171" t="str">
        <f t="shared" si="56"/>
        <v/>
      </c>
    </row>
    <row r="276" spans="1:23" ht="12" customHeight="1">
      <c r="A276" s="27">
        <v>227</v>
      </c>
      <c r="B276" s="188"/>
      <c r="C276" s="401"/>
      <c r="D276" s="189"/>
      <c r="E276" s="190"/>
      <c r="F276" s="190"/>
      <c r="G276" s="161" t="str">
        <f t="shared" si="45"/>
        <v/>
      </c>
      <c r="H276" s="162" t="str">
        <f t="shared" si="46"/>
        <v/>
      </c>
      <c r="I276" s="197" t="str">
        <f t="shared" si="47"/>
        <v/>
      </c>
      <c r="J276" s="164" t="str">
        <f t="shared" si="57"/>
        <v/>
      </c>
      <c r="K276" s="163"/>
      <c r="M276" s="165" t="str">
        <f t="shared" si="48"/>
        <v/>
      </c>
      <c r="N276" s="166" t="str">
        <f t="shared" si="58"/>
        <v/>
      </c>
      <c r="O276" s="167" t="str">
        <f t="shared" si="49"/>
        <v/>
      </c>
      <c r="P276" s="167" t="str">
        <f t="shared" si="50"/>
        <v/>
      </c>
      <c r="Q276" s="168" t="str">
        <f t="shared" si="51"/>
        <v/>
      </c>
      <c r="R276" s="169" t="str">
        <f t="shared" si="52"/>
        <v/>
      </c>
      <c r="S276" s="168" t="str">
        <f t="shared" si="53"/>
        <v/>
      </c>
      <c r="T276" s="168" t="str">
        <f t="shared" si="54"/>
        <v/>
      </c>
      <c r="U276" s="168" t="str">
        <f t="shared" si="55"/>
        <v/>
      </c>
      <c r="V276" s="140"/>
      <c r="W276" s="171" t="str">
        <f t="shared" si="56"/>
        <v/>
      </c>
    </row>
    <row r="277" spans="1:23" ht="12" customHeight="1">
      <c r="A277" s="27">
        <v>228</v>
      </c>
      <c r="B277" s="188"/>
      <c r="C277" s="401"/>
      <c r="D277" s="189"/>
      <c r="E277" s="190"/>
      <c r="F277" s="190"/>
      <c r="G277" s="161" t="str">
        <f t="shared" si="45"/>
        <v/>
      </c>
      <c r="H277" s="162" t="str">
        <f t="shared" si="46"/>
        <v/>
      </c>
      <c r="I277" s="197" t="str">
        <f t="shared" si="47"/>
        <v/>
      </c>
      <c r="J277" s="164" t="str">
        <f t="shared" si="57"/>
        <v/>
      </c>
      <c r="K277" s="163"/>
      <c r="M277" s="165" t="str">
        <f t="shared" si="48"/>
        <v/>
      </c>
      <c r="N277" s="166" t="str">
        <f t="shared" si="58"/>
        <v/>
      </c>
      <c r="O277" s="167" t="str">
        <f t="shared" si="49"/>
        <v/>
      </c>
      <c r="P277" s="167" t="str">
        <f t="shared" si="50"/>
        <v/>
      </c>
      <c r="Q277" s="168" t="str">
        <f t="shared" si="51"/>
        <v/>
      </c>
      <c r="R277" s="169" t="str">
        <f t="shared" si="52"/>
        <v/>
      </c>
      <c r="S277" s="168" t="str">
        <f t="shared" si="53"/>
        <v/>
      </c>
      <c r="T277" s="168" t="str">
        <f t="shared" si="54"/>
        <v/>
      </c>
      <c r="U277" s="168" t="str">
        <f t="shared" si="55"/>
        <v/>
      </c>
      <c r="V277" s="140"/>
      <c r="W277" s="171" t="str">
        <f t="shared" si="56"/>
        <v/>
      </c>
    </row>
    <row r="278" spans="1:23" ht="12" customHeight="1">
      <c r="A278" s="27">
        <v>229</v>
      </c>
      <c r="B278" s="188"/>
      <c r="C278" s="401"/>
      <c r="D278" s="189"/>
      <c r="E278" s="190"/>
      <c r="F278" s="190"/>
      <c r="G278" s="161" t="str">
        <f t="shared" si="45"/>
        <v/>
      </c>
      <c r="H278" s="162" t="str">
        <f t="shared" si="46"/>
        <v/>
      </c>
      <c r="I278" s="197" t="str">
        <f t="shared" si="47"/>
        <v/>
      </c>
      <c r="J278" s="164" t="str">
        <f t="shared" si="57"/>
        <v/>
      </c>
      <c r="K278" s="163"/>
      <c r="M278" s="165" t="str">
        <f t="shared" si="48"/>
        <v/>
      </c>
      <c r="N278" s="166" t="str">
        <f t="shared" si="58"/>
        <v/>
      </c>
      <c r="O278" s="167" t="str">
        <f t="shared" si="49"/>
        <v/>
      </c>
      <c r="P278" s="167" t="str">
        <f t="shared" si="50"/>
        <v/>
      </c>
      <c r="Q278" s="168" t="str">
        <f t="shared" si="51"/>
        <v/>
      </c>
      <c r="R278" s="169" t="str">
        <f t="shared" si="52"/>
        <v/>
      </c>
      <c r="S278" s="168" t="str">
        <f t="shared" si="53"/>
        <v/>
      </c>
      <c r="T278" s="168" t="str">
        <f t="shared" si="54"/>
        <v/>
      </c>
      <c r="U278" s="168" t="str">
        <f t="shared" si="55"/>
        <v/>
      </c>
      <c r="V278" s="140"/>
      <c r="W278" s="171" t="str">
        <f t="shared" si="56"/>
        <v/>
      </c>
    </row>
    <row r="279" spans="1:23" ht="12" customHeight="1">
      <c r="A279" s="27">
        <v>230</v>
      </c>
      <c r="B279" s="188"/>
      <c r="C279" s="401"/>
      <c r="D279" s="189"/>
      <c r="E279" s="190"/>
      <c r="F279" s="190"/>
      <c r="G279" s="161" t="str">
        <f t="shared" si="45"/>
        <v/>
      </c>
      <c r="H279" s="162" t="str">
        <f t="shared" si="46"/>
        <v/>
      </c>
      <c r="I279" s="197" t="str">
        <f t="shared" si="47"/>
        <v/>
      </c>
      <c r="J279" s="164" t="str">
        <f t="shared" si="57"/>
        <v/>
      </c>
      <c r="K279" s="163"/>
      <c r="M279" s="165" t="str">
        <f t="shared" si="48"/>
        <v/>
      </c>
      <c r="N279" s="166" t="str">
        <f t="shared" si="58"/>
        <v/>
      </c>
      <c r="O279" s="167" t="str">
        <f t="shared" si="49"/>
        <v/>
      </c>
      <c r="P279" s="167" t="str">
        <f t="shared" si="50"/>
        <v/>
      </c>
      <c r="Q279" s="168" t="str">
        <f t="shared" si="51"/>
        <v/>
      </c>
      <c r="R279" s="169" t="str">
        <f t="shared" si="52"/>
        <v/>
      </c>
      <c r="S279" s="168" t="str">
        <f t="shared" si="53"/>
        <v/>
      </c>
      <c r="T279" s="168" t="str">
        <f t="shared" si="54"/>
        <v/>
      </c>
      <c r="U279" s="168" t="str">
        <f t="shared" si="55"/>
        <v/>
      </c>
      <c r="V279" s="140"/>
      <c r="W279" s="171" t="str">
        <f t="shared" si="56"/>
        <v/>
      </c>
    </row>
    <row r="280" spans="1:23" ht="12" customHeight="1">
      <c r="A280" s="27">
        <v>231</v>
      </c>
      <c r="B280" s="188"/>
      <c r="C280" s="401"/>
      <c r="D280" s="189"/>
      <c r="E280" s="190"/>
      <c r="F280" s="190"/>
      <c r="G280" s="161" t="str">
        <f t="shared" si="45"/>
        <v/>
      </c>
      <c r="H280" s="162" t="str">
        <f t="shared" si="46"/>
        <v/>
      </c>
      <c r="I280" s="197" t="str">
        <f t="shared" si="47"/>
        <v/>
      </c>
      <c r="J280" s="164" t="str">
        <f t="shared" si="57"/>
        <v/>
      </c>
      <c r="K280" s="163"/>
      <c r="M280" s="165" t="str">
        <f t="shared" si="48"/>
        <v/>
      </c>
      <c r="N280" s="166" t="str">
        <f t="shared" si="58"/>
        <v/>
      </c>
      <c r="O280" s="167" t="str">
        <f t="shared" si="49"/>
        <v/>
      </c>
      <c r="P280" s="167" t="str">
        <f t="shared" si="50"/>
        <v/>
      </c>
      <c r="Q280" s="168" t="str">
        <f t="shared" si="51"/>
        <v/>
      </c>
      <c r="R280" s="169" t="str">
        <f t="shared" si="52"/>
        <v/>
      </c>
      <c r="S280" s="168" t="str">
        <f t="shared" si="53"/>
        <v/>
      </c>
      <c r="T280" s="168" t="str">
        <f t="shared" si="54"/>
        <v/>
      </c>
      <c r="U280" s="168" t="str">
        <f t="shared" si="55"/>
        <v/>
      </c>
      <c r="V280" s="140"/>
      <c r="W280" s="171" t="str">
        <f t="shared" si="56"/>
        <v/>
      </c>
    </row>
    <row r="281" spans="1:23" ht="12" customHeight="1">
      <c r="A281" s="27">
        <v>232</v>
      </c>
      <c r="B281" s="188"/>
      <c r="C281" s="401"/>
      <c r="D281" s="189"/>
      <c r="E281" s="190"/>
      <c r="F281" s="190"/>
      <c r="G281" s="161" t="str">
        <f t="shared" si="45"/>
        <v/>
      </c>
      <c r="H281" s="162" t="str">
        <f t="shared" si="46"/>
        <v/>
      </c>
      <c r="I281" s="197" t="str">
        <f t="shared" si="47"/>
        <v/>
      </c>
      <c r="J281" s="164" t="str">
        <f t="shared" si="57"/>
        <v/>
      </c>
      <c r="K281" s="163"/>
      <c r="M281" s="165" t="str">
        <f t="shared" si="48"/>
        <v/>
      </c>
      <c r="N281" s="166" t="str">
        <f t="shared" si="58"/>
        <v/>
      </c>
      <c r="O281" s="167" t="str">
        <f t="shared" si="49"/>
        <v/>
      </c>
      <c r="P281" s="167" t="str">
        <f t="shared" si="50"/>
        <v/>
      </c>
      <c r="Q281" s="168" t="str">
        <f t="shared" si="51"/>
        <v/>
      </c>
      <c r="R281" s="169" t="str">
        <f t="shared" si="52"/>
        <v/>
      </c>
      <c r="S281" s="168" t="str">
        <f t="shared" si="53"/>
        <v/>
      </c>
      <c r="T281" s="168" t="str">
        <f t="shared" si="54"/>
        <v/>
      </c>
      <c r="U281" s="168" t="str">
        <f t="shared" si="55"/>
        <v/>
      </c>
      <c r="V281" s="140"/>
      <c r="W281" s="171" t="str">
        <f t="shared" si="56"/>
        <v/>
      </c>
    </row>
    <row r="282" spans="1:23" ht="12" customHeight="1">
      <c r="A282" s="27">
        <v>233</v>
      </c>
      <c r="B282" s="188"/>
      <c r="C282" s="401"/>
      <c r="D282" s="189"/>
      <c r="E282" s="190"/>
      <c r="F282" s="190"/>
      <c r="G282" s="161" t="str">
        <f t="shared" si="45"/>
        <v/>
      </c>
      <c r="H282" s="162" t="str">
        <f t="shared" si="46"/>
        <v/>
      </c>
      <c r="I282" s="197" t="str">
        <f t="shared" si="47"/>
        <v/>
      </c>
      <c r="J282" s="164" t="str">
        <f t="shared" si="57"/>
        <v/>
      </c>
      <c r="K282" s="163"/>
      <c r="M282" s="165" t="str">
        <f t="shared" si="48"/>
        <v/>
      </c>
      <c r="N282" s="166" t="str">
        <f t="shared" si="58"/>
        <v/>
      </c>
      <c r="O282" s="167" t="str">
        <f t="shared" si="49"/>
        <v/>
      </c>
      <c r="P282" s="167" t="str">
        <f t="shared" si="50"/>
        <v/>
      </c>
      <c r="Q282" s="168" t="str">
        <f t="shared" si="51"/>
        <v/>
      </c>
      <c r="R282" s="169" t="str">
        <f t="shared" si="52"/>
        <v/>
      </c>
      <c r="S282" s="168" t="str">
        <f t="shared" si="53"/>
        <v/>
      </c>
      <c r="T282" s="168" t="str">
        <f t="shared" si="54"/>
        <v/>
      </c>
      <c r="U282" s="168" t="str">
        <f t="shared" si="55"/>
        <v/>
      </c>
      <c r="V282" s="140"/>
      <c r="W282" s="171" t="str">
        <f t="shared" si="56"/>
        <v/>
      </c>
    </row>
    <row r="283" spans="1:23" ht="12" customHeight="1">
      <c r="A283" s="27">
        <v>234</v>
      </c>
      <c r="B283" s="188"/>
      <c r="C283" s="401"/>
      <c r="D283" s="189"/>
      <c r="E283" s="190"/>
      <c r="F283" s="190"/>
      <c r="G283" s="161" t="str">
        <f t="shared" si="45"/>
        <v/>
      </c>
      <c r="H283" s="162" t="str">
        <f t="shared" si="46"/>
        <v/>
      </c>
      <c r="I283" s="197" t="str">
        <f t="shared" si="47"/>
        <v/>
      </c>
      <c r="J283" s="164" t="str">
        <f t="shared" si="57"/>
        <v/>
      </c>
      <c r="K283" s="163"/>
      <c r="M283" s="165" t="str">
        <f t="shared" si="48"/>
        <v/>
      </c>
      <c r="N283" s="166" t="str">
        <f t="shared" si="58"/>
        <v/>
      </c>
      <c r="O283" s="167" t="str">
        <f t="shared" si="49"/>
        <v/>
      </c>
      <c r="P283" s="167" t="str">
        <f t="shared" si="50"/>
        <v/>
      </c>
      <c r="Q283" s="168" t="str">
        <f t="shared" si="51"/>
        <v/>
      </c>
      <c r="R283" s="169" t="str">
        <f t="shared" si="52"/>
        <v/>
      </c>
      <c r="S283" s="168" t="str">
        <f t="shared" si="53"/>
        <v/>
      </c>
      <c r="T283" s="168" t="str">
        <f t="shared" si="54"/>
        <v/>
      </c>
      <c r="U283" s="168" t="str">
        <f t="shared" si="55"/>
        <v/>
      </c>
      <c r="V283" s="140"/>
      <c r="W283" s="171" t="str">
        <f t="shared" si="56"/>
        <v/>
      </c>
    </row>
    <row r="284" spans="1:23" ht="12" customHeight="1">
      <c r="A284" s="27">
        <v>235</v>
      </c>
      <c r="B284" s="188"/>
      <c r="C284" s="401"/>
      <c r="D284" s="189"/>
      <c r="E284" s="190"/>
      <c r="F284" s="190"/>
      <c r="G284" s="161" t="str">
        <f t="shared" si="45"/>
        <v/>
      </c>
      <c r="H284" s="162" t="str">
        <f t="shared" si="46"/>
        <v/>
      </c>
      <c r="I284" s="197" t="str">
        <f t="shared" si="47"/>
        <v/>
      </c>
      <c r="J284" s="164" t="str">
        <f t="shared" si="57"/>
        <v/>
      </c>
      <c r="K284" s="163"/>
      <c r="M284" s="165" t="str">
        <f t="shared" si="48"/>
        <v/>
      </c>
      <c r="N284" s="166" t="str">
        <f t="shared" si="58"/>
        <v/>
      </c>
      <c r="O284" s="167" t="str">
        <f t="shared" si="49"/>
        <v/>
      </c>
      <c r="P284" s="167" t="str">
        <f t="shared" si="50"/>
        <v/>
      </c>
      <c r="Q284" s="168" t="str">
        <f t="shared" si="51"/>
        <v/>
      </c>
      <c r="R284" s="169" t="str">
        <f t="shared" si="52"/>
        <v/>
      </c>
      <c r="S284" s="168" t="str">
        <f t="shared" si="53"/>
        <v/>
      </c>
      <c r="T284" s="168" t="str">
        <f t="shared" si="54"/>
        <v/>
      </c>
      <c r="U284" s="168" t="str">
        <f t="shared" si="55"/>
        <v/>
      </c>
      <c r="V284" s="140"/>
      <c r="W284" s="171" t="str">
        <f t="shared" si="56"/>
        <v/>
      </c>
    </row>
    <row r="285" spans="1:23" ht="12" customHeight="1">
      <c r="A285" s="27">
        <v>236</v>
      </c>
      <c r="B285" s="188"/>
      <c r="C285" s="401"/>
      <c r="D285" s="189"/>
      <c r="E285" s="190"/>
      <c r="F285" s="190"/>
      <c r="G285" s="161" t="str">
        <f t="shared" si="45"/>
        <v/>
      </c>
      <c r="H285" s="162" t="str">
        <f t="shared" si="46"/>
        <v/>
      </c>
      <c r="I285" s="197" t="str">
        <f t="shared" si="47"/>
        <v/>
      </c>
      <c r="J285" s="164" t="str">
        <f t="shared" si="57"/>
        <v/>
      </c>
      <c r="K285" s="163"/>
      <c r="M285" s="165" t="str">
        <f t="shared" si="48"/>
        <v/>
      </c>
      <c r="N285" s="166" t="str">
        <f t="shared" si="58"/>
        <v/>
      </c>
      <c r="O285" s="167" t="str">
        <f t="shared" si="49"/>
        <v/>
      </c>
      <c r="P285" s="167" t="str">
        <f t="shared" si="50"/>
        <v/>
      </c>
      <c r="Q285" s="168" t="str">
        <f t="shared" si="51"/>
        <v/>
      </c>
      <c r="R285" s="169" t="str">
        <f t="shared" si="52"/>
        <v/>
      </c>
      <c r="S285" s="168" t="str">
        <f t="shared" si="53"/>
        <v/>
      </c>
      <c r="T285" s="168" t="str">
        <f t="shared" si="54"/>
        <v/>
      </c>
      <c r="U285" s="168" t="str">
        <f t="shared" si="55"/>
        <v/>
      </c>
      <c r="V285" s="140"/>
      <c r="W285" s="171" t="str">
        <f t="shared" si="56"/>
        <v/>
      </c>
    </row>
    <row r="286" spans="1:23" ht="12" customHeight="1">
      <c r="A286" s="27">
        <v>237</v>
      </c>
      <c r="B286" s="188"/>
      <c r="C286" s="401"/>
      <c r="D286" s="189"/>
      <c r="E286" s="190"/>
      <c r="F286" s="190"/>
      <c r="G286" s="161" t="str">
        <f t="shared" si="45"/>
        <v/>
      </c>
      <c r="H286" s="162" t="str">
        <f t="shared" si="46"/>
        <v/>
      </c>
      <c r="I286" s="197" t="str">
        <f t="shared" si="47"/>
        <v/>
      </c>
      <c r="J286" s="164" t="str">
        <f t="shared" si="57"/>
        <v/>
      </c>
      <c r="K286" s="163"/>
      <c r="M286" s="165" t="str">
        <f t="shared" si="48"/>
        <v/>
      </c>
      <c r="N286" s="166" t="str">
        <f t="shared" si="58"/>
        <v/>
      </c>
      <c r="O286" s="167" t="str">
        <f t="shared" si="49"/>
        <v/>
      </c>
      <c r="P286" s="167" t="str">
        <f t="shared" si="50"/>
        <v/>
      </c>
      <c r="Q286" s="168" t="str">
        <f t="shared" si="51"/>
        <v/>
      </c>
      <c r="R286" s="169" t="str">
        <f t="shared" si="52"/>
        <v/>
      </c>
      <c r="S286" s="168" t="str">
        <f t="shared" si="53"/>
        <v/>
      </c>
      <c r="T286" s="168" t="str">
        <f t="shared" si="54"/>
        <v/>
      </c>
      <c r="U286" s="168" t="str">
        <f t="shared" si="55"/>
        <v/>
      </c>
      <c r="V286" s="140"/>
      <c r="W286" s="171" t="str">
        <f t="shared" si="56"/>
        <v/>
      </c>
    </row>
    <row r="287" spans="1:23" ht="12" customHeight="1">
      <c r="A287" s="27">
        <v>238</v>
      </c>
      <c r="B287" s="188"/>
      <c r="C287" s="401"/>
      <c r="D287" s="189"/>
      <c r="E287" s="190"/>
      <c r="F287" s="190"/>
      <c r="G287" s="161" t="str">
        <f t="shared" si="45"/>
        <v/>
      </c>
      <c r="H287" s="162" t="str">
        <f t="shared" si="46"/>
        <v/>
      </c>
      <c r="I287" s="197" t="str">
        <f t="shared" si="47"/>
        <v/>
      </c>
      <c r="J287" s="164" t="str">
        <f t="shared" si="57"/>
        <v/>
      </c>
      <c r="K287" s="163"/>
      <c r="M287" s="165" t="str">
        <f t="shared" si="48"/>
        <v/>
      </c>
      <c r="N287" s="166" t="str">
        <f t="shared" si="58"/>
        <v/>
      </c>
      <c r="O287" s="167" t="str">
        <f t="shared" si="49"/>
        <v/>
      </c>
      <c r="P287" s="167" t="str">
        <f t="shared" si="50"/>
        <v/>
      </c>
      <c r="Q287" s="168" t="str">
        <f t="shared" si="51"/>
        <v/>
      </c>
      <c r="R287" s="169" t="str">
        <f t="shared" si="52"/>
        <v/>
      </c>
      <c r="S287" s="168" t="str">
        <f t="shared" si="53"/>
        <v/>
      </c>
      <c r="T287" s="168" t="str">
        <f t="shared" si="54"/>
        <v/>
      </c>
      <c r="U287" s="168" t="str">
        <f t="shared" si="55"/>
        <v/>
      </c>
      <c r="V287" s="140"/>
      <c r="W287" s="171" t="str">
        <f t="shared" si="56"/>
        <v/>
      </c>
    </row>
    <row r="288" spans="1:23" ht="12" customHeight="1">
      <c r="A288" s="27">
        <v>239</v>
      </c>
      <c r="B288" s="188"/>
      <c r="C288" s="401"/>
      <c r="D288" s="189"/>
      <c r="E288" s="190"/>
      <c r="F288" s="190"/>
      <c r="G288" s="161" t="str">
        <f t="shared" si="45"/>
        <v/>
      </c>
      <c r="H288" s="162" t="str">
        <f t="shared" si="46"/>
        <v/>
      </c>
      <c r="I288" s="197" t="str">
        <f t="shared" si="47"/>
        <v/>
      </c>
      <c r="J288" s="164" t="str">
        <f t="shared" si="57"/>
        <v/>
      </c>
      <c r="K288" s="163"/>
      <c r="M288" s="165" t="str">
        <f t="shared" si="48"/>
        <v/>
      </c>
      <c r="N288" s="166" t="str">
        <f t="shared" si="58"/>
        <v/>
      </c>
      <c r="O288" s="167" t="str">
        <f t="shared" si="49"/>
        <v/>
      </c>
      <c r="P288" s="167" t="str">
        <f t="shared" si="50"/>
        <v/>
      </c>
      <c r="Q288" s="168" t="str">
        <f t="shared" si="51"/>
        <v/>
      </c>
      <c r="R288" s="169" t="str">
        <f t="shared" si="52"/>
        <v/>
      </c>
      <c r="S288" s="168" t="str">
        <f t="shared" si="53"/>
        <v/>
      </c>
      <c r="T288" s="168" t="str">
        <f t="shared" si="54"/>
        <v/>
      </c>
      <c r="U288" s="168" t="str">
        <f t="shared" si="55"/>
        <v/>
      </c>
      <c r="V288" s="140"/>
      <c r="W288" s="171" t="str">
        <f t="shared" si="56"/>
        <v/>
      </c>
    </row>
    <row r="289" spans="1:23" ht="12" customHeight="1">
      <c r="A289" s="27">
        <v>240</v>
      </c>
      <c r="B289" s="188"/>
      <c r="C289" s="401"/>
      <c r="D289" s="189"/>
      <c r="E289" s="190"/>
      <c r="F289" s="190"/>
      <c r="G289" s="161" t="str">
        <f t="shared" si="45"/>
        <v/>
      </c>
      <c r="H289" s="162" t="str">
        <f t="shared" si="46"/>
        <v/>
      </c>
      <c r="I289" s="197" t="str">
        <f t="shared" si="47"/>
        <v/>
      </c>
      <c r="J289" s="164" t="str">
        <f t="shared" si="57"/>
        <v/>
      </c>
      <c r="K289" s="163"/>
      <c r="M289" s="165" t="str">
        <f t="shared" si="48"/>
        <v/>
      </c>
      <c r="N289" s="166" t="str">
        <f t="shared" si="58"/>
        <v/>
      </c>
      <c r="O289" s="167" t="str">
        <f t="shared" si="49"/>
        <v/>
      </c>
      <c r="P289" s="167" t="str">
        <f t="shared" si="50"/>
        <v/>
      </c>
      <c r="Q289" s="168" t="str">
        <f t="shared" si="51"/>
        <v/>
      </c>
      <c r="R289" s="169" t="str">
        <f t="shared" si="52"/>
        <v/>
      </c>
      <c r="S289" s="168" t="str">
        <f t="shared" si="53"/>
        <v/>
      </c>
      <c r="T289" s="168" t="str">
        <f t="shared" si="54"/>
        <v/>
      </c>
      <c r="U289" s="168" t="str">
        <f t="shared" si="55"/>
        <v/>
      </c>
      <c r="V289" s="140"/>
      <c r="W289" s="171" t="str">
        <f t="shared" si="56"/>
        <v/>
      </c>
    </row>
    <row r="290" spans="1:23" ht="12" customHeight="1">
      <c r="A290" s="27">
        <v>241</v>
      </c>
      <c r="B290" s="188"/>
      <c r="C290" s="401"/>
      <c r="D290" s="189"/>
      <c r="E290" s="190"/>
      <c r="F290" s="190"/>
      <c r="G290" s="161" t="str">
        <f t="shared" si="45"/>
        <v/>
      </c>
      <c r="H290" s="162" t="str">
        <f t="shared" si="46"/>
        <v/>
      </c>
      <c r="I290" s="197" t="str">
        <f t="shared" si="47"/>
        <v/>
      </c>
      <c r="J290" s="164" t="str">
        <f t="shared" si="57"/>
        <v/>
      </c>
      <c r="K290" s="163"/>
      <c r="M290" s="165" t="str">
        <f t="shared" si="48"/>
        <v/>
      </c>
      <c r="N290" s="166" t="str">
        <f t="shared" si="58"/>
        <v/>
      </c>
      <c r="O290" s="167" t="str">
        <f t="shared" si="49"/>
        <v/>
      </c>
      <c r="P290" s="167" t="str">
        <f t="shared" si="50"/>
        <v/>
      </c>
      <c r="Q290" s="168" t="str">
        <f t="shared" si="51"/>
        <v/>
      </c>
      <c r="R290" s="169" t="str">
        <f t="shared" si="52"/>
        <v/>
      </c>
      <c r="S290" s="168" t="str">
        <f t="shared" si="53"/>
        <v/>
      </c>
      <c r="T290" s="168" t="str">
        <f t="shared" si="54"/>
        <v/>
      </c>
      <c r="U290" s="168" t="str">
        <f t="shared" si="55"/>
        <v/>
      </c>
      <c r="V290" s="140"/>
      <c r="W290" s="171" t="str">
        <f t="shared" si="56"/>
        <v/>
      </c>
    </row>
    <row r="291" spans="1:23" ht="12" customHeight="1">
      <c r="A291" s="27">
        <v>242</v>
      </c>
      <c r="B291" s="188"/>
      <c r="C291" s="401"/>
      <c r="D291" s="189"/>
      <c r="E291" s="190"/>
      <c r="F291" s="190"/>
      <c r="G291" s="161" t="str">
        <f t="shared" si="45"/>
        <v/>
      </c>
      <c r="H291" s="162" t="str">
        <f t="shared" si="46"/>
        <v/>
      </c>
      <c r="I291" s="197" t="str">
        <f t="shared" si="47"/>
        <v/>
      </c>
      <c r="J291" s="164" t="str">
        <f t="shared" si="57"/>
        <v/>
      </c>
      <c r="K291" s="163"/>
      <c r="M291" s="165" t="str">
        <f t="shared" si="48"/>
        <v/>
      </c>
      <c r="N291" s="166" t="str">
        <f t="shared" si="58"/>
        <v/>
      </c>
      <c r="O291" s="167" t="str">
        <f t="shared" si="49"/>
        <v/>
      </c>
      <c r="P291" s="167" t="str">
        <f t="shared" si="50"/>
        <v/>
      </c>
      <c r="Q291" s="168" t="str">
        <f t="shared" si="51"/>
        <v/>
      </c>
      <c r="R291" s="169" t="str">
        <f t="shared" si="52"/>
        <v/>
      </c>
      <c r="S291" s="168" t="str">
        <f t="shared" si="53"/>
        <v/>
      </c>
      <c r="T291" s="168" t="str">
        <f t="shared" si="54"/>
        <v/>
      </c>
      <c r="U291" s="168" t="str">
        <f t="shared" si="55"/>
        <v/>
      </c>
      <c r="V291" s="140"/>
      <c r="W291" s="171" t="str">
        <f t="shared" si="56"/>
        <v/>
      </c>
    </row>
    <row r="292" spans="1:23" ht="12" customHeight="1">
      <c r="A292" s="27">
        <v>243</v>
      </c>
      <c r="B292" s="188"/>
      <c r="C292" s="401"/>
      <c r="D292" s="189"/>
      <c r="E292" s="190"/>
      <c r="F292" s="190"/>
      <c r="G292" s="161" t="str">
        <f t="shared" si="45"/>
        <v/>
      </c>
      <c r="H292" s="162" t="str">
        <f t="shared" si="46"/>
        <v/>
      </c>
      <c r="I292" s="197" t="str">
        <f t="shared" si="47"/>
        <v/>
      </c>
      <c r="J292" s="164" t="str">
        <f t="shared" si="57"/>
        <v/>
      </c>
      <c r="K292" s="163"/>
      <c r="M292" s="165" t="str">
        <f t="shared" si="48"/>
        <v/>
      </c>
      <c r="N292" s="166" t="str">
        <f t="shared" si="58"/>
        <v/>
      </c>
      <c r="O292" s="167" t="str">
        <f t="shared" si="49"/>
        <v/>
      </c>
      <c r="P292" s="167" t="str">
        <f t="shared" si="50"/>
        <v/>
      </c>
      <c r="Q292" s="168" t="str">
        <f t="shared" si="51"/>
        <v/>
      </c>
      <c r="R292" s="169" t="str">
        <f t="shared" si="52"/>
        <v/>
      </c>
      <c r="S292" s="168" t="str">
        <f t="shared" si="53"/>
        <v/>
      </c>
      <c r="T292" s="168" t="str">
        <f t="shared" si="54"/>
        <v/>
      </c>
      <c r="U292" s="168" t="str">
        <f t="shared" si="55"/>
        <v/>
      </c>
      <c r="V292" s="140"/>
      <c r="W292" s="171" t="str">
        <f t="shared" si="56"/>
        <v/>
      </c>
    </row>
    <row r="293" spans="1:23" ht="12" customHeight="1">
      <c r="A293" s="27">
        <v>244</v>
      </c>
      <c r="B293" s="188"/>
      <c r="C293" s="401"/>
      <c r="D293" s="189"/>
      <c r="E293" s="190"/>
      <c r="F293" s="190"/>
      <c r="G293" s="161" t="str">
        <f t="shared" si="45"/>
        <v/>
      </c>
      <c r="H293" s="162" t="str">
        <f t="shared" si="46"/>
        <v/>
      </c>
      <c r="I293" s="197" t="str">
        <f t="shared" si="47"/>
        <v/>
      </c>
      <c r="J293" s="164" t="str">
        <f t="shared" si="57"/>
        <v/>
      </c>
      <c r="K293" s="163"/>
      <c r="M293" s="165" t="str">
        <f t="shared" si="48"/>
        <v/>
      </c>
      <c r="N293" s="166" t="str">
        <f t="shared" si="58"/>
        <v/>
      </c>
      <c r="O293" s="167" t="str">
        <f t="shared" si="49"/>
        <v/>
      </c>
      <c r="P293" s="167" t="str">
        <f t="shared" si="50"/>
        <v/>
      </c>
      <c r="Q293" s="168" t="str">
        <f t="shared" si="51"/>
        <v/>
      </c>
      <c r="R293" s="169" t="str">
        <f t="shared" si="52"/>
        <v/>
      </c>
      <c r="S293" s="168" t="str">
        <f t="shared" si="53"/>
        <v/>
      </c>
      <c r="T293" s="168" t="str">
        <f t="shared" si="54"/>
        <v/>
      </c>
      <c r="U293" s="168" t="str">
        <f t="shared" si="55"/>
        <v/>
      </c>
      <c r="V293" s="140"/>
      <c r="W293" s="171" t="str">
        <f t="shared" si="56"/>
        <v/>
      </c>
    </row>
    <row r="294" spans="1:23" ht="12" customHeight="1">
      <c r="A294" s="27">
        <v>245</v>
      </c>
      <c r="B294" s="188"/>
      <c r="C294" s="401"/>
      <c r="D294" s="189"/>
      <c r="E294" s="190"/>
      <c r="F294" s="190"/>
      <c r="G294" s="161" t="str">
        <f t="shared" si="45"/>
        <v/>
      </c>
      <c r="H294" s="162" t="str">
        <f t="shared" si="46"/>
        <v/>
      </c>
      <c r="I294" s="197" t="str">
        <f t="shared" si="47"/>
        <v/>
      </c>
      <c r="J294" s="164" t="str">
        <f t="shared" si="57"/>
        <v/>
      </c>
      <c r="K294" s="163"/>
      <c r="M294" s="165" t="str">
        <f t="shared" si="48"/>
        <v/>
      </c>
      <c r="N294" s="166" t="str">
        <f t="shared" si="58"/>
        <v/>
      </c>
      <c r="O294" s="167" t="str">
        <f t="shared" si="49"/>
        <v/>
      </c>
      <c r="P294" s="167" t="str">
        <f t="shared" si="50"/>
        <v/>
      </c>
      <c r="Q294" s="168" t="str">
        <f t="shared" si="51"/>
        <v/>
      </c>
      <c r="R294" s="169" t="str">
        <f t="shared" si="52"/>
        <v/>
      </c>
      <c r="S294" s="168" t="str">
        <f t="shared" si="53"/>
        <v/>
      </c>
      <c r="T294" s="168" t="str">
        <f t="shared" si="54"/>
        <v/>
      </c>
      <c r="U294" s="168" t="str">
        <f t="shared" si="55"/>
        <v/>
      </c>
      <c r="V294" s="140"/>
      <c r="W294" s="171" t="str">
        <f t="shared" si="56"/>
        <v/>
      </c>
    </row>
    <row r="295" spans="1:23" ht="12" customHeight="1">
      <c r="A295" s="27">
        <v>246</v>
      </c>
      <c r="B295" s="188"/>
      <c r="C295" s="401"/>
      <c r="D295" s="189"/>
      <c r="E295" s="190"/>
      <c r="F295" s="190"/>
      <c r="G295" s="161" t="str">
        <f t="shared" si="45"/>
        <v/>
      </c>
      <c r="H295" s="162" t="str">
        <f t="shared" si="46"/>
        <v/>
      </c>
      <c r="I295" s="197" t="str">
        <f t="shared" si="47"/>
        <v/>
      </c>
      <c r="J295" s="164" t="str">
        <f t="shared" si="57"/>
        <v/>
      </c>
      <c r="K295" s="163"/>
      <c r="M295" s="165" t="str">
        <f t="shared" si="48"/>
        <v/>
      </c>
      <c r="N295" s="166" t="str">
        <f t="shared" si="58"/>
        <v/>
      </c>
      <c r="O295" s="167" t="str">
        <f t="shared" si="49"/>
        <v/>
      </c>
      <c r="P295" s="167" t="str">
        <f t="shared" si="50"/>
        <v/>
      </c>
      <c r="Q295" s="168" t="str">
        <f t="shared" si="51"/>
        <v/>
      </c>
      <c r="R295" s="169" t="str">
        <f t="shared" si="52"/>
        <v/>
      </c>
      <c r="S295" s="168" t="str">
        <f t="shared" si="53"/>
        <v/>
      </c>
      <c r="T295" s="168" t="str">
        <f t="shared" si="54"/>
        <v/>
      </c>
      <c r="U295" s="168" t="str">
        <f t="shared" si="55"/>
        <v/>
      </c>
      <c r="V295" s="140"/>
      <c r="W295" s="171" t="str">
        <f t="shared" si="56"/>
        <v/>
      </c>
    </row>
    <row r="296" spans="1:23" ht="12" customHeight="1">
      <c r="A296" s="27">
        <v>247</v>
      </c>
      <c r="B296" s="188"/>
      <c r="C296" s="401"/>
      <c r="D296" s="189"/>
      <c r="E296" s="190"/>
      <c r="F296" s="190"/>
      <c r="G296" s="161" t="str">
        <f t="shared" si="45"/>
        <v/>
      </c>
      <c r="H296" s="162" t="str">
        <f t="shared" si="46"/>
        <v/>
      </c>
      <c r="I296" s="197" t="str">
        <f t="shared" si="47"/>
        <v/>
      </c>
      <c r="J296" s="164" t="str">
        <f t="shared" si="57"/>
        <v/>
      </c>
      <c r="K296" s="163"/>
      <c r="M296" s="165" t="str">
        <f t="shared" si="48"/>
        <v/>
      </c>
      <c r="N296" s="166" t="str">
        <f t="shared" si="58"/>
        <v/>
      </c>
      <c r="O296" s="167" t="str">
        <f t="shared" si="49"/>
        <v/>
      </c>
      <c r="P296" s="167" t="str">
        <f t="shared" si="50"/>
        <v/>
      </c>
      <c r="Q296" s="168" t="str">
        <f t="shared" si="51"/>
        <v/>
      </c>
      <c r="R296" s="169" t="str">
        <f t="shared" si="52"/>
        <v/>
      </c>
      <c r="S296" s="168" t="str">
        <f t="shared" si="53"/>
        <v/>
      </c>
      <c r="T296" s="168" t="str">
        <f t="shared" si="54"/>
        <v/>
      </c>
      <c r="U296" s="168" t="str">
        <f t="shared" si="55"/>
        <v/>
      </c>
      <c r="V296" s="140"/>
      <c r="W296" s="171" t="str">
        <f t="shared" si="56"/>
        <v/>
      </c>
    </row>
    <row r="297" spans="1:23" ht="12" customHeight="1">
      <c r="A297" s="27">
        <v>248</v>
      </c>
      <c r="B297" s="188"/>
      <c r="C297" s="401"/>
      <c r="D297" s="189"/>
      <c r="E297" s="190"/>
      <c r="F297" s="190"/>
      <c r="G297" s="161" t="str">
        <f t="shared" si="45"/>
        <v/>
      </c>
      <c r="H297" s="162" t="str">
        <f t="shared" si="46"/>
        <v/>
      </c>
      <c r="I297" s="197" t="str">
        <f t="shared" si="47"/>
        <v/>
      </c>
      <c r="J297" s="164" t="str">
        <f t="shared" si="57"/>
        <v/>
      </c>
      <c r="K297" s="163"/>
      <c r="M297" s="165" t="str">
        <f t="shared" si="48"/>
        <v/>
      </c>
      <c r="N297" s="166" t="str">
        <f t="shared" si="58"/>
        <v/>
      </c>
      <c r="O297" s="167" t="str">
        <f t="shared" si="49"/>
        <v/>
      </c>
      <c r="P297" s="167" t="str">
        <f t="shared" si="50"/>
        <v/>
      </c>
      <c r="Q297" s="168" t="str">
        <f t="shared" si="51"/>
        <v/>
      </c>
      <c r="R297" s="169" t="str">
        <f t="shared" si="52"/>
        <v/>
      </c>
      <c r="S297" s="168" t="str">
        <f t="shared" si="53"/>
        <v/>
      </c>
      <c r="T297" s="168" t="str">
        <f t="shared" si="54"/>
        <v/>
      </c>
      <c r="U297" s="168" t="str">
        <f t="shared" si="55"/>
        <v/>
      </c>
      <c r="V297" s="140"/>
      <c r="W297" s="171" t="str">
        <f t="shared" si="56"/>
        <v/>
      </c>
    </row>
    <row r="298" spans="1:23" ht="12" customHeight="1">
      <c r="A298" s="27">
        <v>249</v>
      </c>
      <c r="B298" s="188"/>
      <c r="C298" s="401"/>
      <c r="D298" s="189"/>
      <c r="E298" s="190"/>
      <c r="F298" s="190"/>
      <c r="G298" s="161" t="str">
        <f t="shared" si="45"/>
        <v/>
      </c>
      <c r="H298" s="162" t="str">
        <f t="shared" si="46"/>
        <v/>
      </c>
      <c r="I298" s="197" t="str">
        <f t="shared" si="47"/>
        <v/>
      </c>
      <c r="J298" s="164" t="str">
        <f t="shared" si="57"/>
        <v/>
      </c>
      <c r="K298" s="163"/>
      <c r="M298" s="165" t="str">
        <f t="shared" si="48"/>
        <v/>
      </c>
      <c r="N298" s="166" t="str">
        <f t="shared" si="58"/>
        <v/>
      </c>
      <c r="O298" s="167" t="str">
        <f t="shared" si="49"/>
        <v/>
      </c>
      <c r="P298" s="167" t="str">
        <f t="shared" si="50"/>
        <v/>
      </c>
      <c r="Q298" s="168" t="str">
        <f t="shared" si="51"/>
        <v/>
      </c>
      <c r="R298" s="169" t="str">
        <f t="shared" si="52"/>
        <v/>
      </c>
      <c r="S298" s="168" t="str">
        <f t="shared" si="53"/>
        <v/>
      </c>
      <c r="T298" s="168" t="str">
        <f t="shared" si="54"/>
        <v/>
      </c>
      <c r="U298" s="168" t="str">
        <f t="shared" si="55"/>
        <v/>
      </c>
      <c r="V298" s="140"/>
      <c r="W298" s="171" t="str">
        <f t="shared" si="56"/>
        <v/>
      </c>
    </row>
    <row r="299" spans="1:23" ht="12" customHeight="1">
      <c r="A299" s="27">
        <v>250</v>
      </c>
      <c r="B299" s="188"/>
      <c r="C299" s="401"/>
      <c r="D299" s="189"/>
      <c r="E299" s="190"/>
      <c r="F299" s="190"/>
      <c r="G299" s="161" t="str">
        <f t="shared" si="45"/>
        <v/>
      </c>
      <c r="H299" s="162" t="str">
        <f t="shared" si="46"/>
        <v/>
      </c>
      <c r="I299" s="197" t="str">
        <f t="shared" si="47"/>
        <v/>
      </c>
      <c r="J299" s="164" t="str">
        <f t="shared" si="57"/>
        <v/>
      </c>
      <c r="K299" s="163"/>
      <c r="M299" s="165" t="str">
        <f t="shared" si="48"/>
        <v/>
      </c>
      <c r="N299" s="166" t="str">
        <f t="shared" si="58"/>
        <v/>
      </c>
      <c r="O299" s="167" t="str">
        <f t="shared" si="49"/>
        <v/>
      </c>
      <c r="P299" s="167" t="str">
        <f t="shared" si="50"/>
        <v/>
      </c>
      <c r="Q299" s="168" t="str">
        <f t="shared" si="51"/>
        <v/>
      </c>
      <c r="R299" s="169" t="str">
        <f t="shared" si="52"/>
        <v/>
      </c>
      <c r="S299" s="168" t="str">
        <f t="shared" si="53"/>
        <v/>
      </c>
      <c r="T299" s="168" t="str">
        <f t="shared" si="54"/>
        <v/>
      </c>
      <c r="U299" s="168" t="str">
        <f t="shared" si="55"/>
        <v/>
      </c>
      <c r="V299" s="140"/>
      <c r="W299" s="171" t="str">
        <f t="shared" si="56"/>
        <v/>
      </c>
    </row>
    <row r="300" spans="1:23" ht="12" customHeight="1">
      <c r="A300" s="27">
        <v>251</v>
      </c>
      <c r="B300" s="188"/>
      <c r="C300" s="401"/>
      <c r="D300" s="189"/>
      <c r="E300" s="190"/>
      <c r="F300" s="190"/>
      <c r="G300" s="161" t="str">
        <f t="shared" si="45"/>
        <v/>
      </c>
      <c r="H300" s="162" t="str">
        <f t="shared" si="46"/>
        <v/>
      </c>
      <c r="I300" s="197" t="str">
        <f t="shared" si="47"/>
        <v/>
      </c>
      <c r="J300" s="164" t="str">
        <f t="shared" si="57"/>
        <v/>
      </c>
      <c r="K300" s="163"/>
      <c r="M300" s="165" t="str">
        <f t="shared" si="48"/>
        <v/>
      </c>
      <c r="N300" s="166" t="str">
        <f t="shared" si="58"/>
        <v/>
      </c>
      <c r="O300" s="167" t="str">
        <f t="shared" si="49"/>
        <v/>
      </c>
      <c r="P300" s="167" t="str">
        <f t="shared" si="50"/>
        <v/>
      </c>
      <c r="Q300" s="168" t="str">
        <f t="shared" si="51"/>
        <v/>
      </c>
      <c r="R300" s="169" t="str">
        <f t="shared" si="52"/>
        <v/>
      </c>
      <c r="S300" s="168" t="str">
        <f t="shared" si="53"/>
        <v/>
      </c>
      <c r="T300" s="168" t="str">
        <f t="shared" si="54"/>
        <v/>
      </c>
      <c r="U300" s="168" t="str">
        <f t="shared" si="55"/>
        <v/>
      </c>
      <c r="V300" s="140"/>
      <c r="W300" s="171" t="str">
        <f t="shared" si="56"/>
        <v/>
      </c>
    </row>
    <row r="301" spans="1:23" ht="12" customHeight="1">
      <c r="A301" s="27">
        <v>252</v>
      </c>
      <c r="B301" s="188"/>
      <c r="C301" s="401"/>
      <c r="D301" s="189"/>
      <c r="E301" s="190"/>
      <c r="F301" s="190"/>
      <c r="G301" s="161" t="str">
        <f t="shared" si="45"/>
        <v/>
      </c>
      <c r="H301" s="162" t="str">
        <f t="shared" si="46"/>
        <v/>
      </c>
      <c r="I301" s="197" t="str">
        <f t="shared" si="47"/>
        <v/>
      </c>
      <c r="J301" s="164" t="str">
        <f t="shared" si="57"/>
        <v/>
      </c>
      <c r="K301" s="163"/>
      <c r="M301" s="165" t="str">
        <f t="shared" si="48"/>
        <v/>
      </c>
      <c r="N301" s="166" t="str">
        <f t="shared" si="58"/>
        <v/>
      </c>
      <c r="O301" s="167" t="str">
        <f t="shared" si="49"/>
        <v/>
      </c>
      <c r="P301" s="167" t="str">
        <f t="shared" si="50"/>
        <v/>
      </c>
      <c r="Q301" s="168" t="str">
        <f t="shared" si="51"/>
        <v/>
      </c>
      <c r="R301" s="169" t="str">
        <f t="shared" si="52"/>
        <v/>
      </c>
      <c r="S301" s="168" t="str">
        <f t="shared" si="53"/>
        <v/>
      </c>
      <c r="T301" s="168" t="str">
        <f t="shared" si="54"/>
        <v/>
      </c>
      <c r="U301" s="168" t="str">
        <f t="shared" si="55"/>
        <v/>
      </c>
      <c r="V301" s="140"/>
      <c r="W301" s="171" t="str">
        <f t="shared" si="56"/>
        <v/>
      </c>
    </row>
    <row r="302" spans="1:23" ht="12" customHeight="1">
      <c r="A302" s="27">
        <v>253</v>
      </c>
      <c r="B302" s="188"/>
      <c r="C302" s="401"/>
      <c r="D302" s="189"/>
      <c r="E302" s="190"/>
      <c r="F302" s="190"/>
      <c r="G302" s="161" t="str">
        <f t="shared" si="45"/>
        <v/>
      </c>
      <c r="H302" s="162" t="str">
        <f t="shared" si="46"/>
        <v/>
      </c>
      <c r="I302" s="197" t="str">
        <f t="shared" si="47"/>
        <v/>
      </c>
      <c r="J302" s="164" t="str">
        <f t="shared" si="57"/>
        <v/>
      </c>
      <c r="K302" s="163"/>
      <c r="M302" s="165" t="str">
        <f t="shared" si="48"/>
        <v/>
      </c>
      <c r="N302" s="166" t="str">
        <f t="shared" si="58"/>
        <v/>
      </c>
      <c r="O302" s="167" t="str">
        <f t="shared" si="49"/>
        <v/>
      </c>
      <c r="P302" s="167" t="str">
        <f t="shared" si="50"/>
        <v/>
      </c>
      <c r="Q302" s="168" t="str">
        <f t="shared" si="51"/>
        <v/>
      </c>
      <c r="R302" s="169" t="str">
        <f t="shared" si="52"/>
        <v/>
      </c>
      <c r="S302" s="168" t="str">
        <f t="shared" si="53"/>
        <v/>
      </c>
      <c r="T302" s="168" t="str">
        <f t="shared" si="54"/>
        <v/>
      </c>
      <c r="U302" s="168" t="str">
        <f t="shared" si="55"/>
        <v/>
      </c>
      <c r="V302" s="140"/>
      <c r="W302" s="171" t="str">
        <f t="shared" si="56"/>
        <v/>
      </c>
    </row>
    <row r="303" spans="1:23" ht="12" customHeight="1">
      <c r="A303" s="27">
        <v>254</v>
      </c>
      <c r="B303" s="188"/>
      <c r="C303" s="401"/>
      <c r="D303" s="189"/>
      <c r="E303" s="190"/>
      <c r="F303" s="190"/>
      <c r="G303" s="161" t="str">
        <f t="shared" si="45"/>
        <v/>
      </c>
      <c r="H303" s="162" t="str">
        <f t="shared" si="46"/>
        <v/>
      </c>
      <c r="I303" s="197" t="str">
        <f t="shared" si="47"/>
        <v/>
      </c>
      <c r="J303" s="164" t="str">
        <f t="shared" si="57"/>
        <v/>
      </c>
      <c r="K303" s="163"/>
      <c r="M303" s="165" t="str">
        <f t="shared" si="48"/>
        <v/>
      </c>
      <c r="N303" s="166" t="str">
        <f t="shared" si="58"/>
        <v/>
      </c>
      <c r="O303" s="167" t="str">
        <f t="shared" si="49"/>
        <v/>
      </c>
      <c r="P303" s="167" t="str">
        <f t="shared" si="50"/>
        <v/>
      </c>
      <c r="Q303" s="168" t="str">
        <f t="shared" si="51"/>
        <v/>
      </c>
      <c r="R303" s="169" t="str">
        <f t="shared" si="52"/>
        <v/>
      </c>
      <c r="S303" s="168" t="str">
        <f t="shared" si="53"/>
        <v/>
      </c>
      <c r="T303" s="168" t="str">
        <f t="shared" si="54"/>
        <v/>
      </c>
      <c r="U303" s="168" t="str">
        <f t="shared" si="55"/>
        <v/>
      </c>
      <c r="V303" s="140"/>
      <c r="W303" s="171" t="str">
        <f t="shared" si="56"/>
        <v/>
      </c>
    </row>
    <row r="304" spans="1:23" ht="12" customHeight="1">
      <c r="A304" s="27">
        <v>255</v>
      </c>
      <c r="B304" s="188"/>
      <c r="C304" s="401"/>
      <c r="D304" s="189"/>
      <c r="E304" s="190"/>
      <c r="F304" s="190"/>
      <c r="G304" s="161" t="str">
        <f t="shared" si="45"/>
        <v/>
      </c>
      <c r="H304" s="162" t="str">
        <f t="shared" si="46"/>
        <v/>
      </c>
      <c r="I304" s="197" t="str">
        <f t="shared" si="47"/>
        <v/>
      </c>
      <c r="J304" s="164" t="str">
        <f t="shared" si="57"/>
        <v/>
      </c>
      <c r="K304" s="163"/>
      <c r="M304" s="165" t="str">
        <f t="shared" si="48"/>
        <v/>
      </c>
      <c r="N304" s="166" t="str">
        <f t="shared" si="58"/>
        <v/>
      </c>
      <c r="O304" s="167" t="str">
        <f t="shared" si="49"/>
        <v/>
      </c>
      <c r="P304" s="167" t="str">
        <f t="shared" si="50"/>
        <v/>
      </c>
      <c r="Q304" s="168" t="str">
        <f t="shared" si="51"/>
        <v/>
      </c>
      <c r="R304" s="169" t="str">
        <f t="shared" si="52"/>
        <v/>
      </c>
      <c r="S304" s="168" t="str">
        <f t="shared" si="53"/>
        <v/>
      </c>
      <c r="T304" s="168" t="str">
        <f t="shared" si="54"/>
        <v/>
      </c>
      <c r="U304" s="168" t="str">
        <f t="shared" si="55"/>
        <v/>
      </c>
      <c r="V304" s="140"/>
      <c r="W304" s="171" t="str">
        <f t="shared" si="56"/>
        <v/>
      </c>
    </row>
    <row r="305" spans="1:23" ht="12" customHeight="1">
      <c r="A305" s="27">
        <v>256</v>
      </c>
      <c r="B305" s="188"/>
      <c r="C305" s="401"/>
      <c r="D305" s="189"/>
      <c r="E305" s="190"/>
      <c r="F305" s="190"/>
      <c r="G305" s="161" t="str">
        <f t="shared" si="45"/>
        <v/>
      </c>
      <c r="H305" s="162" t="str">
        <f t="shared" si="46"/>
        <v/>
      </c>
      <c r="I305" s="197" t="str">
        <f t="shared" si="47"/>
        <v/>
      </c>
      <c r="J305" s="164" t="str">
        <f t="shared" si="57"/>
        <v/>
      </c>
      <c r="K305" s="163"/>
      <c r="M305" s="165" t="str">
        <f t="shared" si="48"/>
        <v/>
      </c>
      <c r="N305" s="166" t="str">
        <f t="shared" si="58"/>
        <v/>
      </c>
      <c r="O305" s="167" t="str">
        <f t="shared" si="49"/>
        <v/>
      </c>
      <c r="P305" s="167" t="str">
        <f t="shared" si="50"/>
        <v/>
      </c>
      <c r="Q305" s="168" t="str">
        <f t="shared" si="51"/>
        <v/>
      </c>
      <c r="R305" s="169" t="str">
        <f t="shared" si="52"/>
        <v/>
      </c>
      <c r="S305" s="168" t="str">
        <f t="shared" si="53"/>
        <v/>
      </c>
      <c r="T305" s="168" t="str">
        <f t="shared" si="54"/>
        <v/>
      </c>
      <c r="U305" s="168" t="str">
        <f t="shared" si="55"/>
        <v/>
      </c>
      <c r="V305" s="140"/>
      <c r="W305" s="171" t="str">
        <f t="shared" si="56"/>
        <v/>
      </c>
    </row>
    <row r="306" spans="1:23" ht="12" customHeight="1">
      <c r="A306" s="27">
        <v>257</v>
      </c>
      <c r="B306" s="188"/>
      <c r="C306" s="401"/>
      <c r="D306" s="189"/>
      <c r="E306" s="190"/>
      <c r="F306" s="190"/>
      <c r="G306" s="161" t="str">
        <f t="shared" ref="G306:G369" si="59">IF(OR(ISBLANK($C306),ISBLANK($C$45)),"",IF($C306&gt;$C$45,"",DATEDIF($C306,$C$45,"Y")))</f>
        <v/>
      </c>
      <c r="H306" s="162" t="str">
        <f t="shared" ref="H306:H369" si="60">IF(D306=1,"男",IF(D306=2,"女",""))</f>
        <v/>
      </c>
      <c r="I306" s="197" t="str">
        <f t="shared" ref="I306:I369" si="61">G306&amp;H306</f>
        <v/>
      </c>
      <c r="J306" s="164" t="str">
        <f t="shared" si="57"/>
        <v/>
      </c>
      <c r="K306" s="163"/>
      <c r="M306" s="165" t="str">
        <f t="shared" ref="M306:M369" si="62">IF(E306="","",(IF(E306&gt;=70,F306/(E306*E306/10^4),"測定不可")))</f>
        <v/>
      </c>
      <c r="N306" s="166" t="str">
        <f t="shared" si="58"/>
        <v/>
      </c>
      <c r="O306" s="167" t="str">
        <f t="shared" ref="O306:O369" si="63">IF(OR(C306=""),"",IF(D306="1",0.00206*E306*E306-0.1166*E306+6.5273,0.00249*E306*E306-0.1858*E306+9.036))</f>
        <v/>
      </c>
      <c r="P306" s="167" t="str">
        <f t="shared" ref="P306:P369" si="64">IF(OR(E306=""),"",IF(AND(H306="男",G306&lt;=2),61,IF(AND(H306="男",G306&gt;=3),54.8,IF(AND(H306="女",G306&lt;=2),59.7,52.2))))</f>
        <v/>
      </c>
      <c r="Q306" s="168" t="str">
        <f t="shared" ref="Q306:Q369" si="65">IF($E306="","",P306*O306)</f>
        <v/>
      </c>
      <c r="R306" s="169" t="str">
        <f t="shared" ref="R306:R369" si="66">IF(OR(G306=""),"",IF(G306&gt;=3,1.45,1.35))</f>
        <v/>
      </c>
      <c r="S306" s="168" t="str">
        <f t="shared" ref="S306:S369" si="67">IF(OR(G306=""),"",IF(AND(H306="男",G306&lt;=2),20,IF(AND(H306="女",G306&lt;=2),15,10)))</f>
        <v/>
      </c>
      <c r="T306" s="168" t="str">
        <f t="shared" ref="T306:T369" si="68">IF(E306="","",(Q306*R306+S306))</f>
        <v/>
      </c>
      <c r="U306" s="168" t="str">
        <f t="shared" ref="U306:U369" si="69">IF(OR(E306=""),"",CEILING(T306,50))</f>
        <v/>
      </c>
      <c r="V306" s="140"/>
      <c r="W306" s="171" t="str">
        <f t="shared" ref="W306:W369" si="70">IF(E306="","",(U306*V306))</f>
        <v/>
      </c>
    </row>
    <row r="307" spans="1:23" ht="12" customHeight="1">
      <c r="A307" s="27">
        <v>258</v>
      </c>
      <c r="B307" s="188"/>
      <c r="C307" s="401"/>
      <c r="D307" s="189"/>
      <c r="E307" s="190"/>
      <c r="F307" s="190"/>
      <c r="G307" s="161" t="str">
        <f t="shared" si="59"/>
        <v/>
      </c>
      <c r="H307" s="162" t="str">
        <f t="shared" si="60"/>
        <v/>
      </c>
      <c r="I307" s="197" t="str">
        <f t="shared" si="61"/>
        <v/>
      </c>
      <c r="J307" s="164" t="str">
        <f t="shared" si="57"/>
        <v/>
      </c>
      <c r="K307" s="163"/>
      <c r="M307" s="165" t="str">
        <f t="shared" si="62"/>
        <v/>
      </c>
      <c r="N307" s="166" t="str">
        <f t="shared" si="58"/>
        <v/>
      </c>
      <c r="O307" s="167" t="str">
        <f t="shared" si="63"/>
        <v/>
      </c>
      <c r="P307" s="167" t="str">
        <f t="shared" si="64"/>
        <v/>
      </c>
      <c r="Q307" s="168" t="str">
        <f t="shared" si="65"/>
        <v/>
      </c>
      <c r="R307" s="169" t="str">
        <f t="shared" si="66"/>
        <v/>
      </c>
      <c r="S307" s="168" t="str">
        <f t="shared" si="67"/>
        <v/>
      </c>
      <c r="T307" s="168" t="str">
        <f t="shared" si="68"/>
        <v/>
      </c>
      <c r="U307" s="168" t="str">
        <f t="shared" si="69"/>
        <v/>
      </c>
      <c r="V307" s="140"/>
      <c r="W307" s="171" t="str">
        <f t="shared" si="70"/>
        <v/>
      </c>
    </row>
    <row r="308" spans="1:23" ht="12" customHeight="1">
      <c r="A308" s="27">
        <v>259</v>
      </c>
      <c r="B308" s="188"/>
      <c r="C308" s="401"/>
      <c r="D308" s="189"/>
      <c r="E308" s="190"/>
      <c r="F308" s="190"/>
      <c r="G308" s="161" t="str">
        <f t="shared" si="59"/>
        <v/>
      </c>
      <c r="H308" s="162" t="str">
        <f t="shared" si="60"/>
        <v/>
      </c>
      <c r="I308" s="197" t="str">
        <f t="shared" si="61"/>
        <v/>
      </c>
      <c r="J308" s="164" t="str">
        <f t="shared" ref="J308:J371" si="71">IF(OR(E308=""),"",IF(E308&gt;=70,(IF(ISNUMBER(N308),VLOOKUP(N308,$F$32:$K$37,4,TRUE),"")),"測定不可"))</f>
        <v/>
      </c>
      <c r="K308" s="163"/>
      <c r="M308" s="165" t="str">
        <f t="shared" si="62"/>
        <v/>
      </c>
      <c r="N308" s="166" t="str">
        <f t="shared" si="58"/>
        <v/>
      </c>
      <c r="O308" s="167" t="str">
        <f t="shared" si="63"/>
        <v/>
      </c>
      <c r="P308" s="167" t="str">
        <f t="shared" si="64"/>
        <v/>
      </c>
      <c r="Q308" s="168" t="str">
        <f t="shared" si="65"/>
        <v/>
      </c>
      <c r="R308" s="169" t="str">
        <f t="shared" si="66"/>
        <v/>
      </c>
      <c r="S308" s="168" t="str">
        <f t="shared" si="67"/>
        <v/>
      </c>
      <c r="T308" s="168" t="str">
        <f t="shared" si="68"/>
        <v/>
      </c>
      <c r="U308" s="168" t="str">
        <f t="shared" si="69"/>
        <v/>
      </c>
      <c r="V308" s="140"/>
      <c r="W308" s="171" t="str">
        <f t="shared" si="70"/>
        <v/>
      </c>
    </row>
    <row r="309" spans="1:23" ht="12" customHeight="1">
      <c r="A309" s="27">
        <v>260</v>
      </c>
      <c r="B309" s="188"/>
      <c r="C309" s="401"/>
      <c r="D309" s="189"/>
      <c r="E309" s="190"/>
      <c r="F309" s="190"/>
      <c r="G309" s="161" t="str">
        <f t="shared" si="59"/>
        <v/>
      </c>
      <c r="H309" s="162" t="str">
        <f t="shared" si="60"/>
        <v/>
      </c>
      <c r="I309" s="197" t="str">
        <f t="shared" si="61"/>
        <v/>
      </c>
      <c r="J309" s="164" t="str">
        <f t="shared" si="71"/>
        <v/>
      </c>
      <c r="K309" s="163"/>
      <c r="M309" s="165" t="str">
        <f t="shared" si="62"/>
        <v/>
      </c>
      <c r="N309" s="166" t="str">
        <f t="shared" si="58"/>
        <v/>
      </c>
      <c r="O309" s="167" t="str">
        <f t="shared" si="63"/>
        <v/>
      </c>
      <c r="P309" s="167" t="str">
        <f t="shared" si="64"/>
        <v/>
      </c>
      <c r="Q309" s="168" t="str">
        <f t="shared" si="65"/>
        <v/>
      </c>
      <c r="R309" s="169" t="str">
        <f t="shared" si="66"/>
        <v/>
      </c>
      <c r="S309" s="168" t="str">
        <f t="shared" si="67"/>
        <v/>
      </c>
      <c r="T309" s="168" t="str">
        <f t="shared" si="68"/>
        <v/>
      </c>
      <c r="U309" s="168" t="str">
        <f t="shared" si="69"/>
        <v/>
      </c>
      <c r="V309" s="140"/>
      <c r="W309" s="171" t="str">
        <f t="shared" si="70"/>
        <v/>
      </c>
    </row>
    <row r="310" spans="1:23" ht="12" customHeight="1">
      <c r="A310" s="27">
        <v>261</v>
      </c>
      <c r="B310" s="188"/>
      <c r="C310" s="401"/>
      <c r="D310" s="189"/>
      <c r="E310" s="190"/>
      <c r="F310" s="190"/>
      <c r="G310" s="161" t="str">
        <f t="shared" si="59"/>
        <v/>
      </c>
      <c r="H310" s="162" t="str">
        <f t="shared" si="60"/>
        <v/>
      </c>
      <c r="I310" s="197" t="str">
        <f t="shared" si="61"/>
        <v/>
      </c>
      <c r="J310" s="164" t="str">
        <f t="shared" si="71"/>
        <v/>
      </c>
      <c r="K310" s="163"/>
      <c r="M310" s="165" t="str">
        <f t="shared" si="62"/>
        <v/>
      </c>
      <c r="N310" s="166" t="str">
        <f t="shared" si="58"/>
        <v/>
      </c>
      <c r="O310" s="167" t="str">
        <f t="shared" si="63"/>
        <v/>
      </c>
      <c r="P310" s="167" t="str">
        <f t="shared" si="64"/>
        <v/>
      </c>
      <c r="Q310" s="168" t="str">
        <f t="shared" si="65"/>
        <v/>
      </c>
      <c r="R310" s="169" t="str">
        <f t="shared" si="66"/>
        <v/>
      </c>
      <c r="S310" s="168" t="str">
        <f t="shared" si="67"/>
        <v/>
      </c>
      <c r="T310" s="168" t="str">
        <f t="shared" si="68"/>
        <v/>
      </c>
      <c r="U310" s="168" t="str">
        <f t="shared" si="69"/>
        <v/>
      </c>
      <c r="V310" s="140"/>
      <c r="W310" s="171" t="str">
        <f t="shared" si="70"/>
        <v/>
      </c>
    </row>
    <row r="311" spans="1:23" ht="12" customHeight="1">
      <c r="A311" s="27">
        <v>262</v>
      </c>
      <c r="B311" s="188"/>
      <c r="C311" s="401"/>
      <c r="D311" s="189"/>
      <c r="E311" s="190"/>
      <c r="F311" s="190"/>
      <c r="G311" s="161" t="str">
        <f t="shared" si="59"/>
        <v/>
      </c>
      <c r="H311" s="162" t="str">
        <f t="shared" si="60"/>
        <v/>
      </c>
      <c r="I311" s="197" t="str">
        <f t="shared" si="61"/>
        <v/>
      </c>
      <c r="J311" s="164" t="str">
        <f t="shared" si="71"/>
        <v/>
      </c>
      <c r="K311" s="163"/>
      <c r="M311" s="165" t="str">
        <f t="shared" si="62"/>
        <v/>
      </c>
      <c r="N311" s="166" t="str">
        <f t="shared" si="58"/>
        <v/>
      </c>
      <c r="O311" s="167" t="str">
        <f t="shared" si="63"/>
        <v/>
      </c>
      <c r="P311" s="167" t="str">
        <f t="shared" si="64"/>
        <v/>
      </c>
      <c r="Q311" s="168" t="str">
        <f t="shared" si="65"/>
        <v/>
      </c>
      <c r="R311" s="169" t="str">
        <f t="shared" si="66"/>
        <v/>
      </c>
      <c r="S311" s="168" t="str">
        <f t="shared" si="67"/>
        <v/>
      </c>
      <c r="T311" s="168" t="str">
        <f t="shared" si="68"/>
        <v/>
      </c>
      <c r="U311" s="168" t="str">
        <f t="shared" si="69"/>
        <v/>
      </c>
      <c r="V311" s="140"/>
      <c r="W311" s="171" t="str">
        <f t="shared" si="70"/>
        <v/>
      </c>
    </row>
    <row r="312" spans="1:23" ht="12" customHeight="1">
      <c r="A312" s="27">
        <v>263</v>
      </c>
      <c r="B312" s="188"/>
      <c r="C312" s="401"/>
      <c r="D312" s="189"/>
      <c r="E312" s="190"/>
      <c r="F312" s="190"/>
      <c r="G312" s="161" t="str">
        <f t="shared" si="59"/>
        <v/>
      </c>
      <c r="H312" s="162" t="str">
        <f t="shared" si="60"/>
        <v/>
      </c>
      <c r="I312" s="197" t="str">
        <f t="shared" si="61"/>
        <v/>
      </c>
      <c r="J312" s="164" t="str">
        <f t="shared" si="71"/>
        <v/>
      </c>
      <c r="K312" s="163"/>
      <c r="M312" s="165" t="str">
        <f t="shared" si="62"/>
        <v/>
      </c>
      <c r="N312" s="166" t="str">
        <f t="shared" si="58"/>
        <v/>
      </c>
      <c r="O312" s="167" t="str">
        <f t="shared" si="63"/>
        <v/>
      </c>
      <c r="P312" s="167" t="str">
        <f t="shared" si="64"/>
        <v/>
      </c>
      <c r="Q312" s="168" t="str">
        <f t="shared" si="65"/>
        <v/>
      </c>
      <c r="R312" s="169" t="str">
        <f t="shared" si="66"/>
        <v/>
      </c>
      <c r="S312" s="168" t="str">
        <f t="shared" si="67"/>
        <v/>
      </c>
      <c r="T312" s="168" t="str">
        <f t="shared" si="68"/>
        <v/>
      </c>
      <c r="U312" s="168" t="str">
        <f t="shared" si="69"/>
        <v/>
      </c>
      <c r="V312" s="140"/>
      <c r="W312" s="171" t="str">
        <f t="shared" si="70"/>
        <v/>
      </c>
    </row>
    <row r="313" spans="1:23" ht="12" customHeight="1">
      <c r="A313" s="27">
        <v>264</v>
      </c>
      <c r="B313" s="188"/>
      <c r="C313" s="401"/>
      <c r="D313" s="189"/>
      <c r="E313" s="190"/>
      <c r="F313" s="190"/>
      <c r="G313" s="161" t="str">
        <f t="shared" si="59"/>
        <v/>
      </c>
      <c r="H313" s="162" t="str">
        <f t="shared" si="60"/>
        <v/>
      </c>
      <c r="I313" s="197" t="str">
        <f t="shared" si="61"/>
        <v/>
      </c>
      <c r="J313" s="164" t="str">
        <f t="shared" si="71"/>
        <v/>
      </c>
      <c r="K313" s="163"/>
      <c r="M313" s="165" t="str">
        <f t="shared" si="62"/>
        <v/>
      </c>
      <c r="N313" s="166" t="str">
        <f t="shared" si="58"/>
        <v/>
      </c>
      <c r="O313" s="167" t="str">
        <f t="shared" si="63"/>
        <v/>
      </c>
      <c r="P313" s="167" t="str">
        <f t="shared" si="64"/>
        <v/>
      </c>
      <c r="Q313" s="168" t="str">
        <f t="shared" si="65"/>
        <v/>
      </c>
      <c r="R313" s="169" t="str">
        <f t="shared" si="66"/>
        <v/>
      </c>
      <c r="S313" s="168" t="str">
        <f t="shared" si="67"/>
        <v/>
      </c>
      <c r="T313" s="168" t="str">
        <f t="shared" si="68"/>
        <v/>
      </c>
      <c r="U313" s="168" t="str">
        <f t="shared" si="69"/>
        <v/>
      </c>
      <c r="V313" s="140"/>
      <c r="W313" s="171" t="str">
        <f t="shared" si="70"/>
        <v/>
      </c>
    </row>
    <row r="314" spans="1:23" ht="12" customHeight="1">
      <c r="A314" s="27">
        <v>265</v>
      </c>
      <c r="B314" s="188"/>
      <c r="C314" s="401"/>
      <c r="D314" s="189"/>
      <c r="E314" s="190"/>
      <c r="F314" s="190"/>
      <c r="G314" s="161" t="str">
        <f t="shared" si="59"/>
        <v/>
      </c>
      <c r="H314" s="162" t="str">
        <f t="shared" si="60"/>
        <v/>
      </c>
      <c r="I314" s="197" t="str">
        <f t="shared" si="61"/>
        <v/>
      </c>
      <c r="J314" s="164" t="str">
        <f t="shared" si="71"/>
        <v/>
      </c>
      <c r="K314" s="163"/>
      <c r="M314" s="165" t="str">
        <f t="shared" si="62"/>
        <v/>
      </c>
      <c r="N314" s="166" t="str">
        <f t="shared" si="58"/>
        <v/>
      </c>
      <c r="O314" s="167" t="str">
        <f t="shared" si="63"/>
        <v/>
      </c>
      <c r="P314" s="167" t="str">
        <f t="shared" si="64"/>
        <v/>
      </c>
      <c r="Q314" s="168" t="str">
        <f t="shared" si="65"/>
        <v/>
      </c>
      <c r="R314" s="169" t="str">
        <f t="shared" si="66"/>
        <v/>
      </c>
      <c r="S314" s="168" t="str">
        <f t="shared" si="67"/>
        <v/>
      </c>
      <c r="T314" s="168" t="str">
        <f t="shared" si="68"/>
        <v/>
      </c>
      <c r="U314" s="168" t="str">
        <f t="shared" si="69"/>
        <v/>
      </c>
      <c r="V314" s="140"/>
      <c r="W314" s="171" t="str">
        <f t="shared" si="70"/>
        <v/>
      </c>
    </row>
    <row r="315" spans="1:23" ht="12" customHeight="1">
      <c r="A315" s="27">
        <v>266</v>
      </c>
      <c r="B315" s="188"/>
      <c r="C315" s="401"/>
      <c r="D315" s="189"/>
      <c r="E315" s="190"/>
      <c r="F315" s="190"/>
      <c r="G315" s="161" t="str">
        <f t="shared" si="59"/>
        <v/>
      </c>
      <c r="H315" s="162" t="str">
        <f t="shared" si="60"/>
        <v/>
      </c>
      <c r="I315" s="197" t="str">
        <f t="shared" si="61"/>
        <v/>
      </c>
      <c r="J315" s="164" t="str">
        <f t="shared" si="71"/>
        <v/>
      </c>
      <c r="K315" s="163"/>
      <c r="M315" s="165" t="str">
        <f t="shared" si="62"/>
        <v/>
      </c>
      <c r="N315" s="166" t="str">
        <f t="shared" si="58"/>
        <v/>
      </c>
      <c r="O315" s="167" t="str">
        <f t="shared" si="63"/>
        <v/>
      </c>
      <c r="P315" s="167" t="str">
        <f t="shared" si="64"/>
        <v/>
      </c>
      <c r="Q315" s="168" t="str">
        <f t="shared" si="65"/>
        <v/>
      </c>
      <c r="R315" s="169" t="str">
        <f t="shared" si="66"/>
        <v/>
      </c>
      <c r="S315" s="168" t="str">
        <f t="shared" si="67"/>
        <v/>
      </c>
      <c r="T315" s="168" t="str">
        <f t="shared" si="68"/>
        <v/>
      </c>
      <c r="U315" s="168" t="str">
        <f t="shared" si="69"/>
        <v/>
      </c>
      <c r="V315" s="140"/>
      <c r="W315" s="171" t="str">
        <f t="shared" si="70"/>
        <v/>
      </c>
    </row>
    <row r="316" spans="1:23" ht="12" customHeight="1">
      <c r="A316" s="27">
        <v>267</v>
      </c>
      <c r="B316" s="188"/>
      <c r="C316" s="401"/>
      <c r="D316" s="189"/>
      <c r="E316" s="190"/>
      <c r="F316" s="190"/>
      <c r="G316" s="161" t="str">
        <f t="shared" si="59"/>
        <v/>
      </c>
      <c r="H316" s="162" t="str">
        <f t="shared" si="60"/>
        <v/>
      </c>
      <c r="I316" s="197" t="str">
        <f t="shared" si="61"/>
        <v/>
      </c>
      <c r="J316" s="164" t="str">
        <f t="shared" si="71"/>
        <v/>
      </c>
      <c r="K316" s="163"/>
      <c r="M316" s="165" t="str">
        <f t="shared" si="62"/>
        <v/>
      </c>
      <c r="N316" s="166" t="str">
        <f t="shared" si="58"/>
        <v/>
      </c>
      <c r="O316" s="167" t="str">
        <f t="shared" si="63"/>
        <v/>
      </c>
      <c r="P316" s="167" t="str">
        <f t="shared" si="64"/>
        <v/>
      </c>
      <c r="Q316" s="168" t="str">
        <f t="shared" si="65"/>
        <v/>
      </c>
      <c r="R316" s="169" t="str">
        <f t="shared" si="66"/>
        <v/>
      </c>
      <c r="S316" s="168" t="str">
        <f t="shared" si="67"/>
        <v/>
      </c>
      <c r="T316" s="168" t="str">
        <f t="shared" si="68"/>
        <v/>
      </c>
      <c r="U316" s="168" t="str">
        <f t="shared" si="69"/>
        <v/>
      </c>
      <c r="V316" s="140"/>
      <c r="W316" s="171" t="str">
        <f t="shared" si="70"/>
        <v/>
      </c>
    </row>
    <row r="317" spans="1:23" ht="12" customHeight="1">
      <c r="A317" s="27">
        <v>268</v>
      </c>
      <c r="B317" s="188"/>
      <c r="C317" s="401"/>
      <c r="D317" s="189"/>
      <c r="E317" s="190"/>
      <c r="F317" s="190"/>
      <c r="G317" s="161" t="str">
        <f t="shared" si="59"/>
        <v/>
      </c>
      <c r="H317" s="162" t="str">
        <f t="shared" si="60"/>
        <v/>
      </c>
      <c r="I317" s="197" t="str">
        <f t="shared" si="61"/>
        <v/>
      </c>
      <c r="J317" s="164" t="str">
        <f t="shared" si="71"/>
        <v/>
      </c>
      <c r="K317" s="163"/>
      <c r="M317" s="165" t="str">
        <f t="shared" si="62"/>
        <v/>
      </c>
      <c r="N317" s="166" t="str">
        <f t="shared" si="58"/>
        <v/>
      </c>
      <c r="O317" s="167" t="str">
        <f t="shared" si="63"/>
        <v/>
      </c>
      <c r="P317" s="167" t="str">
        <f t="shared" si="64"/>
        <v/>
      </c>
      <c r="Q317" s="168" t="str">
        <f t="shared" si="65"/>
        <v/>
      </c>
      <c r="R317" s="169" t="str">
        <f t="shared" si="66"/>
        <v/>
      </c>
      <c r="S317" s="168" t="str">
        <f t="shared" si="67"/>
        <v/>
      </c>
      <c r="T317" s="168" t="str">
        <f t="shared" si="68"/>
        <v/>
      </c>
      <c r="U317" s="168" t="str">
        <f t="shared" si="69"/>
        <v/>
      </c>
      <c r="V317" s="140"/>
      <c r="W317" s="171" t="str">
        <f t="shared" si="70"/>
        <v/>
      </c>
    </row>
    <row r="318" spans="1:23" ht="12" customHeight="1">
      <c r="A318" s="27">
        <v>269</v>
      </c>
      <c r="B318" s="188"/>
      <c r="C318" s="401"/>
      <c r="D318" s="189"/>
      <c r="E318" s="190"/>
      <c r="F318" s="190"/>
      <c r="G318" s="161" t="str">
        <f t="shared" si="59"/>
        <v/>
      </c>
      <c r="H318" s="162" t="str">
        <f t="shared" si="60"/>
        <v/>
      </c>
      <c r="I318" s="197" t="str">
        <f t="shared" si="61"/>
        <v/>
      </c>
      <c r="J318" s="164" t="str">
        <f t="shared" si="71"/>
        <v/>
      </c>
      <c r="K318" s="163"/>
      <c r="M318" s="165" t="str">
        <f t="shared" si="62"/>
        <v/>
      </c>
      <c r="N318" s="166" t="str">
        <f t="shared" si="58"/>
        <v/>
      </c>
      <c r="O318" s="167" t="str">
        <f t="shared" si="63"/>
        <v/>
      </c>
      <c r="P318" s="167" t="str">
        <f t="shared" si="64"/>
        <v/>
      </c>
      <c r="Q318" s="168" t="str">
        <f t="shared" si="65"/>
        <v/>
      </c>
      <c r="R318" s="169" t="str">
        <f t="shared" si="66"/>
        <v/>
      </c>
      <c r="S318" s="168" t="str">
        <f t="shared" si="67"/>
        <v/>
      </c>
      <c r="T318" s="168" t="str">
        <f t="shared" si="68"/>
        <v/>
      </c>
      <c r="U318" s="168" t="str">
        <f t="shared" si="69"/>
        <v/>
      </c>
      <c r="V318" s="140"/>
      <c r="W318" s="171" t="str">
        <f t="shared" si="70"/>
        <v/>
      </c>
    </row>
    <row r="319" spans="1:23" ht="12" customHeight="1">
      <c r="A319" s="27">
        <v>270</v>
      </c>
      <c r="B319" s="188"/>
      <c r="C319" s="401"/>
      <c r="D319" s="189"/>
      <c r="E319" s="190"/>
      <c r="F319" s="190"/>
      <c r="G319" s="161" t="str">
        <f t="shared" si="59"/>
        <v/>
      </c>
      <c r="H319" s="162" t="str">
        <f t="shared" si="60"/>
        <v/>
      </c>
      <c r="I319" s="197" t="str">
        <f t="shared" si="61"/>
        <v/>
      </c>
      <c r="J319" s="164" t="str">
        <f t="shared" si="71"/>
        <v/>
      </c>
      <c r="K319" s="163"/>
      <c r="M319" s="165" t="str">
        <f t="shared" si="62"/>
        <v/>
      </c>
      <c r="N319" s="166" t="str">
        <f t="shared" si="58"/>
        <v/>
      </c>
      <c r="O319" s="167" t="str">
        <f t="shared" si="63"/>
        <v/>
      </c>
      <c r="P319" s="167" t="str">
        <f t="shared" si="64"/>
        <v/>
      </c>
      <c r="Q319" s="168" t="str">
        <f t="shared" si="65"/>
        <v/>
      </c>
      <c r="R319" s="169" t="str">
        <f t="shared" si="66"/>
        <v/>
      </c>
      <c r="S319" s="168" t="str">
        <f t="shared" si="67"/>
        <v/>
      </c>
      <c r="T319" s="168" t="str">
        <f t="shared" si="68"/>
        <v/>
      </c>
      <c r="U319" s="168" t="str">
        <f t="shared" si="69"/>
        <v/>
      </c>
      <c r="V319" s="140"/>
      <c r="W319" s="171" t="str">
        <f t="shared" si="70"/>
        <v/>
      </c>
    </row>
    <row r="320" spans="1:23" ht="12" customHeight="1">
      <c r="A320" s="27">
        <v>271</v>
      </c>
      <c r="B320" s="188"/>
      <c r="C320" s="401"/>
      <c r="D320" s="189"/>
      <c r="E320" s="190"/>
      <c r="F320" s="190"/>
      <c r="G320" s="161" t="str">
        <f t="shared" si="59"/>
        <v/>
      </c>
      <c r="H320" s="162" t="str">
        <f t="shared" si="60"/>
        <v/>
      </c>
      <c r="I320" s="197" t="str">
        <f t="shared" si="61"/>
        <v/>
      </c>
      <c r="J320" s="164" t="str">
        <f t="shared" si="71"/>
        <v/>
      </c>
      <c r="K320" s="163"/>
      <c r="M320" s="165" t="str">
        <f t="shared" si="62"/>
        <v/>
      </c>
      <c r="N320" s="166" t="str">
        <f t="shared" si="58"/>
        <v/>
      </c>
      <c r="O320" s="167" t="str">
        <f t="shared" si="63"/>
        <v/>
      </c>
      <c r="P320" s="167" t="str">
        <f t="shared" si="64"/>
        <v/>
      </c>
      <c r="Q320" s="168" t="str">
        <f t="shared" si="65"/>
        <v/>
      </c>
      <c r="R320" s="169" t="str">
        <f t="shared" si="66"/>
        <v/>
      </c>
      <c r="S320" s="168" t="str">
        <f t="shared" si="67"/>
        <v/>
      </c>
      <c r="T320" s="168" t="str">
        <f t="shared" si="68"/>
        <v/>
      </c>
      <c r="U320" s="168" t="str">
        <f t="shared" si="69"/>
        <v/>
      </c>
      <c r="V320" s="140"/>
      <c r="W320" s="171" t="str">
        <f t="shared" si="70"/>
        <v/>
      </c>
    </row>
    <row r="321" spans="1:23" ht="12" customHeight="1">
      <c r="A321" s="27">
        <v>272</v>
      </c>
      <c r="B321" s="188"/>
      <c r="C321" s="401"/>
      <c r="D321" s="189"/>
      <c r="E321" s="190"/>
      <c r="F321" s="190"/>
      <c r="G321" s="161" t="str">
        <f t="shared" si="59"/>
        <v/>
      </c>
      <c r="H321" s="162" t="str">
        <f t="shared" si="60"/>
        <v/>
      </c>
      <c r="I321" s="197" t="str">
        <f t="shared" si="61"/>
        <v/>
      </c>
      <c r="J321" s="164" t="str">
        <f t="shared" si="71"/>
        <v/>
      </c>
      <c r="K321" s="163"/>
      <c r="M321" s="165" t="str">
        <f t="shared" si="62"/>
        <v/>
      </c>
      <c r="N321" s="166" t="str">
        <f t="shared" si="58"/>
        <v/>
      </c>
      <c r="O321" s="167" t="str">
        <f t="shared" si="63"/>
        <v/>
      </c>
      <c r="P321" s="167" t="str">
        <f t="shared" si="64"/>
        <v/>
      </c>
      <c r="Q321" s="168" t="str">
        <f t="shared" si="65"/>
        <v/>
      </c>
      <c r="R321" s="169" t="str">
        <f t="shared" si="66"/>
        <v/>
      </c>
      <c r="S321" s="168" t="str">
        <f t="shared" si="67"/>
        <v/>
      </c>
      <c r="T321" s="168" t="str">
        <f t="shared" si="68"/>
        <v/>
      </c>
      <c r="U321" s="168" t="str">
        <f t="shared" si="69"/>
        <v/>
      </c>
      <c r="V321" s="140"/>
      <c r="W321" s="171" t="str">
        <f t="shared" si="70"/>
        <v/>
      </c>
    </row>
    <row r="322" spans="1:23" ht="12" customHeight="1">
      <c r="A322" s="27">
        <v>273</v>
      </c>
      <c r="B322" s="188"/>
      <c r="C322" s="401"/>
      <c r="D322" s="189"/>
      <c r="E322" s="190"/>
      <c r="F322" s="190"/>
      <c r="G322" s="161" t="str">
        <f t="shared" si="59"/>
        <v/>
      </c>
      <c r="H322" s="162" t="str">
        <f t="shared" si="60"/>
        <v/>
      </c>
      <c r="I322" s="197" t="str">
        <f t="shared" si="61"/>
        <v/>
      </c>
      <c r="J322" s="164" t="str">
        <f t="shared" si="71"/>
        <v/>
      </c>
      <c r="K322" s="163"/>
      <c r="M322" s="165" t="str">
        <f t="shared" si="62"/>
        <v/>
      </c>
      <c r="N322" s="166" t="str">
        <f t="shared" si="58"/>
        <v/>
      </c>
      <c r="O322" s="167" t="str">
        <f t="shared" si="63"/>
        <v/>
      </c>
      <c r="P322" s="167" t="str">
        <f t="shared" si="64"/>
        <v/>
      </c>
      <c r="Q322" s="168" t="str">
        <f t="shared" si="65"/>
        <v/>
      </c>
      <c r="R322" s="169" t="str">
        <f t="shared" si="66"/>
        <v/>
      </c>
      <c r="S322" s="168" t="str">
        <f t="shared" si="67"/>
        <v/>
      </c>
      <c r="T322" s="168" t="str">
        <f t="shared" si="68"/>
        <v/>
      </c>
      <c r="U322" s="168" t="str">
        <f t="shared" si="69"/>
        <v/>
      </c>
      <c r="V322" s="140"/>
      <c r="W322" s="171" t="str">
        <f t="shared" si="70"/>
        <v/>
      </c>
    </row>
    <row r="323" spans="1:23" ht="12" customHeight="1">
      <c r="A323" s="27">
        <v>274</v>
      </c>
      <c r="B323" s="188"/>
      <c r="C323" s="401"/>
      <c r="D323" s="189"/>
      <c r="E323" s="190"/>
      <c r="F323" s="190"/>
      <c r="G323" s="161" t="str">
        <f t="shared" si="59"/>
        <v/>
      </c>
      <c r="H323" s="162" t="str">
        <f t="shared" si="60"/>
        <v/>
      </c>
      <c r="I323" s="197" t="str">
        <f t="shared" si="61"/>
        <v/>
      </c>
      <c r="J323" s="164" t="str">
        <f t="shared" si="71"/>
        <v/>
      </c>
      <c r="K323" s="163"/>
      <c r="M323" s="165" t="str">
        <f t="shared" si="62"/>
        <v/>
      </c>
      <c r="N323" s="166" t="str">
        <f t="shared" si="58"/>
        <v/>
      </c>
      <c r="O323" s="167" t="str">
        <f t="shared" si="63"/>
        <v/>
      </c>
      <c r="P323" s="167" t="str">
        <f t="shared" si="64"/>
        <v/>
      </c>
      <c r="Q323" s="168" t="str">
        <f t="shared" si="65"/>
        <v/>
      </c>
      <c r="R323" s="169" t="str">
        <f t="shared" si="66"/>
        <v/>
      </c>
      <c r="S323" s="168" t="str">
        <f t="shared" si="67"/>
        <v/>
      </c>
      <c r="T323" s="168" t="str">
        <f t="shared" si="68"/>
        <v/>
      </c>
      <c r="U323" s="168" t="str">
        <f t="shared" si="69"/>
        <v/>
      </c>
      <c r="V323" s="140"/>
      <c r="W323" s="171" t="str">
        <f t="shared" si="70"/>
        <v/>
      </c>
    </row>
    <row r="324" spans="1:23" ht="12" customHeight="1">
      <c r="A324" s="27">
        <v>275</v>
      </c>
      <c r="B324" s="188"/>
      <c r="C324" s="401"/>
      <c r="D324" s="189"/>
      <c r="E324" s="190"/>
      <c r="F324" s="190"/>
      <c r="G324" s="161" t="str">
        <f t="shared" si="59"/>
        <v/>
      </c>
      <c r="H324" s="162" t="str">
        <f t="shared" si="60"/>
        <v/>
      </c>
      <c r="I324" s="197" t="str">
        <f t="shared" si="61"/>
        <v/>
      </c>
      <c r="J324" s="164" t="str">
        <f t="shared" si="71"/>
        <v/>
      </c>
      <c r="K324" s="163"/>
      <c r="M324" s="165" t="str">
        <f t="shared" si="62"/>
        <v/>
      </c>
      <c r="N324" s="166" t="str">
        <f t="shared" ref="N324:N387" si="72">IF(F324="","",(F324-O324)/O324*100)</f>
        <v/>
      </c>
      <c r="O324" s="167" t="str">
        <f t="shared" si="63"/>
        <v/>
      </c>
      <c r="P324" s="167" t="str">
        <f t="shared" si="64"/>
        <v/>
      </c>
      <c r="Q324" s="168" t="str">
        <f t="shared" si="65"/>
        <v/>
      </c>
      <c r="R324" s="169" t="str">
        <f t="shared" si="66"/>
        <v/>
      </c>
      <c r="S324" s="168" t="str">
        <f t="shared" si="67"/>
        <v/>
      </c>
      <c r="T324" s="168" t="str">
        <f t="shared" si="68"/>
        <v/>
      </c>
      <c r="U324" s="168" t="str">
        <f t="shared" si="69"/>
        <v/>
      </c>
      <c r="V324" s="140"/>
      <c r="W324" s="171" t="str">
        <f t="shared" si="70"/>
        <v/>
      </c>
    </row>
    <row r="325" spans="1:23" ht="12" customHeight="1">
      <c r="A325" s="27">
        <v>276</v>
      </c>
      <c r="B325" s="188"/>
      <c r="C325" s="401"/>
      <c r="D325" s="189"/>
      <c r="E325" s="190"/>
      <c r="F325" s="190"/>
      <c r="G325" s="161" t="str">
        <f t="shared" si="59"/>
        <v/>
      </c>
      <c r="H325" s="162" t="str">
        <f t="shared" si="60"/>
        <v/>
      </c>
      <c r="I325" s="197" t="str">
        <f t="shared" si="61"/>
        <v/>
      </c>
      <c r="J325" s="164" t="str">
        <f t="shared" si="71"/>
        <v/>
      </c>
      <c r="K325" s="163"/>
      <c r="M325" s="165" t="str">
        <f t="shared" si="62"/>
        <v/>
      </c>
      <c r="N325" s="166" t="str">
        <f t="shared" si="72"/>
        <v/>
      </c>
      <c r="O325" s="167" t="str">
        <f t="shared" si="63"/>
        <v/>
      </c>
      <c r="P325" s="167" t="str">
        <f t="shared" si="64"/>
        <v/>
      </c>
      <c r="Q325" s="168" t="str">
        <f t="shared" si="65"/>
        <v/>
      </c>
      <c r="R325" s="169" t="str">
        <f t="shared" si="66"/>
        <v/>
      </c>
      <c r="S325" s="168" t="str">
        <f t="shared" si="67"/>
        <v/>
      </c>
      <c r="T325" s="168" t="str">
        <f t="shared" si="68"/>
        <v/>
      </c>
      <c r="U325" s="168" t="str">
        <f t="shared" si="69"/>
        <v/>
      </c>
      <c r="V325" s="140"/>
      <c r="W325" s="171" t="str">
        <f t="shared" si="70"/>
        <v/>
      </c>
    </row>
    <row r="326" spans="1:23" ht="12" customHeight="1">
      <c r="A326" s="27">
        <v>277</v>
      </c>
      <c r="B326" s="188"/>
      <c r="C326" s="401"/>
      <c r="D326" s="189"/>
      <c r="E326" s="190"/>
      <c r="F326" s="190"/>
      <c r="G326" s="161" t="str">
        <f t="shared" si="59"/>
        <v/>
      </c>
      <c r="H326" s="162" t="str">
        <f t="shared" si="60"/>
        <v/>
      </c>
      <c r="I326" s="197" t="str">
        <f t="shared" si="61"/>
        <v/>
      </c>
      <c r="J326" s="164" t="str">
        <f t="shared" si="71"/>
        <v/>
      </c>
      <c r="K326" s="163"/>
      <c r="M326" s="165" t="str">
        <f t="shared" si="62"/>
        <v/>
      </c>
      <c r="N326" s="166" t="str">
        <f t="shared" si="72"/>
        <v/>
      </c>
      <c r="O326" s="167" t="str">
        <f t="shared" si="63"/>
        <v/>
      </c>
      <c r="P326" s="167" t="str">
        <f t="shared" si="64"/>
        <v/>
      </c>
      <c r="Q326" s="168" t="str">
        <f t="shared" si="65"/>
        <v/>
      </c>
      <c r="R326" s="169" t="str">
        <f t="shared" si="66"/>
        <v/>
      </c>
      <c r="S326" s="168" t="str">
        <f t="shared" si="67"/>
        <v/>
      </c>
      <c r="T326" s="168" t="str">
        <f t="shared" si="68"/>
        <v/>
      </c>
      <c r="U326" s="168" t="str">
        <f t="shared" si="69"/>
        <v/>
      </c>
      <c r="V326" s="140"/>
      <c r="W326" s="171" t="str">
        <f t="shared" si="70"/>
        <v/>
      </c>
    </row>
    <row r="327" spans="1:23" ht="12" customHeight="1">
      <c r="A327" s="27">
        <v>278</v>
      </c>
      <c r="B327" s="188"/>
      <c r="C327" s="401"/>
      <c r="D327" s="189"/>
      <c r="E327" s="190"/>
      <c r="F327" s="190"/>
      <c r="G327" s="161" t="str">
        <f t="shared" si="59"/>
        <v/>
      </c>
      <c r="H327" s="162" t="str">
        <f t="shared" si="60"/>
        <v/>
      </c>
      <c r="I327" s="197" t="str">
        <f t="shared" si="61"/>
        <v/>
      </c>
      <c r="J327" s="164" t="str">
        <f t="shared" si="71"/>
        <v/>
      </c>
      <c r="K327" s="163"/>
      <c r="M327" s="165" t="str">
        <f t="shared" si="62"/>
        <v/>
      </c>
      <c r="N327" s="166" t="str">
        <f t="shared" si="72"/>
        <v/>
      </c>
      <c r="O327" s="167" t="str">
        <f t="shared" si="63"/>
        <v/>
      </c>
      <c r="P327" s="167" t="str">
        <f t="shared" si="64"/>
        <v/>
      </c>
      <c r="Q327" s="168" t="str">
        <f t="shared" si="65"/>
        <v/>
      </c>
      <c r="R327" s="169" t="str">
        <f t="shared" si="66"/>
        <v/>
      </c>
      <c r="S327" s="168" t="str">
        <f t="shared" si="67"/>
        <v/>
      </c>
      <c r="T327" s="168" t="str">
        <f t="shared" si="68"/>
        <v/>
      </c>
      <c r="U327" s="168" t="str">
        <f t="shared" si="69"/>
        <v/>
      </c>
      <c r="V327" s="140"/>
      <c r="W327" s="171" t="str">
        <f t="shared" si="70"/>
        <v/>
      </c>
    </row>
    <row r="328" spans="1:23" ht="12" customHeight="1">
      <c r="A328" s="27">
        <v>279</v>
      </c>
      <c r="B328" s="188"/>
      <c r="C328" s="401"/>
      <c r="D328" s="189"/>
      <c r="E328" s="190"/>
      <c r="F328" s="190"/>
      <c r="G328" s="161" t="str">
        <f t="shared" si="59"/>
        <v/>
      </c>
      <c r="H328" s="162" t="str">
        <f t="shared" si="60"/>
        <v/>
      </c>
      <c r="I328" s="197" t="str">
        <f t="shared" si="61"/>
        <v/>
      </c>
      <c r="J328" s="164" t="str">
        <f t="shared" si="71"/>
        <v/>
      </c>
      <c r="K328" s="163"/>
      <c r="M328" s="165" t="str">
        <f t="shared" si="62"/>
        <v/>
      </c>
      <c r="N328" s="166" t="str">
        <f t="shared" si="72"/>
        <v/>
      </c>
      <c r="O328" s="167" t="str">
        <f t="shared" si="63"/>
        <v/>
      </c>
      <c r="P328" s="167" t="str">
        <f t="shared" si="64"/>
        <v/>
      </c>
      <c r="Q328" s="168" t="str">
        <f t="shared" si="65"/>
        <v/>
      </c>
      <c r="R328" s="169" t="str">
        <f t="shared" si="66"/>
        <v/>
      </c>
      <c r="S328" s="168" t="str">
        <f t="shared" si="67"/>
        <v/>
      </c>
      <c r="T328" s="168" t="str">
        <f t="shared" si="68"/>
        <v/>
      </c>
      <c r="U328" s="168" t="str">
        <f t="shared" si="69"/>
        <v/>
      </c>
      <c r="V328" s="140"/>
      <c r="W328" s="171" t="str">
        <f t="shared" si="70"/>
        <v/>
      </c>
    </row>
    <row r="329" spans="1:23" ht="12" customHeight="1">
      <c r="A329" s="27">
        <v>280</v>
      </c>
      <c r="B329" s="188"/>
      <c r="C329" s="401"/>
      <c r="D329" s="189"/>
      <c r="E329" s="190"/>
      <c r="F329" s="190"/>
      <c r="G329" s="161" t="str">
        <f t="shared" si="59"/>
        <v/>
      </c>
      <c r="H329" s="162" t="str">
        <f t="shared" si="60"/>
        <v/>
      </c>
      <c r="I329" s="197" t="str">
        <f t="shared" si="61"/>
        <v/>
      </c>
      <c r="J329" s="164" t="str">
        <f t="shared" si="71"/>
        <v/>
      </c>
      <c r="K329" s="163"/>
      <c r="M329" s="165" t="str">
        <f t="shared" si="62"/>
        <v/>
      </c>
      <c r="N329" s="166" t="str">
        <f t="shared" si="72"/>
        <v/>
      </c>
      <c r="O329" s="167" t="str">
        <f t="shared" si="63"/>
        <v/>
      </c>
      <c r="P329" s="167" t="str">
        <f t="shared" si="64"/>
        <v/>
      </c>
      <c r="Q329" s="168" t="str">
        <f t="shared" si="65"/>
        <v/>
      </c>
      <c r="R329" s="169" t="str">
        <f t="shared" si="66"/>
        <v/>
      </c>
      <c r="S329" s="168" t="str">
        <f t="shared" si="67"/>
        <v/>
      </c>
      <c r="T329" s="168" t="str">
        <f t="shared" si="68"/>
        <v/>
      </c>
      <c r="U329" s="168" t="str">
        <f t="shared" si="69"/>
        <v/>
      </c>
      <c r="V329" s="140"/>
      <c r="W329" s="171" t="str">
        <f t="shared" si="70"/>
        <v/>
      </c>
    </row>
    <row r="330" spans="1:23" ht="12" customHeight="1">
      <c r="A330" s="27">
        <v>281</v>
      </c>
      <c r="B330" s="188"/>
      <c r="C330" s="401"/>
      <c r="D330" s="189"/>
      <c r="E330" s="190"/>
      <c r="F330" s="190"/>
      <c r="G330" s="161" t="str">
        <f t="shared" si="59"/>
        <v/>
      </c>
      <c r="H330" s="162" t="str">
        <f t="shared" si="60"/>
        <v/>
      </c>
      <c r="I330" s="197" t="str">
        <f t="shared" si="61"/>
        <v/>
      </c>
      <c r="J330" s="164" t="str">
        <f t="shared" si="71"/>
        <v/>
      </c>
      <c r="K330" s="163"/>
      <c r="M330" s="165" t="str">
        <f t="shared" si="62"/>
        <v/>
      </c>
      <c r="N330" s="166" t="str">
        <f t="shared" si="72"/>
        <v/>
      </c>
      <c r="O330" s="167" t="str">
        <f t="shared" si="63"/>
        <v/>
      </c>
      <c r="P330" s="167" t="str">
        <f t="shared" si="64"/>
        <v/>
      </c>
      <c r="Q330" s="168" t="str">
        <f t="shared" si="65"/>
        <v/>
      </c>
      <c r="R330" s="169" t="str">
        <f t="shared" si="66"/>
        <v/>
      </c>
      <c r="S330" s="168" t="str">
        <f t="shared" si="67"/>
        <v/>
      </c>
      <c r="T330" s="168" t="str">
        <f t="shared" si="68"/>
        <v/>
      </c>
      <c r="U330" s="168" t="str">
        <f t="shared" si="69"/>
        <v/>
      </c>
      <c r="V330" s="140"/>
      <c r="W330" s="171" t="str">
        <f t="shared" si="70"/>
        <v/>
      </c>
    </row>
    <row r="331" spans="1:23" ht="12" customHeight="1">
      <c r="A331" s="27">
        <v>282</v>
      </c>
      <c r="B331" s="188"/>
      <c r="C331" s="401"/>
      <c r="D331" s="189"/>
      <c r="E331" s="190"/>
      <c r="F331" s="190"/>
      <c r="G331" s="161" t="str">
        <f t="shared" si="59"/>
        <v/>
      </c>
      <c r="H331" s="162" t="str">
        <f t="shared" si="60"/>
        <v/>
      </c>
      <c r="I331" s="197" t="str">
        <f t="shared" si="61"/>
        <v/>
      </c>
      <c r="J331" s="164" t="str">
        <f t="shared" si="71"/>
        <v/>
      </c>
      <c r="K331" s="163"/>
      <c r="M331" s="165" t="str">
        <f t="shared" si="62"/>
        <v/>
      </c>
      <c r="N331" s="166" t="str">
        <f t="shared" si="72"/>
        <v/>
      </c>
      <c r="O331" s="167" t="str">
        <f t="shared" si="63"/>
        <v/>
      </c>
      <c r="P331" s="167" t="str">
        <f t="shared" si="64"/>
        <v/>
      </c>
      <c r="Q331" s="168" t="str">
        <f t="shared" si="65"/>
        <v/>
      </c>
      <c r="R331" s="169" t="str">
        <f t="shared" si="66"/>
        <v/>
      </c>
      <c r="S331" s="168" t="str">
        <f t="shared" si="67"/>
        <v/>
      </c>
      <c r="T331" s="168" t="str">
        <f t="shared" si="68"/>
        <v/>
      </c>
      <c r="U331" s="168" t="str">
        <f t="shared" si="69"/>
        <v/>
      </c>
      <c r="V331" s="140"/>
      <c r="W331" s="171" t="str">
        <f t="shared" si="70"/>
        <v/>
      </c>
    </row>
    <row r="332" spans="1:23" ht="12" customHeight="1">
      <c r="A332" s="27">
        <v>283</v>
      </c>
      <c r="B332" s="188"/>
      <c r="C332" s="401"/>
      <c r="D332" s="189"/>
      <c r="E332" s="190"/>
      <c r="F332" s="190"/>
      <c r="G332" s="161" t="str">
        <f t="shared" si="59"/>
        <v/>
      </c>
      <c r="H332" s="162" t="str">
        <f t="shared" si="60"/>
        <v/>
      </c>
      <c r="I332" s="197" t="str">
        <f t="shared" si="61"/>
        <v/>
      </c>
      <c r="J332" s="164" t="str">
        <f t="shared" si="71"/>
        <v/>
      </c>
      <c r="K332" s="163"/>
      <c r="M332" s="165" t="str">
        <f t="shared" si="62"/>
        <v/>
      </c>
      <c r="N332" s="166" t="str">
        <f t="shared" si="72"/>
        <v/>
      </c>
      <c r="O332" s="167" t="str">
        <f t="shared" si="63"/>
        <v/>
      </c>
      <c r="P332" s="167" t="str">
        <f t="shared" si="64"/>
        <v/>
      </c>
      <c r="Q332" s="168" t="str">
        <f t="shared" si="65"/>
        <v/>
      </c>
      <c r="R332" s="169" t="str">
        <f t="shared" si="66"/>
        <v/>
      </c>
      <c r="S332" s="168" t="str">
        <f t="shared" si="67"/>
        <v/>
      </c>
      <c r="T332" s="168" t="str">
        <f t="shared" si="68"/>
        <v/>
      </c>
      <c r="U332" s="168" t="str">
        <f t="shared" si="69"/>
        <v/>
      </c>
      <c r="V332" s="140"/>
      <c r="W332" s="171" t="str">
        <f t="shared" si="70"/>
        <v/>
      </c>
    </row>
    <row r="333" spans="1:23" ht="12" customHeight="1">
      <c r="A333" s="27">
        <v>284</v>
      </c>
      <c r="B333" s="188"/>
      <c r="C333" s="401"/>
      <c r="D333" s="189"/>
      <c r="E333" s="190"/>
      <c r="F333" s="190"/>
      <c r="G333" s="161" t="str">
        <f t="shared" si="59"/>
        <v/>
      </c>
      <c r="H333" s="162" t="str">
        <f t="shared" si="60"/>
        <v/>
      </c>
      <c r="I333" s="197" t="str">
        <f t="shared" si="61"/>
        <v/>
      </c>
      <c r="J333" s="164" t="str">
        <f t="shared" si="71"/>
        <v/>
      </c>
      <c r="K333" s="163"/>
      <c r="M333" s="165" t="str">
        <f t="shared" si="62"/>
        <v/>
      </c>
      <c r="N333" s="166" t="str">
        <f t="shared" si="72"/>
        <v/>
      </c>
      <c r="O333" s="167" t="str">
        <f t="shared" si="63"/>
        <v/>
      </c>
      <c r="P333" s="167" t="str">
        <f t="shared" si="64"/>
        <v/>
      </c>
      <c r="Q333" s="168" t="str">
        <f t="shared" si="65"/>
        <v/>
      </c>
      <c r="R333" s="169" t="str">
        <f t="shared" si="66"/>
        <v/>
      </c>
      <c r="S333" s="168" t="str">
        <f t="shared" si="67"/>
        <v/>
      </c>
      <c r="T333" s="168" t="str">
        <f t="shared" si="68"/>
        <v/>
      </c>
      <c r="U333" s="168" t="str">
        <f t="shared" si="69"/>
        <v/>
      </c>
      <c r="V333" s="140"/>
      <c r="W333" s="171" t="str">
        <f t="shared" si="70"/>
        <v/>
      </c>
    </row>
    <row r="334" spans="1:23" ht="12" customHeight="1">
      <c r="A334" s="27">
        <v>285</v>
      </c>
      <c r="B334" s="188"/>
      <c r="C334" s="401"/>
      <c r="D334" s="189"/>
      <c r="E334" s="190"/>
      <c r="F334" s="190"/>
      <c r="G334" s="161" t="str">
        <f t="shared" si="59"/>
        <v/>
      </c>
      <c r="H334" s="162" t="str">
        <f t="shared" si="60"/>
        <v/>
      </c>
      <c r="I334" s="197" t="str">
        <f t="shared" si="61"/>
        <v/>
      </c>
      <c r="J334" s="164" t="str">
        <f t="shared" si="71"/>
        <v/>
      </c>
      <c r="K334" s="163"/>
      <c r="M334" s="165" t="str">
        <f t="shared" si="62"/>
        <v/>
      </c>
      <c r="N334" s="166" t="str">
        <f t="shared" si="72"/>
        <v/>
      </c>
      <c r="O334" s="167" t="str">
        <f t="shared" si="63"/>
        <v/>
      </c>
      <c r="P334" s="167" t="str">
        <f t="shared" si="64"/>
        <v/>
      </c>
      <c r="Q334" s="168" t="str">
        <f t="shared" si="65"/>
        <v/>
      </c>
      <c r="R334" s="169" t="str">
        <f t="shared" si="66"/>
        <v/>
      </c>
      <c r="S334" s="168" t="str">
        <f t="shared" si="67"/>
        <v/>
      </c>
      <c r="T334" s="168" t="str">
        <f t="shared" si="68"/>
        <v/>
      </c>
      <c r="U334" s="168" t="str">
        <f t="shared" si="69"/>
        <v/>
      </c>
      <c r="V334" s="140"/>
      <c r="W334" s="171" t="str">
        <f t="shared" si="70"/>
        <v/>
      </c>
    </row>
    <row r="335" spans="1:23" ht="12" customHeight="1">
      <c r="A335" s="27">
        <v>286</v>
      </c>
      <c r="B335" s="188"/>
      <c r="C335" s="401"/>
      <c r="D335" s="189"/>
      <c r="E335" s="190"/>
      <c r="F335" s="190"/>
      <c r="G335" s="161" t="str">
        <f t="shared" si="59"/>
        <v/>
      </c>
      <c r="H335" s="162" t="str">
        <f t="shared" si="60"/>
        <v/>
      </c>
      <c r="I335" s="197" t="str">
        <f t="shared" si="61"/>
        <v/>
      </c>
      <c r="J335" s="164" t="str">
        <f t="shared" si="71"/>
        <v/>
      </c>
      <c r="K335" s="163"/>
      <c r="M335" s="165" t="str">
        <f t="shared" si="62"/>
        <v/>
      </c>
      <c r="N335" s="166" t="str">
        <f t="shared" si="72"/>
        <v/>
      </c>
      <c r="O335" s="167" t="str">
        <f t="shared" si="63"/>
        <v/>
      </c>
      <c r="P335" s="167" t="str">
        <f t="shared" si="64"/>
        <v/>
      </c>
      <c r="Q335" s="168" t="str">
        <f t="shared" si="65"/>
        <v/>
      </c>
      <c r="R335" s="169" t="str">
        <f t="shared" si="66"/>
        <v/>
      </c>
      <c r="S335" s="168" t="str">
        <f t="shared" si="67"/>
        <v/>
      </c>
      <c r="T335" s="168" t="str">
        <f t="shared" si="68"/>
        <v/>
      </c>
      <c r="U335" s="168" t="str">
        <f t="shared" si="69"/>
        <v/>
      </c>
      <c r="V335" s="140"/>
      <c r="W335" s="171" t="str">
        <f t="shared" si="70"/>
        <v/>
      </c>
    </row>
    <row r="336" spans="1:23" ht="12" customHeight="1">
      <c r="A336" s="27">
        <v>287</v>
      </c>
      <c r="B336" s="188"/>
      <c r="C336" s="401"/>
      <c r="D336" s="189"/>
      <c r="E336" s="190"/>
      <c r="F336" s="190"/>
      <c r="G336" s="161" t="str">
        <f t="shared" si="59"/>
        <v/>
      </c>
      <c r="H336" s="162" t="str">
        <f t="shared" si="60"/>
        <v/>
      </c>
      <c r="I336" s="197" t="str">
        <f t="shared" si="61"/>
        <v/>
      </c>
      <c r="J336" s="164" t="str">
        <f t="shared" si="71"/>
        <v/>
      </c>
      <c r="K336" s="163"/>
      <c r="M336" s="165" t="str">
        <f t="shared" si="62"/>
        <v/>
      </c>
      <c r="N336" s="166" t="str">
        <f t="shared" si="72"/>
        <v/>
      </c>
      <c r="O336" s="167" t="str">
        <f t="shared" si="63"/>
        <v/>
      </c>
      <c r="P336" s="167" t="str">
        <f t="shared" si="64"/>
        <v/>
      </c>
      <c r="Q336" s="168" t="str">
        <f t="shared" si="65"/>
        <v/>
      </c>
      <c r="R336" s="169" t="str">
        <f t="shared" si="66"/>
        <v/>
      </c>
      <c r="S336" s="168" t="str">
        <f t="shared" si="67"/>
        <v/>
      </c>
      <c r="T336" s="168" t="str">
        <f t="shared" si="68"/>
        <v/>
      </c>
      <c r="U336" s="168" t="str">
        <f t="shared" si="69"/>
        <v/>
      </c>
      <c r="V336" s="140"/>
      <c r="W336" s="171" t="str">
        <f t="shared" si="70"/>
        <v/>
      </c>
    </row>
    <row r="337" spans="1:23" ht="12" customHeight="1">
      <c r="A337" s="27">
        <v>288</v>
      </c>
      <c r="B337" s="188"/>
      <c r="C337" s="401"/>
      <c r="D337" s="189"/>
      <c r="E337" s="190"/>
      <c r="F337" s="190"/>
      <c r="G337" s="161" t="str">
        <f t="shared" si="59"/>
        <v/>
      </c>
      <c r="H337" s="162" t="str">
        <f t="shared" si="60"/>
        <v/>
      </c>
      <c r="I337" s="197" t="str">
        <f t="shared" si="61"/>
        <v/>
      </c>
      <c r="J337" s="164" t="str">
        <f t="shared" si="71"/>
        <v/>
      </c>
      <c r="K337" s="163"/>
      <c r="M337" s="165" t="str">
        <f t="shared" si="62"/>
        <v/>
      </c>
      <c r="N337" s="166" t="str">
        <f t="shared" si="72"/>
        <v/>
      </c>
      <c r="O337" s="167" t="str">
        <f t="shared" si="63"/>
        <v/>
      </c>
      <c r="P337" s="167" t="str">
        <f t="shared" si="64"/>
        <v/>
      </c>
      <c r="Q337" s="168" t="str">
        <f t="shared" si="65"/>
        <v/>
      </c>
      <c r="R337" s="169" t="str">
        <f t="shared" si="66"/>
        <v/>
      </c>
      <c r="S337" s="168" t="str">
        <f t="shared" si="67"/>
        <v/>
      </c>
      <c r="T337" s="168" t="str">
        <f t="shared" si="68"/>
        <v/>
      </c>
      <c r="U337" s="168" t="str">
        <f t="shared" si="69"/>
        <v/>
      </c>
      <c r="V337" s="140"/>
      <c r="W337" s="171" t="str">
        <f t="shared" si="70"/>
        <v/>
      </c>
    </row>
    <row r="338" spans="1:23" ht="12" customHeight="1">
      <c r="A338" s="27">
        <v>289</v>
      </c>
      <c r="B338" s="188"/>
      <c r="C338" s="401"/>
      <c r="D338" s="189"/>
      <c r="E338" s="190"/>
      <c r="F338" s="190"/>
      <c r="G338" s="161" t="str">
        <f t="shared" si="59"/>
        <v/>
      </c>
      <c r="H338" s="162" t="str">
        <f t="shared" si="60"/>
        <v/>
      </c>
      <c r="I338" s="197" t="str">
        <f t="shared" si="61"/>
        <v/>
      </c>
      <c r="J338" s="164" t="str">
        <f t="shared" si="71"/>
        <v/>
      </c>
      <c r="K338" s="163"/>
      <c r="M338" s="165" t="str">
        <f t="shared" si="62"/>
        <v/>
      </c>
      <c r="N338" s="166" t="str">
        <f t="shared" si="72"/>
        <v/>
      </c>
      <c r="O338" s="167" t="str">
        <f t="shared" si="63"/>
        <v/>
      </c>
      <c r="P338" s="167" t="str">
        <f t="shared" si="64"/>
        <v/>
      </c>
      <c r="Q338" s="168" t="str">
        <f t="shared" si="65"/>
        <v/>
      </c>
      <c r="R338" s="169" t="str">
        <f t="shared" si="66"/>
        <v/>
      </c>
      <c r="S338" s="168" t="str">
        <f t="shared" si="67"/>
        <v/>
      </c>
      <c r="T338" s="168" t="str">
        <f t="shared" si="68"/>
        <v/>
      </c>
      <c r="U338" s="168" t="str">
        <f t="shared" si="69"/>
        <v/>
      </c>
      <c r="V338" s="140"/>
      <c r="W338" s="171" t="str">
        <f t="shared" si="70"/>
        <v/>
      </c>
    </row>
    <row r="339" spans="1:23" ht="12" customHeight="1">
      <c r="A339" s="27">
        <v>290</v>
      </c>
      <c r="B339" s="188"/>
      <c r="C339" s="401"/>
      <c r="D339" s="189"/>
      <c r="E339" s="190"/>
      <c r="F339" s="190"/>
      <c r="G339" s="161" t="str">
        <f t="shared" si="59"/>
        <v/>
      </c>
      <c r="H339" s="162" t="str">
        <f t="shared" si="60"/>
        <v/>
      </c>
      <c r="I339" s="197" t="str">
        <f t="shared" si="61"/>
        <v/>
      </c>
      <c r="J339" s="164" t="str">
        <f t="shared" si="71"/>
        <v/>
      </c>
      <c r="K339" s="163"/>
      <c r="M339" s="165" t="str">
        <f t="shared" si="62"/>
        <v/>
      </c>
      <c r="N339" s="166" t="str">
        <f t="shared" si="72"/>
        <v/>
      </c>
      <c r="O339" s="167" t="str">
        <f t="shared" si="63"/>
        <v/>
      </c>
      <c r="P339" s="167" t="str">
        <f t="shared" si="64"/>
        <v/>
      </c>
      <c r="Q339" s="168" t="str">
        <f t="shared" si="65"/>
        <v/>
      </c>
      <c r="R339" s="169" t="str">
        <f t="shared" si="66"/>
        <v/>
      </c>
      <c r="S339" s="168" t="str">
        <f t="shared" si="67"/>
        <v/>
      </c>
      <c r="T339" s="168" t="str">
        <f t="shared" si="68"/>
        <v/>
      </c>
      <c r="U339" s="168" t="str">
        <f t="shared" si="69"/>
        <v/>
      </c>
      <c r="V339" s="140"/>
      <c r="W339" s="171" t="str">
        <f t="shared" si="70"/>
        <v/>
      </c>
    </row>
    <row r="340" spans="1:23" ht="12" customHeight="1">
      <c r="A340" s="27">
        <v>291</v>
      </c>
      <c r="B340" s="188"/>
      <c r="C340" s="401"/>
      <c r="D340" s="189"/>
      <c r="E340" s="190"/>
      <c r="F340" s="190"/>
      <c r="G340" s="161" t="str">
        <f t="shared" si="59"/>
        <v/>
      </c>
      <c r="H340" s="162" t="str">
        <f t="shared" si="60"/>
        <v/>
      </c>
      <c r="I340" s="197" t="str">
        <f t="shared" si="61"/>
        <v/>
      </c>
      <c r="J340" s="164" t="str">
        <f t="shared" si="71"/>
        <v/>
      </c>
      <c r="K340" s="163"/>
      <c r="M340" s="165" t="str">
        <f t="shared" si="62"/>
        <v/>
      </c>
      <c r="N340" s="166" t="str">
        <f t="shared" si="72"/>
        <v/>
      </c>
      <c r="O340" s="167" t="str">
        <f t="shared" si="63"/>
        <v/>
      </c>
      <c r="P340" s="167" t="str">
        <f t="shared" si="64"/>
        <v/>
      </c>
      <c r="Q340" s="168" t="str">
        <f t="shared" si="65"/>
        <v/>
      </c>
      <c r="R340" s="169" t="str">
        <f t="shared" si="66"/>
        <v/>
      </c>
      <c r="S340" s="168" t="str">
        <f t="shared" si="67"/>
        <v/>
      </c>
      <c r="T340" s="168" t="str">
        <f t="shared" si="68"/>
        <v/>
      </c>
      <c r="U340" s="168" t="str">
        <f t="shared" si="69"/>
        <v/>
      </c>
      <c r="V340" s="140"/>
      <c r="W340" s="171" t="str">
        <f t="shared" si="70"/>
        <v/>
      </c>
    </row>
    <row r="341" spans="1:23" ht="12" customHeight="1">
      <c r="A341" s="27">
        <v>292</v>
      </c>
      <c r="B341" s="188"/>
      <c r="C341" s="401"/>
      <c r="D341" s="189"/>
      <c r="E341" s="190"/>
      <c r="F341" s="190"/>
      <c r="G341" s="161" t="str">
        <f t="shared" si="59"/>
        <v/>
      </c>
      <c r="H341" s="162" t="str">
        <f t="shared" si="60"/>
        <v/>
      </c>
      <c r="I341" s="197" t="str">
        <f t="shared" si="61"/>
        <v/>
      </c>
      <c r="J341" s="164" t="str">
        <f t="shared" si="71"/>
        <v/>
      </c>
      <c r="K341" s="163"/>
      <c r="M341" s="165" t="str">
        <f t="shared" si="62"/>
        <v/>
      </c>
      <c r="N341" s="166" t="str">
        <f t="shared" si="72"/>
        <v/>
      </c>
      <c r="O341" s="167" t="str">
        <f t="shared" si="63"/>
        <v/>
      </c>
      <c r="P341" s="167" t="str">
        <f t="shared" si="64"/>
        <v/>
      </c>
      <c r="Q341" s="168" t="str">
        <f t="shared" si="65"/>
        <v/>
      </c>
      <c r="R341" s="169" t="str">
        <f t="shared" si="66"/>
        <v/>
      </c>
      <c r="S341" s="168" t="str">
        <f t="shared" si="67"/>
        <v/>
      </c>
      <c r="T341" s="168" t="str">
        <f t="shared" si="68"/>
        <v/>
      </c>
      <c r="U341" s="168" t="str">
        <f t="shared" si="69"/>
        <v/>
      </c>
      <c r="V341" s="140"/>
      <c r="W341" s="171" t="str">
        <f t="shared" si="70"/>
        <v/>
      </c>
    </row>
    <row r="342" spans="1:23" ht="12" customHeight="1">
      <c r="A342" s="27">
        <v>293</v>
      </c>
      <c r="B342" s="188"/>
      <c r="C342" s="401"/>
      <c r="D342" s="189"/>
      <c r="E342" s="190"/>
      <c r="F342" s="190"/>
      <c r="G342" s="161" t="str">
        <f t="shared" si="59"/>
        <v/>
      </c>
      <c r="H342" s="162" t="str">
        <f t="shared" si="60"/>
        <v/>
      </c>
      <c r="I342" s="197" t="str">
        <f t="shared" si="61"/>
        <v/>
      </c>
      <c r="J342" s="164" t="str">
        <f t="shared" si="71"/>
        <v/>
      </c>
      <c r="K342" s="163"/>
      <c r="M342" s="165" t="str">
        <f t="shared" si="62"/>
        <v/>
      </c>
      <c r="N342" s="166" t="str">
        <f t="shared" si="72"/>
        <v/>
      </c>
      <c r="O342" s="167" t="str">
        <f t="shared" si="63"/>
        <v/>
      </c>
      <c r="P342" s="167" t="str">
        <f t="shared" si="64"/>
        <v/>
      </c>
      <c r="Q342" s="168" t="str">
        <f t="shared" si="65"/>
        <v/>
      </c>
      <c r="R342" s="169" t="str">
        <f t="shared" si="66"/>
        <v/>
      </c>
      <c r="S342" s="168" t="str">
        <f t="shared" si="67"/>
        <v/>
      </c>
      <c r="T342" s="168" t="str">
        <f t="shared" si="68"/>
        <v/>
      </c>
      <c r="U342" s="168" t="str">
        <f t="shared" si="69"/>
        <v/>
      </c>
      <c r="V342" s="140"/>
      <c r="W342" s="171" t="str">
        <f t="shared" si="70"/>
        <v/>
      </c>
    </row>
    <row r="343" spans="1:23" ht="12" customHeight="1">
      <c r="A343" s="27">
        <v>294</v>
      </c>
      <c r="B343" s="188"/>
      <c r="C343" s="401"/>
      <c r="D343" s="189"/>
      <c r="E343" s="190"/>
      <c r="F343" s="190"/>
      <c r="G343" s="161" t="str">
        <f t="shared" si="59"/>
        <v/>
      </c>
      <c r="H343" s="162" t="str">
        <f t="shared" si="60"/>
        <v/>
      </c>
      <c r="I343" s="197" t="str">
        <f t="shared" si="61"/>
        <v/>
      </c>
      <c r="J343" s="164" t="str">
        <f t="shared" si="71"/>
        <v/>
      </c>
      <c r="K343" s="163"/>
      <c r="M343" s="165" t="str">
        <f t="shared" si="62"/>
        <v/>
      </c>
      <c r="N343" s="166" t="str">
        <f t="shared" si="72"/>
        <v/>
      </c>
      <c r="O343" s="167" t="str">
        <f t="shared" si="63"/>
        <v/>
      </c>
      <c r="P343" s="167" t="str">
        <f t="shared" si="64"/>
        <v/>
      </c>
      <c r="Q343" s="168" t="str">
        <f t="shared" si="65"/>
        <v/>
      </c>
      <c r="R343" s="169" t="str">
        <f t="shared" si="66"/>
        <v/>
      </c>
      <c r="S343" s="168" t="str">
        <f t="shared" si="67"/>
        <v/>
      </c>
      <c r="T343" s="168" t="str">
        <f t="shared" si="68"/>
        <v/>
      </c>
      <c r="U343" s="168" t="str">
        <f t="shared" si="69"/>
        <v/>
      </c>
      <c r="V343" s="140"/>
      <c r="W343" s="171" t="str">
        <f t="shared" si="70"/>
        <v/>
      </c>
    </row>
    <row r="344" spans="1:23" ht="12" customHeight="1">
      <c r="A344" s="27">
        <v>295</v>
      </c>
      <c r="B344" s="188"/>
      <c r="C344" s="401"/>
      <c r="D344" s="189"/>
      <c r="E344" s="190"/>
      <c r="F344" s="190"/>
      <c r="G344" s="161" t="str">
        <f t="shared" si="59"/>
        <v/>
      </c>
      <c r="H344" s="162" t="str">
        <f t="shared" si="60"/>
        <v/>
      </c>
      <c r="I344" s="197" t="str">
        <f t="shared" si="61"/>
        <v/>
      </c>
      <c r="J344" s="164" t="str">
        <f t="shared" si="71"/>
        <v/>
      </c>
      <c r="K344" s="163"/>
      <c r="M344" s="165" t="str">
        <f t="shared" si="62"/>
        <v/>
      </c>
      <c r="N344" s="166" t="str">
        <f t="shared" si="72"/>
        <v/>
      </c>
      <c r="O344" s="167" t="str">
        <f t="shared" si="63"/>
        <v/>
      </c>
      <c r="P344" s="167" t="str">
        <f t="shared" si="64"/>
        <v/>
      </c>
      <c r="Q344" s="168" t="str">
        <f t="shared" si="65"/>
        <v/>
      </c>
      <c r="R344" s="169" t="str">
        <f t="shared" si="66"/>
        <v/>
      </c>
      <c r="S344" s="168" t="str">
        <f t="shared" si="67"/>
        <v/>
      </c>
      <c r="T344" s="168" t="str">
        <f t="shared" si="68"/>
        <v/>
      </c>
      <c r="U344" s="168" t="str">
        <f t="shared" si="69"/>
        <v/>
      </c>
      <c r="V344" s="140"/>
      <c r="W344" s="171" t="str">
        <f t="shared" si="70"/>
        <v/>
      </c>
    </row>
    <row r="345" spans="1:23" ht="12" customHeight="1">
      <c r="A345" s="27">
        <v>296</v>
      </c>
      <c r="B345" s="188"/>
      <c r="C345" s="401"/>
      <c r="D345" s="189"/>
      <c r="E345" s="190"/>
      <c r="F345" s="190"/>
      <c r="G345" s="161" t="str">
        <f t="shared" si="59"/>
        <v/>
      </c>
      <c r="H345" s="162" t="str">
        <f t="shared" si="60"/>
        <v/>
      </c>
      <c r="I345" s="197" t="str">
        <f t="shared" si="61"/>
        <v/>
      </c>
      <c r="J345" s="164" t="str">
        <f t="shared" si="71"/>
        <v/>
      </c>
      <c r="K345" s="163"/>
      <c r="M345" s="165" t="str">
        <f t="shared" si="62"/>
        <v/>
      </c>
      <c r="N345" s="166" t="str">
        <f t="shared" si="72"/>
        <v/>
      </c>
      <c r="O345" s="167" t="str">
        <f t="shared" si="63"/>
        <v/>
      </c>
      <c r="P345" s="167" t="str">
        <f t="shared" si="64"/>
        <v/>
      </c>
      <c r="Q345" s="168" t="str">
        <f t="shared" si="65"/>
        <v/>
      </c>
      <c r="R345" s="169" t="str">
        <f t="shared" si="66"/>
        <v/>
      </c>
      <c r="S345" s="168" t="str">
        <f t="shared" si="67"/>
        <v/>
      </c>
      <c r="T345" s="168" t="str">
        <f t="shared" si="68"/>
        <v/>
      </c>
      <c r="U345" s="168" t="str">
        <f t="shared" si="69"/>
        <v/>
      </c>
      <c r="V345" s="140"/>
      <c r="W345" s="171" t="str">
        <f t="shared" si="70"/>
        <v/>
      </c>
    </row>
    <row r="346" spans="1:23" ht="12" customHeight="1">
      <c r="A346" s="27">
        <v>297</v>
      </c>
      <c r="B346" s="188"/>
      <c r="C346" s="401"/>
      <c r="D346" s="189"/>
      <c r="E346" s="190"/>
      <c r="F346" s="190"/>
      <c r="G346" s="161" t="str">
        <f t="shared" si="59"/>
        <v/>
      </c>
      <c r="H346" s="162" t="str">
        <f t="shared" si="60"/>
        <v/>
      </c>
      <c r="I346" s="197" t="str">
        <f t="shared" si="61"/>
        <v/>
      </c>
      <c r="J346" s="164" t="str">
        <f t="shared" si="71"/>
        <v/>
      </c>
      <c r="K346" s="163"/>
      <c r="M346" s="165" t="str">
        <f t="shared" si="62"/>
        <v/>
      </c>
      <c r="N346" s="166" t="str">
        <f t="shared" si="72"/>
        <v/>
      </c>
      <c r="O346" s="167" t="str">
        <f t="shared" si="63"/>
        <v/>
      </c>
      <c r="P346" s="167" t="str">
        <f t="shared" si="64"/>
        <v/>
      </c>
      <c r="Q346" s="168" t="str">
        <f t="shared" si="65"/>
        <v/>
      </c>
      <c r="R346" s="169" t="str">
        <f t="shared" si="66"/>
        <v/>
      </c>
      <c r="S346" s="168" t="str">
        <f t="shared" si="67"/>
        <v/>
      </c>
      <c r="T346" s="168" t="str">
        <f t="shared" si="68"/>
        <v/>
      </c>
      <c r="U346" s="168" t="str">
        <f t="shared" si="69"/>
        <v/>
      </c>
      <c r="V346" s="140"/>
      <c r="W346" s="171" t="str">
        <f t="shared" si="70"/>
        <v/>
      </c>
    </row>
    <row r="347" spans="1:23" ht="12" customHeight="1">
      <c r="A347" s="27">
        <v>298</v>
      </c>
      <c r="B347" s="188"/>
      <c r="C347" s="401"/>
      <c r="D347" s="189"/>
      <c r="E347" s="190"/>
      <c r="F347" s="190"/>
      <c r="G347" s="161" t="str">
        <f t="shared" si="59"/>
        <v/>
      </c>
      <c r="H347" s="162" t="str">
        <f t="shared" si="60"/>
        <v/>
      </c>
      <c r="I347" s="197" t="str">
        <f t="shared" si="61"/>
        <v/>
      </c>
      <c r="J347" s="164" t="str">
        <f t="shared" si="71"/>
        <v/>
      </c>
      <c r="K347" s="163"/>
      <c r="M347" s="165" t="str">
        <f t="shared" si="62"/>
        <v/>
      </c>
      <c r="N347" s="166" t="str">
        <f t="shared" si="72"/>
        <v/>
      </c>
      <c r="O347" s="167" t="str">
        <f t="shared" si="63"/>
        <v/>
      </c>
      <c r="P347" s="167" t="str">
        <f t="shared" si="64"/>
        <v/>
      </c>
      <c r="Q347" s="168" t="str">
        <f t="shared" si="65"/>
        <v/>
      </c>
      <c r="R347" s="169" t="str">
        <f t="shared" si="66"/>
        <v/>
      </c>
      <c r="S347" s="168" t="str">
        <f t="shared" si="67"/>
        <v/>
      </c>
      <c r="T347" s="168" t="str">
        <f t="shared" si="68"/>
        <v/>
      </c>
      <c r="U347" s="168" t="str">
        <f t="shared" si="69"/>
        <v/>
      </c>
      <c r="V347" s="140"/>
      <c r="W347" s="171" t="str">
        <f t="shared" si="70"/>
        <v/>
      </c>
    </row>
    <row r="348" spans="1:23" ht="12" customHeight="1">
      <c r="A348" s="27">
        <v>299</v>
      </c>
      <c r="B348" s="188"/>
      <c r="C348" s="401"/>
      <c r="D348" s="189"/>
      <c r="E348" s="190"/>
      <c r="F348" s="190"/>
      <c r="G348" s="161" t="str">
        <f t="shared" si="59"/>
        <v/>
      </c>
      <c r="H348" s="162" t="str">
        <f t="shared" si="60"/>
        <v/>
      </c>
      <c r="I348" s="197" t="str">
        <f t="shared" si="61"/>
        <v/>
      </c>
      <c r="J348" s="164" t="str">
        <f t="shared" si="71"/>
        <v/>
      </c>
      <c r="K348" s="163"/>
      <c r="M348" s="165" t="str">
        <f t="shared" si="62"/>
        <v/>
      </c>
      <c r="N348" s="166" t="str">
        <f t="shared" si="72"/>
        <v/>
      </c>
      <c r="O348" s="167" t="str">
        <f t="shared" si="63"/>
        <v/>
      </c>
      <c r="P348" s="167" t="str">
        <f t="shared" si="64"/>
        <v/>
      </c>
      <c r="Q348" s="168" t="str">
        <f t="shared" si="65"/>
        <v/>
      </c>
      <c r="R348" s="169" t="str">
        <f t="shared" si="66"/>
        <v/>
      </c>
      <c r="S348" s="168" t="str">
        <f t="shared" si="67"/>
        <v/>
      </c>
      <c r="T348" s="168" t="str">
        <f t="shared" si="68"/>
        <v/>
      </c>
      <c r="U348" s="168" t="str">
        <f t="shared" si="69"/>
        <v/>
      </c>
      <c r="V348" s="140"/>
      <c r="W348" s="171" t="str">
        <f t="shared" si="70"/>
        <v/>
      </c>
    </row>
    <row r="349" spans="1:23" ht="12" customHeight="1">
      <c r="A349" s="27">
        <v>300</v>
      </c>
      <c r="B349" s="188"/>
      <c r="C349" s="401"/>
      <c r="D349" s="189"/>
      <c r="E349" s="190"/>
      <c r="F349" s="190"/>
      <c r="G349" s="161" t="str">
        <f t="shared" si="59"/>
        <v/>
      </c>
      <c r="H349" s="162" t="str">
        <f t="shared" si="60"/>
        <v/>
      </c>
      <c r="I349" s="197" t="str">
        <f t="shared" si="61"/>
        <v/>
      </c>
      <c r="J349" s="164" t="str">
        <f t="shared" si="71"/>
        <v/>
      </c>
      <c r="K349" s="163"/>
      <c r="M349" s="165" t="str">
        <f t="shared" si="62"/>
        <v/>
      </c>
      <c r="N349" s="166" t="str">
        <f t="shared" si="72"/>
        <v/>
      </c>
      <c r="O349" s="167" t="str">
        <f t="shared" si="63"/>
        <v/>
      </c>
      <c r="P349" s="167" t="str">
        <f t="shared" si="64"/>
        <v/>
      </c>
      <c r="Q349" s="168" t="str">
        <f t="shared" si="65"/>
        <v/>
      </c>
      <c r="R349" s="169" t="str">
        <f t="shared" si="66"/>
        <v/>
      </c>
      <c r="S349" s="168" t="str">
        <f t="shared" si="67"/>
        <v/>
      </c>
      <c r="T349" s="168" t="str">
        <f t="shared" si="68"/>
        <v/>
      </c>
      <c r="U349" s="168" t="str">
        <f t="shared" si="69"/>
        <v/>
      </c>
      <c r="V349" s="140"/>
      <c r="W349" s="171" t="str">
        <f t="shared" si="70"/>
        <v/>
      </c>
    </row>
    <row r="350" spans="1:23" ht="12" customHeight="1">
      <c r="A350" s="27">
        <v>301</v>
      </c>
      <c r="B350" s="188"/>
      <c r="C350" s="401"/>
      <c r="D350" s="189"/>
      <c r="E350" s="190"/>
      <c r="F350" s="190"/>
      <c r="G350" s="161" t="str">
        <f t="shared" si="59"/>
        <v/>
      </c>
      <c r="H350" s="162" t="str">
        <f t="shared" si="60"/>
        <v/>
      </c>
      <c r="I350" s="197" t="str">
        <f t="shared" si="61"/>
        <v/>
      </c>
      <c r="J350" s="164" t="str">
        <f t="shared" si="71"/>
        <v/>
      </c>
      <c r="K350" s="163"/>
      <c r="M350" s="165" t="str">
        <f t="shared" si="62"/>
        <v/>
      </c>
      <c r="N350" s="166" t="str">
        <f t="shared" si="72"/>
        <v/>
      </c>
      <c r="O350" s="167" t="str">
        <f t="shared" si="63"/>
        <v/>
      </c>
      <c r="P350" s="167" t="str">
        <f t="shared" si="64"/>
        <v/>
      </c>
      <c r="Q350" s="168" t="str">
        <f t="shared" si="65"/>
        <v/>
      </c>
      <c r="R350" s="169" t="str">
        <f t="shared" si="66"/>
        <v/>
      </c>
      <c r="S350" s="168" t="str">
        <f t="shared" si="67"/>
        <v/>
      </c>
      <c r="T350" s="168" t="str">
        <f t="shared" si="68"/>
        <v/>
      </c>
      <c r="U350" s="168" t="str">
        <f t="shared" si="69"/>
        <v/>
      </c>
      <c r="V350" s="140"/>
      <c r="W350" s="171" t="str">
        <f t="shared" si="70"/>
        <v/>
      </c>
    </row>
    <row r="351" spans="1:23" ht="12" customHeight="1">
      <c r="A351" s="27">
        <v>302</v>
      </c>
      <c r="B351" s="188"/>
      <c r="C351" s="401"/>
      <c r="D351" s="189"/>
      <c r="E351" s="190"/>
      <c r="F351" s="190"/>
      <c r="G351" s="161" t="str">
        <f t="shared" si="59"/>
        <v/>
      </c>
      <c r="H351" s="162" t="str">
        <f t="shared" si="60"/>
        <v/>
      </c>
      <c r="I351" s="197" t="str">
        <f t="shared" si="61"/>
        <v/>
      </c>
      <c r="J351" s="164" t="str">
        <f t="shared" si="71"/>
        <v/>
      </c>
      <c r="K351" s="163"/>
      <c r="M351" s="165" t="str">
        <f t="shared" si="62"/>
        <v/>
      </c>
      <c r="N351" s="166" t="str">
        <f t="shared" si="72"/>
        <v/>
      </c>
      <c r="O351" s="167" t="str">
        <f t="shared" si="63"/>
        <v/>
      </c>
      <c r="P351" s="167" t="str">
        <f t="shared" si="64"/>
        <v/>
      </c>
      <c r="Q351" s="168" t="str">
        <f t="shared" si="65"/>
        <v/>
      </c>
      <c r="R351" s="169" t="str">
        <f t="shared" si="66"/>
        <v/>
      </c>
      <c r="S351" s="168" t="str">
        <f t="shared" si="67"/>
        <v/>
      </c>
      <c r="T351" s="168" t="str">
        <f t="shared" si="68"/>
        <v/>
      </c>
      <c r="U351" s="168" t="str">
        <f t="shared" si="69"/>
        <v/>
      </c>
      <c r="V351" s="140"/>
      <c r="W351" s="171" t="str">
        <f t="shared" si="70"/>
        <v/>
      </c>
    </row>
    <row r="352" spans="1:23" ht="12" customHeight="1">
      <c r="A352" s="27">
        <v>303</v>
      </c>
      <c r="B352" s="188"/>
      <c r="C352" s="401"/>
      <c r="D352" s="189"/>
      <c r="E352" s="190"/>
      <c r="F352" s="190"/>
      <c r="G352" s="161" t="str">
        <f t="shared" si="59"/>
        <v/>
      </c>
      <c r="H352" s="162" t="str">
        <f t="shared" si="60"/>
        <v/>
      </c>
      <c r="I352" s="197" t="str">
        <f t="shared" si="61"/>
        <v/>
      </c>
      <c r="J352" s="164" t="str">
        <f t="shared" si="71"/>
        <v/>
      </c>
      <c r="K352" s="163"/>
      <c r="M352" s="165" t="str">
        <f t="shared" si="62"/>
        <v/>
      </c>
      <c r="N352" s="166" t="str">
        <f t="shared" si="72"/>
        <v/>
      </c>
      <c r="O352" s="167" t="str">
        <f t="shared" si="63"/>
        <v/>
      </c>
      <c r="P352" s="167" t="str">
        <f t="shared" si="64"/>
        <v/>
      </c>
      <c r="Q352" s="168" t="str">
        <f t="shared" si="65"/>
        <v/>
      </c>
      <c r="R352" s="169" t="str">
        <f t="shared" si="66"/>
        <v/>
      </c>
      <c r="S352" s="168" t="str">
        <f t="shared" si="67"/>
        <v/>
      </c>
      <c r="T352" s="168" t="str">
        <f t="shared" si="68"/>
        <v/>
      </c>
      <c r="U352" s="168" t="str">
        <f t="shared" si="69"/>
        <v/>
      </c>
      <c r="V352" s="140"/>
      <c r="W352" s="171" t="str">
        <f t="shared" si="70"/>
        <v/>
      </c>
    </row>
    <row r="353" spans="1:23" ht="12" customHeight="1">
      <c r="A353" s="27">
        <v>304</v>
      </c>
      <c r="B353" s="188"/>
      <c r="C353" s="401"/>
      <c r="D353" s="189"/>
      <c r="E353" s="190"/>
      <c r="F353" s="190"/>
      <c r="G353" s="161" t="str">
        <f t="shared" si="59"/>
        <v/>
      </c>
      <c r="H353" s="162" t="str">
        <f t="shared" si="60"/>
        <v/>
      </c>
      <c r="I353" s="197" t="str">
        <f t="shared" si="61"/>
        <v/>
      </c>
      <c r="J353" s="164" t="str">
        <f t="shared" si="71"/>
        <v/>
      </c>
      <c r="K353" s="163"/>
      <c r="M353" s="165" t="str">
        <f t="shared" si="62"/>
        <v/>
      </c>
      <c r="N353" s="166" t="str">
        <f t="shared" si="72"/>
        <v/>
      </c>
      <c r="O353" s="167" t="str">
        <f t="shared" si="63"/>
        <v/>
      </c>
      <c r="P353" s="167" t="str">
        <f t="shared" si="64"/>
        <v/>
      </c>
      <c r="Q353" s="168" t="str">
        <f t="shared" si="65"/>
        <v/>
      </c>
      <c r="R353" s="169" t="str">
        <f t="shared" si="66"/>
        <v/>
      </c>
      <c r="S353" s="168" t="str">
        <f t="shared" si="67"/>
        <v/>
      </c>
      <c r="T353" s="168" t="str">
        <f t="shared" si="68"/>
        <v/>
      </c>
      <c r="U353" s="168" t="str">
        <f t="shared" si="69"/>
        <v/>
      </c>
      <c r="V353" s="140"/>
      <c r="W353" s="171" t="str">
        <f t="shared" si="70"/>
        <v/>
      </c>
    </row>
    <row r="354" spans="1:23" ht="12" customHeight="1">
      <c r="A354" s="27">
        <v>305</v>
      </c>
      <c r="B354" s="188"/>
      <c r="C354" s="401"/>
      <c r="D354" s="189"/>
      <c r="E354" s="190"/>
      <c r="F354" s="190"/>
      <c r="G354" s="161" t="str">
        <f t="shared" si="59"/>
        <v/>
      </c>
      <c r="H354" s="162" t="str">
        <f t="shared" si="60"/>
        <v/>
      </c>
      <c r="I354" s="197" t="str">
        <f t="shared" si="61"/>
        <v/>
      </c>
      <c r="J354" s="164" t="str">
        <f t="shared" si="71"/>
        <v/>
      </c>
      <c r="K354" s="163"/>
      <c r="M354" s="165" t="str">
        <f t="shared" si="62"/>
        <v/>
      </c>
      <c r="N354" s="166" t="str">
        <f t="shared" si="72"/>
        <v/>
      </c>
      <c r="O354" s="167" t="str">
        <f t="shared" si="63"/>
        <v/>
      </c>
      <c r="P354" s="167" t="str">
        <f t="shared" si="64"/>
        <v/>
      </c>
      <c r="Q354" s="168" t="str">
        <f t="shared" si="65"/>
        <v/>
      </c>
      <c r="R354" s="169" t="str">
        <f t="shared" si="66"/>
        <v/>
      </c>
      <c r="S354" s="168" t="str">
        <f t="shared" si="67"/>
        <v/>
      </c>
      <c r="T354" s="168" t="str">
        <f t="shared" si="68"/>
        <v/>
      </c>
      <c r="U354" s="168" t="str">
        <f t="shared" si="69"/>
        <v/>
      </c>
      <c r="V354" s="140"/>
      <c r="W354" s="171" t="str">
        <f t="shared" si="70"/>
        <v/>
      </c>
    </row>
    <row r="355" spans="1:23" ht="12" customHeight="1">
      <c r="A355" s="27">
        <v>306</v>
      </c>
      <c r="B355" s="188"/>
      <c r="C355" s="401"/>
      <c r="D355" s="189"/>
      <c r="E355" s="190"/>
      <c r="F355" s="190"/>
      <c r="G355" s="161" t="str">
        <f t="shared" si="59"/>
        <v/>
      </c>
      <c r="H355" s="162" t="str">
        <f t="shared" si="60"/>
        <v/>
      </c>
      <c r="I355" s="197" t="str">
        <f t="shared" si="61"/>
        <v/>
      </c>
      <c r="J355" s="164" t="str">
        <f t="shared" si="71"/>
        <v/>
      </c>
      <c r="K355" s="163"/>
      <c r="M355" s="165" t="str">
        <f t="shared" si="62"/>
        <v/>
      </c>
      <c r="N355" s="166" t="str">
        <f t="shared" si="72"/>
        <v/>
      </c>
      <c r="O355" s="167" t="str">
        <f t="shared" si="63"/>
        <v/>
      </c>
      <c r="P355" s="167" t="str">
        <f t="shared" si="64"/>
        <v/>
      </c>
      <c r="Q355" s="168" t="str">
        <f t="shared" si="65"/>
        <v/>
      </c>
      <c r="R355" s="169" t="str">
        <f t="shared" si="66"/>
        <v/>
      </c>
      <c r="S355" s="168" t="str">
        <f t="shared" si="67"/>
        <v/>
      </c>
      <c r="T355" s="168" t="str">
        <f t="shared" si="68"/>
        <v/>
      </c>
      <c r="U355" s="168" t="str">
        <f t="shared" si="69"/>
        <v/>
      </c>
      <c r="V355" s="140"/>
      <c r="W355" s="171" t="str">
        <f t="shared" si="70"/>
        <v/>
      </c>
    </row>
    <row r="356" spans="1:23" ht="12" customHeight="1">
      <c r="A356" s="27">
        <v>307</v>
      </c>
      <c r="B356" s="188"/>
      <c r="C356" s="401"/>
      <c r="D356" s="189"/>
      <c r="E356" s="190"/>
      <c r="F356" s="190"/>
      <c r="G356" s="161" t="str">
        <f t="shared" si="59"/>
        <v/>
      </c>
      <c r="H356" s="162" t="str">
        <f t="shared" si="60"/>
        <v/>
      </c>
      <c r="I356" s="197" t="str">
        <f t="shared" si="61"/>
        <v/>
      </c>
      <c r="J356" s="164" t="str">
        <f t="shared" si="71"/>
        <v/>
      </c>
      <c r="K356" s="163"/>
      <c r="M356" s="165" t="str">
        <f t="shared" si="62"/>
        <v/>
      </c>
      <c r="N356" s="166" t="str">
        <f t="shared" si="72"/>
        <v/>
      </c>
      <c r="O356" s="167" t="str">
        <f t="shared" si="63"/>
        <v/>
      </c>
      <c r="P356" s="167" t="str">
        <f t="shared" si="64"/>
        <v/>
      </c>
      <c r="Q356" s="168" t="str">
        <f t="shared" si="65"/>
        <v/>
      </c>
      <c r="R356" s="169" t="str">
        <f t="shared" si="66"/>
        <v/>
      </c>
      <c r="S356" s="168" t="str">
        <f t="shared" si="67"/>
        <v/>
      </c>
      <c r="T356" s="168" t="str">
        <f t="shared" si="68"/>
        <v/>
      </c>
      <c r="U356" s="168" t="str">
        <f t="shared" si="69"/>
        <v/>
      </c>
      <c r="V356" s="140"/>
      <c r="W356" s="171" t="str">
        <f t="shared" si="70"/>
        <v/>
      </c>
    </row>
    <row r="357" spans="1:23" ht="12" customHeight="1">
      <c r="A357" s="27">
        <v>308</v>
      </c>
      <c r="B357" s="188"/>
      <c r="C357" s="401"/>
      <c r="D357" s="189"/>
      <c r="E357" s="190"/>
      <c r="F357" s="190"/>
      <c r="G357" s="161" t="str">
        <f t="shared" si="59"/>
        <v/>
      </c>
      <c r="H357" s="162" t="str">
        <f t="shared" si="60"/>
        <v/>
      </c>
      <c r="I357" s="197" t="str">
        <f t="shared" si="61"/>
        <v/>
      </c>
      <c r="J357" s="164" t="str">
        <f t="shared" si="71"/>
        <v/>
      </c>
      <c r="K357" s="163"/>
      <c r="M357" s="165" t="str">
        <f t="shared" si="62"/>
        <v/>
      </c>
      <c r="N357" s="166" t="str">
        <f t="shared" si="72"/>
        <v/>
      </c>
      <c r="O357" s="167" t="str">
        <f t="shared" si="63"/>
        <v/>
      </c>
      <c r="P357" s="167" t="str">
        <f t="shared" si="64"/>
        <v/>
      </c>
      <c r="Q357" s="168" t="str">
        <f t="shared" si="65"/>
        <v/>
      </c>
      <c r="R357" s="169" t="str">
        <f t="shared" si="66"/>
        <v/>
      </c>
      <c r="S357" s="168" t="str">
        <f t="shared" si="67"/>
        <v/>
      </c>
      <c r="T357" s="168" t="str">
        <f t="shared" si="68"/>
        <v/>
      </c>
      <c r="U357" s="168" t="str">
        <f t="shared" si="69"/>
        <v/>
      </c>
      <c r="V357" s="140"/>
      <c r="W357" s="171" t="str">
        <f t="shared" si="70"/>
        <v/>
      </c>
    </row>
    <row r="358" spans="1:23" ht="12" customHeight="1">
      <c r="A358" s="27">
        <v>309</v>
      </c>
      <c r="B358" s="188"/>
      <c r="C358" s="401"/>
      <c r="D358" s="189"/>
      <c r="E358" s="190"/>
      <c r="F358" s="190"/>
      <c r="G358" s="161" t="str">
        <f t="shared" si="59"/>
        <v/>
      </c>
      <c r="H358" s="162" t="str">
        <f t="shared" si="60"/>
        <v/>
      </c>
      <c r="I358" s="197" t="str">
        <f t="shared" si="61"/>
        <v/>
      </c>
      <c r="J358" s="164" t="str">
        <f t="shared" si="71"/>
        <v/>
      </c>
      <c r="K358" s="163"/>
      <c r="M358" s="165" t="str">
        <f t="shared" si="62"/>
        <v/>
      </c>
      <c r="N358" s="166" t="str">
        <f t="shared" si="72"/>
        <v/>
      </c>
      <c r="O358" s="167" t="str">
        <f t="shared" si="63"/>
        <v/>
      </c>
      <c r="P358" s="167" t="str">
        <f t="shared" si="64"/>
        <v/>
      </c>
      <c r="Q358" s="168" t="str">
        <f t="shared" si="65"/>
        <v/>
      </c>
      <c r="R358" s="169" t="str">
        <f t="shared" si="66"/>
        <v/>
      </c>
      <c r="S358" s="168" t="str">
        <f t="shared" si="67"/>
        <v/>
      </c>
      <c r="T358" s="168" t="str">
        <f t="shared" si="68"/>
        <v/>
      </c>
      <c r="U358" s="168" t="str">
        <f t="shared" si="69"/>
        <v/>
      </c>
      <c r="V358" s="140"/>
      <c r="W358" s="171" t="str">
        <f t="shared" si="70"/>
        <v/>
      </c>
    </row>
    <row r="359" spans="1:23" ht="12" customHeight="1">
      <c r="A359" s="27">
        <v>310</v>
      </c>
      <c r="B359" s="188"/>
      <c r="C359" s="401"/>
      <c r="D359" s="189"/>
      <c r="E359" s="190"/>
      <c r="F359" s="190"/>
      <c r="G359" s="161" t="str">
        <f t="shared" si="59"/>
        <v/>
      </c>
      <c r="H359" s="162" t="str">
        <f t="shared" si="60"/>
        <v/>
      </c>
      <c r="I359" s="197" t="str">
        <f t="shared" si="61"/>
        <v/>
      </c>
      <c r="J359" s="164" t="str">
        <f t="shared" si="71"/>
        <v/>
      </c>
      <c r="K359" s="163"/>
      <c r="M359" s="165" t="str">
        <f t="shared" si="62"/>
        <v/>
      </c>
      <c r="N359" s="166" t="str">
        <f t="shared" si="72"/>
        <v/>
      </c>
      <c r="O359" s="167" t="str">
        <f t="shared" si="63"/>
        <v/>
      </c>
      <c r="P359" s="167" t="str">
        <f t="shared" si="64"/>
        <v/>
      </c>
      <c r="Q359" s="168" t="str">
        <f t="shared" si="65"/>
        <v/>
      </c>
      <c r="R359" s="169" t="str">
        <f t="shared" si="66"/>
        <v/>
      </c>
      <c r="S359" s="168" t="str">
        <f t="shared" si="67"/>
        <v/>
      </c>
      <c r="T359" s="168" t="str">
        <f t="shared" si="68"/>
        <v/>
      </c>
      <c r="U359" s="168" t="str">
        <f t="shared" si="69"/>
        <v/>
      </c>
      <c r="V359" s="140"/>
      <c r="W359" s="171" t="str">
        <f t="shared" si="70"/>
        <v/>
      </c>
    </row>
    <row r="360" spans="1:23" ht="12" customHeight="1">
      <c r="A360" s="27">
        <v>311</v>
      </c>
      <c r="B360" s="188"/>
      <c r="C360" s="401"/>
      <c r="D360" s="189"/>
      <c r="E360" s="190"/>
      <c r="F360" s="190"/>
      <c r="G360" s="161" t="str">
        <f t="shared" si="59"/>
        <v/>
      </c>
      <c r="H360" s="162" t="str">
        <f t="shared" si="60"/>
        <v/>
      </c>
      <c r="I360" s="197" t="str">
        <f t="shared" si="61"/>
        <v/>
      </c>
      <c r="J360" s="164" t="str">
        <f t="shared" si="71"/>
        <v/>
      </c>
      <c r="K360" s="163"/>
      <c r="M360" s="165" t="str">
        <f t="shared" si="62"/>
        <v/>
      </c>
      <c r="N360" s="166" t="str">
        <f t="shared" si="72"/>
        <v/>
      </c>
      <c r="O360" s="167" t="str">
        <f t="shared" si="63"/>
        <v/>
      </c>
      <c r="P360" s="167" t="str">
        <f t="shared" si="64"/>
        <v/>
      </c>
      <c r="Q360" s="168" t="str">
        <f t="shared" si="65"/>
        <v/>
      </c>
      <c r="R360" s="169" t="str">
        <f t="shared" si="66"/>
        <v/>
      </c>
      <c r="S360" s="168" t="str">
        <f t="shared" si="67"/>
        <v/>
      </c>
      <c r="T360" s="168" t="str">
        <f t="shared" si="68"/>
        <v/>
      </c>
      <c r="U360" s="168" t="str">
        <f t="shared" si="69"/>
        <v/>
      </c>
      <c r="V360" s="140"/>
      <c r="W360" s="171" t="str">
        <f t="shared" si="70"/>
        <v/>
      </c>
    </row>
    <row r="361" spans="1:23" ht="12" customHeight="1">
      <c r="A361" s="27">
        <v>312</v>
      </c>
      <c r="B361" s="188"/>
      <c r="C361" s="401"/>
      <c r="D361" s="189"/>
      <c r="E361" s="190"/>
      <c r="F361" s="190"/>
      <c r="G361" s="161" t="str">
        <f t="shared" si="59"/>
        <v/>
      </c>
      <c r="H361" s="162" t="str">
        <f t="shared" si="60"/>
        <v/>
      </c>
      <c r="I361" s="197" t="str">
        <f t="shared" si="61"/>
        <v/>
      </c>
      <c r="J361" s="164" t="str">
        <f t="shared" si="71"/>
        <v/>
      </c>
      <c r="K361" s="163"/>
      <c r="M361" s="165" t="str">
        <f t="shared" si="62"/>
        <v/>
      </c>
      <c r="N361" s="166" t="str">
        <f t="shared" si="72"/>
        <v/>
      </c>
      <c r="O361" s="167" t="str">
        <f t="shared" si="63"/>
        <v/>
      </c>
      <c r="P361" s="167" t="str">
        <f t="shared" si="64"/>
        <v/>
      </c>
      <c r="Q361" s="168" t="str">
        <f t="shared" si="65"/>
        <v/>
      </c>
      <c r="R361" s="169" t="str">
        <f t="shared" si="66"/>
        <v/>
      </c>
      <c r="S361" s="168" t="str">
        <f t="shared" si="67"/>
        <v/>
      </c>
      <c r="T361" s="168" t="str">
        <f t="shared" si="68"/>
        <v/>
      </c>
      <c r="U361" s="168" t="str">
        <f t="shared" si="69"/>
        <v/>
      </c>
      <c r="V361" s="140"/>
      <c r="W361" s="171" t="str">
        <f t="shared" si="70"/>
        <v/>
      </c>
    </row>
    <row r="362" spans="1:23" ht="12" customHeight="1">
      <c r="A362" s="27">
        <v>313</v>
      </c>
      <c r="B362" s="188"/>
      <c r="C362" s="401"/>
      <c r="D362" s="189"/>
      <c r="E362" s="190"/>
      <c r="F362" s="190"/>
      <c r="G362" s="161" t="str">
        <f t="shared" si="59"/>
        <v/>
      </c>
      <c r="H362" s="162" t="str">
        <f t="shared" si="60"/>
        <v/>
      </c>
      <c r="I362" s="197" t="str">
        <f t="shared" si="61"/>
        <v/>
      </c>
      <c r="J362" s="164" t="str">
        <f t="shared" si="71"/>
        <v/>
      </c>
      <c r="K362" s="163"/>
      <c r="M362" s="165" t="str">
        <f t="shared" si="62"/>
        <v/>
      </c>
      <c r="N362" s="166" t="str">
        <f t="shared" si="72"/>
        <v/>
      </c>
      <c r="O362" s="167" t="str">
        <f t="shared" si="63"/>
        <v/>
      </c>
      <c r="P362" s="167" t="str">
        <f t="shared" si="64"/>
        <v/>
      </c>
      <c r="Q362" s="168" t="str">
        <f t="shared" si="65"/>
        <v/>
      </c>
      <c r="R362" s="169" t="str">
        <f t="shared" si="66"/>
        <v/>
      </c>
      <c r="S362" s="168" t="str">
        <f t="shared" si="67"/>
        <v/>
      </c>
      <c r="T362" s="168" t="str">
        <f t="shared" si="68"/>
        <v/>
      </c>
      <c r="U362" s="168" t="str">
        <f t="shared" si="69"/>
        <v/>
      </c>
      <c r="V362" s="140"/>
      <c r="W362" s="171" t="str">
        <f t="shared" si="70"/>
        <v/>
      </c>
    </row>
    <row r="363" spans="1:23" ht="12" customHeight="1">
      <c r="A363" s="27">
        <v>314</v>
      </c>
      <c r="B363" s="188"/>
      <c r="C363" s="401"/>
      <c r="D363" s="189"/>
      <c r="E363" s="190"/>
      <c r="F363" s="190"/>
      <c r="G363" s="161" t="str">
        <f t="shared" si="59"/>
        <v/>
      </c>
      <c r="H363" s="162" t="str">
        <f t="shared" si="60"/>
        <v/>
      </c>
      <c r="I363" s="197" t="str">
        <f t="shared" si="61"/>
        <v/>
      </c>
      <c r="J363" s="164" t="str">
        <f t="shared" si="71"/>
        <v/>
      </c>
      <c r="K363" s="163"/>
      <c r="M363" s="165" t="str">
        <f t="shared" si="62"/>
        <v/>
      </c>
      <c r="N363" s="166" t="str">
        <f t="shared" si="72"/>
        <v/>
      </c>
      <c r="O363" s="167" t="str">
        <f t="shared" si="63"/>
        <v/>
      </c>
      <c r="P363" s="167" t="str">
        <f t="shared" si="64"/>
        <v/>
      </c>
      <c r="Q363" s="168" t="str">
        <f t="shared" si="65"/>
        <v/>
      </c>
      <c r="R363" s="169" t="str">
        <f t="shared" si="66"/>
        <v/>
      </c>
      <c r="S363" s="168" t="str">
        <f t="shared" si="67"/>
        <v/>
      </c>
      <c r="T363" s="168" t="str">
        <f t="shared" si="68"/>
        <v/>
      </c>
      <c r="U363" s="168" t="str">
        <f t="shared" si="69"/>
        <v/>
      </c>
      <c r="V363" s="140"/>
      <c r="W363" s="171" t="str">
        <f t="shared" si="70"/>
        <v/>
      </c>
    </row>
    <row r="364" spans="1:23" ht="12" customHeight="1">
      <c r="A364" s="27">
        <v>315</v>
      </c>
      <c r="B364" s="188"/>
      <c r="C364" s="401"/>
      <c r="D364" s="189"/>
      <c r="E364" s="190"/>
      <c r="F364" s="190"/>
      <c r="G364" s="161" t="str">
        <f t="shared" si="59"/>
        <v/>
      </c>
      <c r="H364" s="162" t="str">
        <f t="shared" si="60"/>
        <v/>
      </c>
      <c r="I364" s="197" t="str">
        <f t="shared" si="61"/>
        <v/>
      </c>
      <c r="J364" s="164" t="str">
        <f t="shared" si="71"/>
        <v/>
      </c>
      <c r="K364" s="163"/>
      <c r="M364" s="165" t="str">
        <f t="shared" si="62"/>
        <v/>
      </c>
      <c r="N364" s="166" t="str">
        <f t="shared" si="72"/>
        <v/>
      </c>
      <c r="O364" s="167" t="str">
        <f t="shared" si="63"/>
        <v/>
      </c>
      <c r="P364" s="167" t="str">
        <f t="shared" si="64"/>
        <v/>
      </c>
      <c r="Q364" s="168" t="str">
        <f t="shared" si="65"/>
        <v/>
      </c>
      <c r="R364" s="169" t="str">
        <f t="shared" si="66"/>
        <v/>
      </c>
      <c r="S364" s="168" t="str">
        <f t="shared" si="67"/>
        <v/>
      </c>
      <c r="T364" s="168" t="str">
        <f t="shared" si="68"/>
        <v/>
      </c>
      <c r="U364" s="168" t="str">
        <f t="shared" si="69"/>
        <v/>
      </c>
      <c r="V364" s="140"/>
      <c r="W364" s="171" t="str">
        <f t="shared" si="70"/>
        <v/>
      </c>
    </row>
    <row r="365" spans="1:23" ht="12" customHeight="1">
      <c r="A365" s="27">
        <v>316</v>
      </c>
      <c r="B365" s="188"/>
      <c r="C365" s="401"/>
      <c r="D365" s="189"/>
      <c r="E365" s="190"/>
      <c r="F365" s="190"/>
      <c r="G365" s="161" t="str">
        <f t="shared" si="59"/>
        <v/>
      </c>
      <c r="H365" s="162" t="str">
        <f t="shared" si="60"/>
        <v/>
      </c>
      <c r="I365" s="197" t="str">
        <f t="shared" si="61"/>
        <v/>
      </c>
      <c r="J365" s="164" t="str">
        <f t="shared" si="71"/>
        <v/>
      </c>
      <c r="K365" s="163"/>
      <c r="M365" s="165" t="str">
        <f t="shared" si="62"/>
        <v/>
      </c>
      <c r="N365" s="166" t="str">
        <f t="shared" si="72"/>
        <v/>
      </c>
      <c r="O365" s="167" t="str">
        <f t="shared" si="63"/>
        <v/>
      </c>
      <c r="P365" s="167" t="str">
        <f t="shared" si="64"/>
        <v/>
      </c>
      <c r="Q365" s="168" t="str">
        <f t="shared" si="65"/>
        <v/>
      </c>
      <c r="R365" s="169" t="str">
        <f t="shared" si="66"/>
        <v/>
      </c>
      <c r="S365" s="168" t="str">
        <f t="shared" si="67"/>
        <v/>
      </c>
      <c r="T365" s="168" t="str">
        <f t="shared" si="68"/>
        <v/>
      </c>
      <c r="U365" s="168" t="str">
        <f t="shared" si="69"/>
        <v/>
      </c>
      <c r="V365" s="140"/>
      <c r="W365" s="171" t="str">
        <f t="shared" si="70"/>
        <v/>
      </c>
    </row>
    <row r="366" spans="1:23" ht="12" customHeight="1">
      <c r="A366" s="27">
        <v>317</v>
      </c>
      <c r="B366" s="188"/>
      <c r="C366" s="401"/>
      <c r="D366" s="189"/>
      <c r="E366" s="190"/>
      <c r="F366" s="190"/>
      <c r="G366" s="161" t="str">
        <f t="shared" si="59"/>
        <v/>
      </c>
      <c r="H366" s="162" t="str">
        <f t="shared" si="60"/>
        <v/>
      </c>
      <c r="I366" s="197" t="str">
        <f t="shared" si="61"/>
        <v/>
      </c>
      <c r="J366" s="164" t="str">
        <f t="shared" si="71"/>
        <v/>
      </c>
      <c r="K366" s="163"/>
      <c r="M366" s="165" t="str">
        <f t="shared" si="62"/>
        <v/>
      </c>
      <c r="N366" s="166" t="str">
        <f t="shared" si="72"/>
        <v/>
      </c>
      <c r="O366" s="167" t="str">
        <f t="shared" si="63"/>
        <v/>
      </c>
      <c r="P366" s="167" t="str">
        <f t="shared" si="64"/>
        <v/>
      </c>
      <c r="Q366" s="168" t="str">
        <f t="shared" si="65"/>
        <v/>
      </c>
      <c r="R366" s="169" t="str">
        <f t="shared" si="66"/>
        <v/>
      </c>
      <c r="S366" s="168" t="str">
        <f t="shared" si="67"/>
        <v/>
      </c>
      <c r="T366" s="168" t="str">
        <f t="shared" si="68"/>
        <v/>
      </c>
      <c r="U366" s="168" t="str">
        <f t="shared" si="69"/>
        <v/>
      </c>
      <c r="V366" s="140"/>
      <c r="W366" s="171" t="str">
        <f t="shared" si="70"/>
        <v/>
      </c>
    </row>
    <row r="367" spans="1:23" ht="12" customHeight="1">
      <c r="A367" s="27">
        <v>318</v>
      </c>
      <c r="B367" s="188"/>
      <c r="C367" s="401"/>
      <c r="D367" s="189"/>
      <c r="E367" s="190"/>
      <c r="F367" s="190"/>
      <c r="G367" s="161" t="str">
        <f t="shared" si="59"/>
        <v/>
      </c>
      <c r="H367" s="162" t="str">
        <f t="shared" si="60"/>
        <v/>
      </c>
      <c r="I367" s="197" t="str">
        <f t="shared" si="61"/>
        <v/>
      </c>
      <c r="J367" s="164" t="str">
        <f t="shared" si="71"/>
        <v/>
      </c>
      <c r="K367" s="163"/>
      <c r="M367" s="165" t="str">
        <f t="shared" si="62"/>
        <v/>
      </c>
      <c r="N367" s="166" t="str">
        <f t="shared" si="72"/>
        <v/>
      </c>
      <c r="O367" s="167" t="str">
        <f t="shared" si="63"/>
        <v/>
      </c>
      <c r="P367" s="167" t="str">
        <f t="shared" si="64"/>
        <v/>
      </c>
      <c r="Q367" s="168" t="str">
        <f t="shared" si="65"/>
        <v/>
      </c>
      <c r="R367" s="169" t="str">
        <f t="shared" si="66"/>
        <v/>
      </c>
      <c r="S367" s="168" t="str">
        <f t="shared" si="67"/>
        <v/>
      </c>
      <c r="T367" s="168" t="str">
        <f t="shared" si="68"/>
        <v/>
      </c>
      <c r="U367" s="168" t="str">
        <f t="shared" si="69"/>
        <v/>
      </c>
      <c r="V367" s="140"/>
      <c r="W367" s="171" t="str">
        <f t="shared" si="70"/>
        <v/>
      </c>
    </row>
    <row r="368" spans="1:23" ht="12" customHeight="1">
      <c r="A368" s="27">
        <v>319</v>
      </c>
      <c r="B368" s="188"/>
      <c r="C368" s="401"/>
      <c r="D368" s="189"/>
      <c r="E368" s="190"/>
      <c r="F368" s="190"/>
      <c r="G368" s="161" t="str">
        <f t="shared" si="59"/>
        <v/>
      </c>
      <c r="H368" s="162" t="str">
        <f t="shared" si="60"/>
        <v/>
      </c>
      <c r="I368" s="197" t="str">
        <f t="shared" si="61"/>
        <v/>
      </c>
      <c r="J368" s="164" t="str">
        <f t="shared" si="71"/>
        <v/>
      </c>
      <c r="K368" s="163"/>
      <c r="M368" s="165" t="str">
        <f t="shared" si="62"/>
        <v/>
      </c>
      <c r="N368" s="166" t="str">
        <f t="shared" si="72"/>
        <v/>
      </c>
      <c r="O368" s="167" t="str">
        <f t="shared" si="63"/>
        <v/>
      </c>
      <c r="P368" s="167" t="str">
        <f t="shared" si="64"/>
        <v/>
      </c>
      <c r="Q368" s="168" t="str">
        <f t="shared" si="65"/>
        <v/>
      </c>
      <c r="R368" s="169" t="str">
        <f t="shared" si="66"/>
        <v/>
      </c>
      <c r="S368" s="168" t="str">
        <f t="shared" si="67"/>
        <v/>
      </c>
      <c r="T368" s="168" t="str">
        <f t="shared" si="68"/>
        <v/>
      </c>
      <c r="U368" s="168" t="str">
        <f t="shared" si="69"/>
        <v/>
      </c>
      <c r="V368" s="140"/>
      <c r="W368" s="171" t="str">
        <f t="shared" si="70"/>
        <v/>
      </c>
    </row>
    <row r="369" spans="1:23" ht="12" customHeight="1">
      <c r="A369" s="27">
        <v>320</v>
      </c>
      <c r="B369" s="188"/>
      <c r="C369" s="401"/>
      <c r="D369" s="189"/>
      <c r="E369" s="190"/>
      <c r="F369" s="190"/>
      <c r="G369" s="161" t="str">
        <f t="shared" si="59"/>
        <v/>
      </c>
      <c r="H369" s="162" t="str">
        <f t="shared" si="60"/>
        <v/>
      </c>
      <c r="I369" s="197" t="str">
        <f t="shared" si="61"/>
        <v/>
      </c>
      <c r="J369" s="164" t="str">
        <f t="shared" si="71"/>
        <v/>
      </c>
      <c r="K369" s="163"/>
      <c r="M369" s="165" t="str">
        <f t="shared" si="62"/>
        <v/>
      </c>
      <c r="N369" s="166" t="str">
        <f t="shared" si="72"/>
        <v/>
      </c>
      <c r="O369" s="167" t="str">
        <f t="shared" si="63"/>
        <v/>
      </c>
      <c r="P369" s="167" t="str">
        <f t="shared" si="64"/>
        <v/>
      </c>
      <c r="Q369" s="168" t="str">
        <f t="shared" si="65"/>
        <v/>
      </c>
      <c r="R369" s="169" t="str">
        <f t="shared" si="66"/>
        <v/>
      </c>
      <c r="S369" s="168" t="str">
        <f t="shared" si="67"/>
        <v/>
      </c>
      <c r="T369" s="168" t="str">
        <f t="shared" si="68"/>
        <v/>
      </c>
      <c r="U369" s="168" t="str">
        <f t="shared" si="69"/>
        <v/>
      </c>
      <c r="V369" s="140"/>
      <c r="W369" s="171" t="str">
        <f t="shared" si="70"/>
        <v/>
      </c>
    </row>
    <row r="370" spans="1:23" ht="12" customHeight="1">
      <c r="A370" s="27">
        <v>321</v>
      </c>
      <c r="B370" s="188"/>
      <c r="C370" s="401"/>
      <c r="D370" s="189"/>
      <c r="E370" s="190"/>
      <c r="F370" s="190"/>
      <c r="G370" s="161" t="str">
        <f t="shared" ref="G370:G433" si="73">IF(OR(ISBLANK($C370),ISBLANK($C$45)),"",IF($C370&gt;$C$45,"",DATEDIF($C370,$C$45,"Y")))</f>
        <v/>
      </c>
      <c r="H370" s="162" t="str">
        <f t="shared" ref="H370:H433" si="74">IF(D370=1,"男",IF(D370=2,"女",""))</f>
        <v/>
      </c>
      <c r="I370" s="197" t="str">
        <f t="shared" ref="I370:I433" si="75">G370&amp;H370</f>
        <v/>
      </c>
      <c r="J370" s="164" t="str">
        <f t="shared" si="71"/>
        <v/>
      </c>
      <c r="K370" s="163"/>
      <c r="M370" s="165" t="str">
        <f t="shared" ref="M370:M433" si="76">IF(E370="","",(IF(E370&gt;=70,F370/(E370*E370/10^4),"測定不可")))</f>
        <v/>
      </c>
      <c r="N370" s="166" t="str">
        <f t="shared" si="72"/>
        <v/>
      </c>
      <c r="O370" s="167" t="str">
        <f t="shared" ref="O370:O433" si="77">IF(OR(C370=""),"",IF(D370="1",0.00206*E370*E370-0.1166*E370+6.5273,0.00249*E370*E370-0.1858*E370+9.036))</f>
        <v/>
      </c>
      <c r="P370" s="167" t="str">
        <f t="shared" ref="P370:P433" si="78">IF(OR(E370=""),"",IF(AND(H370="男",G370&lt;=2),61,IF(AND(H370="男",G370&gt;=3),54.8,IF(AND(H370="女",G370&lt;=2),59.7,52.2))))</f>
        <v/>
      </c>
      <c r="Q370" s="168" t="str">
        <f t="shared" ref="Q370:Q433" si="79">IF($E370="","",P370*O370)</f>
        <v/>
      </c>
      <c r="R370" s="169" t="str">
        <f t="shared" ref="R370:R433" si="80">IF(OR(G370=""),"",IF(G370&gt;=3,1.45,1.35))</f>
        <v/>
      </c>
      <c r="S370" s="168" t="str">
        <f t="shared" ref="S370:S433" si="81">IF(OR(G370=""),"",IF(AND(H370="男",G370&lt;=2),20,IF(AND(H370="女",G370&lt;=2),15,10)))</f>
        <v/>
      </c>
      <c r="T370" s="168" t="str">
        <f t="shared" ref="T370:T433" si="82">IF(E370="","",(Q370*R370+S370))</f>
        <v/>
      </c>
      <c r="U370" s="168" t="str">
        <f t="shared" ref="U370:U433" si="83">IF(OR(E370=""),"",CEILING(T370,50))</f>
        <v/>
      </c>
      <c r="V370" s="140"/>
      <c r="W370" s="171" t="str">
        <f t="shared" ref="W370:W433" si="84">IF(E370="","",(U370*V370))</f>
        <v/>
      </c>
    </row>
    <row r="371" spans="1:23" ht="12" customHeight="1">
      <c r="A371" s="27">
        <v>322</v>
      </c>
      <c r="B371" s="188"/>
      <c r="C371" s="401"/>
      <c r="D371" s="189"/>
      <c r="E371" s="190"/>
      <c r="F371" s="190"/>
      <c r="G371" s="161" t="str">
        <f t="shared" si="73"/>
        <v/>
      </c>
      <c r="H371" s="162" t="str">
        <f t="shared" si="74"/>
        <v/>
      </c>
      <c r="I371" s="197" t="str">
        <f t="shared" si="75"/>
        <v/>
      </c>
      <c r="J371" s="164" t="str">
        <f t="shared" si="71"/>
        <v/>
      </c>
      <c r="K371" s="163"/>
      <c r="M371" s="165" t="str">
        <f t="shared" si="76"/>
        <v/>
      </c>
      <c r="N371" s="166" t="str">
        <f t="shared" si="72"/>
        <v/>
      </c>
      <c r="O371" s="167" t="str">
        <f t="shared" si="77"/>
        <v/>
      </c>
      <c r="P371" s="167" t="str">
        <f t="shared" si="78"/>
        <v/>
      </c>
      <c r="Q371" s="168" t="str">
        <f t="shared" si="79"/>
        <v/>
      </c>
      <c r="R371" s="169" t="str">
        <f t="shared" si="80"/>
        <v/>
      </c>
      <c r="S371" s="168" t="str">
        <f t="shared" si="81"/>
        <v/>
      </c>
      <c r="T371" s="168" t="str">
        <f t="shared" si="82"/>
        <v/>
      </c>
      <c r="U371" s="168" t="str">
        <f t="shared" si="83"/>
        <v/>
      </c>
      <c r="V371" s="140"/>
      <c r="W371" s="171" t="str">
        <f t="shared" si="84"/>
        <v/>
      </c>
    </row>
    <row r="372" spans="1:23" ht="12" customHeight="1">
      <c r="A372" s="27">
        <v>323</v>
      </c>
      <c r="B372" s="188"/>
      <c r="C372" s="401"/>
      <c r="D372" s="189"/>
      <c r="E372" s="190"/>
      <c r="F372" s="190"/>
      <c r="G372" s="161" t="str">
        <f t="shared" si="73"/>
        <v/>
      </c>
      <c r="H372" s="162" t="str">
        <f t="shared" si="74"/>
        <v/>
      </c>
      <c r="I372" s="197" t="str">
        <f t="shared" si="75"/>
        <v/>
      </c>
      <c r="J372" s="164" t="str">
        <f t="shared" ref="J372:J435" si="85">IF(OR(E372=""),"",IF(E372&gt;=70,(IF(ISNUMBER(N372),VLOOKUP(N372,$F$32:$K$37,4,TRUE),"")),"測定不可"))</f>
        <v/>
      </c>
      <c r="K372" s="163"/>
      <c r="M372" s="165" t="str">
        <f t="shared" si="76"/>
        <v/>
      </c>
      <c r="N372" s="166" t="str">
        <f t="shared" si="72"/>
        <v/>
      </c>
      <c r="O372" s="167" t="str">
        <f t="shared" si="77"/>
        <v/>
      </c>
      <c r="P372" s="167" t="str">
        <f t="shared" si="78"/>
        <v/>
      </c>
      <c r="Q372" s="168" t="str">
        <f t="shared" si="79"/>
        <v/>
      </c>
      <c r="R372" s="169" t="str">
        <f t="shared" si="80"/>
        <v/>
      </c>
      <c r="S372" s="168" t="str">
        <f t="shared" si="81"/>
        <v/>
      </c>
      <c r="T372" s="168" t="str">
        <f t="shared" si="82"/>
        <v/>
      </c>
      <c r="U372" s="168" t="str">
        <f t="shared" si="83"/>
        <v/>
      </c>
      <c r="V372" s="140"/>
      <c r="W372" s="171" t="str">
        <f t="shared" si="84"/>
        <v/>
      </c>
    </row>
    <row r="373" spans="1:23" ht="12" customHeight="1">
      <c r="A373" s="27">
        <v>324</v>
      </c>
      <c r="B373" s="188"/>
      <c r="C373" s="401"/>
      <c r="D373" s="189"/>
      <c r="E373" s="190"/>
      <c r="F373" s="190"/>
      <c r="G373" s="161" t="str">
        <f t="shared" si="73"/>
        <v/>
      </c>
      <c r="H373" s="162" t="str">
        <f t="shared" si="74"/>
        <v/>
      </c>
      <c r="I373" s="197" t="str">
        <f t="shared" si="75"/>
        <v/>
      </c>
      <c r="J373" s="164" t="str">
        <f t="shared" si="85"/>
        <v/>
      </c>
      <c r="K373" s="163"/>
      <c r="M373" s="165" t="str">
        <f t="shared" si="76"/>
        <v/>
      </c>
      <c r="N373" s="166" t="str">
        <f t="shared" si="72"/>
        <v/>
      </c>
      <c r="O373" s="167" t="str">
        <f t="shared" si="77"/>
        <v/>
      </c>
      <c r="P373" s="167" t="str">
        <f t="shared" si="78"/>
        <v/>
      </c>
      <c r="Q373" s="168" t="str">
        <f t="shared" si="79"/>
        <v/>
      </c>
      <c r="R373" s="169" t="str">
        <f t="shared" si="80"/>
        <v/>
      </c>
      <c r="S373" s="168" t="str">
        <f t="shared" si="81"/>
        <v/>
      </c>
      <c r="T373" s="168" t="str">
        <f t="shared" si="82"/>
        <v/>
      </c>
      <c r="U373" s="168" t="str">
        <f t="shared" si="83"/>
        <v/>
      </c>
      <c r="V373" s="140"/>
      <c r="W373" s="171" t="str">
        <f t="shared" si="84"/>
        <v/>
      </c>
    </row>
    <row r="374" spans="1:23" ht="12" customHeight="1">
      <c r="A374" s="27">
        <v>325</v>
      </c>
      <c r="B374" s="188"/>
      <c r="C374" s="401"/>
      <c r="D374" s="189"/>
      <c r="E374" s="190"/>
      <c r="F374" s="190"/>
      <c r="G374" s="161" t="str">
        <f t="shared" si="73"/>
        <v/>
      </c>
      <c r="H374" s="162" t="str">
        <f t="shared" si="74"/>
        <v/>
      </c>
      <c r="I374" s="197" t="str">
        <f t="shared" si="75"/>
        <v/>
      </c>
      <c r="J374" s="164" t="str">
        <f t="shared" si="85"/>
        <v/>
      </c>
      <c r="K374" s="163"/>
      <c r="M374" s="165" t="str">
        <f t="shared" si="76"/>
        <v/>
      </c>
      <c r="N374" s="166" t="str">
        <f t="shared" si="72"/>
        <v/>
      </c>
      <c r="O374" s="167" t="str">
        <f t="shared" si="77"/>
        <v/>
      </c>
      <c r="P374" s="167" t="str">
        <f t="shared" si="78"/>
        <v/>
      </c>
      <c r="Q374" s="168" t="str">
        <f t="shared" si="79"/>
        <v/>
      </c>
      <c r="R374" s="169" t="str">
        <f t="shared" si="80"/>
        <v/>
      </c>
      <c r="S374" s="168" t="str">
        <f t="shared" si="81"/>
        <v/>
      </c>
      <c r="T374" s="168" t="str">
        <f t="shared" si="82"/>
        <v/>
      </c>
      <c r="U374" s="168" t="str">
        <f t="shared" si="83"/>
        <v/>
      </c>
      <c r="V374" s="140"/>
      <c r="W374" s="171" t="str">
        <f t="shared" si="84"/>
        <v/>
      </c>
    </row>
    <row r="375" spans="1:23" ht="12" customHeight="1">
      <c r="A375" s="27">
        <v>326</v>
      </c>
      <c r="B375" s="188"/>
      <c r="C375" s="401"/>
      <c r="D375" s="189"/>
      <c r="E375" s="190"/>
      <c r="F375" s="190"/>
      <c r="G375" s="161" t="str">
        <f t="shared" si="73"/>
        <v/>
      </c>
      <c r="H375" s="162" t="str">
        <f t="shared" si="74"/>
        <v/>
      </c>
      <c r="I375" s="197" t="str">
        <f t="shared" si="75"/>
        <v/>
      </c>
      <c r="J375" s="164" t="str">
        <f t="shared" si="85"/>
        <v/>
      </c>
      <c r="K375" s="163"/>
      <c r="M375" s="165" t="str">
        <f t="shared" si="76"/>
        <v/>
      </c>
      <c r="N375" s="166" t="str">
        <f t="shared" si="72"/>
        <v/>
      </c>
      <c r="O375" s="167" t="str">
        <f t="shared" si="77"/>
        <v/>
      </c>
      <c r="P375" s="167" t="str">
        <f t="shared" si="78"/>
        <v/>
      </c>
      <c r="Q375" s="168" t="str">
        <f t="shared" si="79"/>
        <v/>
      </c>
      <c r="R375" s="169" t="str">
        <f t="shared" si="80"/>
        <v/>
      </c>
      <c r="S375" s="168" t="str">
        <f t="shared" si="81"/>
        <v/>
      </c>
      <c r="T375" s="168" t="str">
        <f t="shared" si="82"/>
        <v/>
      </c>
      <c r="U375" s="168" t="str">
        <f t="shared" si="83"/>
        <v/>
      </c>
      <c r="V375" s="140"/>
      <c r="W375" s="171" t="str">
        <f t="shared" si="84"/>
        <v/>
      </c>
    </row>
    <row r="376" spans="1:23" ht="12" customHeight="1">
      <c r="A376" s="27">
        <v>327</v>
      </c>
      <c r="B376" s="188"/>
      <c r="C376" s="401"/>
      <c r="D376" s="189"/>
      <c r="E376" s="190"/>
      <c r="F376" s="190"/>
      <c r="G376" s="161" t="str">
        <f t="shared" si="73"/>
        <v/>
      </c>
      <c r="H376" s="162" t="str">
        <f t="shared" si="74"/>
        <v/>
      </c>
      <c r="I376" s="197" t="str">
        <f t="shared" si="75"/>
        <v/>
      </c>
      <c r="J376" s="164" t="str">
        <f t="shared" si="85"/>
        <v/>
      </c>
      <c r="K376" s="163"/>
      <c r="M376" s="165" t="str">
        <f t="shared" si="76"/>
        <v/>
      </c>
      <c r="N376" s="166" t="str">
        <f t="shared" si="72"/>
        <v/>
      </c>
      <c r="O376" s="167" t="str">
        <f t="shared" si="77"/>
        <v/>
      </c>
      <c r="P376" s="167" t="str">
        <f t="shared" si="78"/>
        <v/>
      </c>
      <c r="Q376" s="168" t="str">
        <f t="shared" si="79"/>
        <v/>
      </c>
      <c r="R376" s="169" t="str">
        <f t="shared" si="80"/>
        <v/>
      </c>
      <c r="S376" s="168" t="str">
        <f t="shared" si="81"/>
        <v/>
      </c>
      <c r="T376" s="168" t="str">
        <f t="shared" si="82"/>
        <v/>
      </c>
      <c r="U376" s="168" t="str">
        <f t="shared" si="83"/>
        <v/>
      </c>
      <c r="V376" s="140"/>
      <c r="W376" s="171" t="str">
        <f t="shared" si="84"/>
        <v/>
      </c>
    </row>
    <row r="377" spans="1:23" ht="12" customHeight="1">
      <c r="A377" s="27">
        <v>328</v>
      </c>
      <c r="B377" s="188"/>
      <c r="C377" s="401"/>
      <c r="D377" s="189"/>
      <c r="E377" s="190"/>
      <c r="F377" s="190"/>
      <c r="G377" s="161" t="str">
        <f t="shared" si="73"/>
        <v/>
      </c>
      <c r="H377" s="162" t="str">
        <f t="shared" si="74"/>
        <v/>
      </c>
      <c r="I377" s="197" t="str">
        <f t="shared" si="75"/>
        <v/>
      </c>
      <c r="J377" s="164" t="str">
        <f t="shared" si="85"/>
        <v/>
      </c>
      <c r="K377" s="163"/>
      <c r="M377" s="165" t="str">
        <f t="shared" si="76"/>
        <v/>
      </c>
      <c r="N377" s="166" t="str">
        <f t="shared" si="72"/>
        <v/>
      </c>
      <c r="O377" s="167" t="str">
        <f t="shared" si="77"/>
        <v/>
      </c>
      <c r="P377" s="167" t="str">
        <f t="shared" si="78"/>
        <v/>
      </c>
      <c r="Q377" s="168" t="str">
        <f t="shared" si="79"/>
        <v/>
      </c>
      <c r="R377" s="169" t="str">
        <f t="shared" si="80"/>
        <v/>
      </c>
      <c r="S377" s="168" t="str">
        <f t="shared" si="81"/>
        <v/>
      </c>
      <c r="T377" s="168" t="str">
        <f t="shared" si="82"/>
        <v/>
      </c>
      <c r="U377" s="168" t="str">
        <f t="shared" si="83"/>
        <v/>
      </c>
      <c r="V377" s="140"/>
      <c r="W377" s="171" t="str">
        <f t="shared" si="84"/>
        <v/>
      </c>
    </row>
    <row r="378" spans="1:23" ht="12" customHeight="1">
      <c r="A378" s="27">
        <v>329</v>
      </c>
      <c r="B378" s="188"/>
      <c r="C378" s="401"/>
      <c r="D378" s="189"/>
      <c r="E378" s="190"/>
      <c r="F378" s="190"/>
      <c r="G378" s="161" t="str">
        <f t="shared" si="73"/>
        <v/>
      </c>
      <c r="H378" s="162" t="str">
        <f t="shared" si="74"/>
        <v/>
      </c>
      <c r="I378" s="197" t="str">
        <f t="shared" si="75"/>
        <v/>
      </c>
      <c r="J378" s="164" t="str">
        <f t="shared" si="85"/>
        <v/>
      </c>
      <c r="K378" s="163"/>
      <c r="M378" s="165" t="str">
        <f t="shared" si="76"/>
        <v/>
      </c>
      <c r="N378" s="166" t="str">
        <f t="shared" si="72"/>
        <v/>
      </c>
      <c r="O378" s="167" t="str">
        <f t="shared" si="77"/>
        <v/>
      </c>
      <c r="P378" s="167" t="str">
        <f t="shared" si="78"/>
        <v/>
      </c>
      <c r="Q378" s="168" t="str">
        <f t="shared" si="79"/>
        <v/>
      </c>
      <c r="R378" s="169" t="str">
        <f t="shared" si="80"/>
        <v/>
      </c>
      <c r="S378" s="168" t="str">
        <f t="shared" si="81"/>
        <v/>
      </c>
      <c r="T378" s="168" t="str">
        <f t="shared" si="82"/>
        <v/>
      </c>
      <c r="U378" s="168" t="str">
        <f t="shared" si="83"/>
        <v/>
      </c>
      <c r="V378" s="140"/>
      <c r="W378" s="171" t="str">
        <f t="shared" si="84"/>
        <v/>
      </c>
    </row>
    <row r="379" spans="1:23" ht="12" customHeight="1">
      <c r="A379" s="27">
        <v>330</v>
      </c>
      <c r="B379" s="188"/>
      <c r="C379" s="401"/>
      <c r="D379" s="189"/>
      <c r="E379" s="190"/>
      <c r="F379" s="190"/>
      <c r="G379" s="161" t="str">
        <f t="shared" si="73"/>
        <v/>
      </c>
      <c r="H379" s="162" t="str">
        <f t="shared" si="74"/>
        <v/>
      </c>
      <c r="I379" s="197" t="str">
        <f t="shared" si="75"/>
        <v/>
      </c>
      <c r="J379" s="164" t="str">
        <f t="shared" si="85"/>
        <v/>
      </c>
      <c r="K379" s="163"/>
      <c r="M379" s="165" t="str">
        <f t="shared" si="76"/>
        <v/>
      </c>
      <c r="N379" s="166" t="str">
        <f t="shared" si="72"/>
        <v/>
      </c>
      <c r="O379" s="167" t="str">
        <f t="shared" si="77"/>
        <v/>
      </c>
      <c r="P379" s="167" t="str">
        <f t="shared" si="78"/>
        <v/>
      </c>
      <c r="Q379" s="168" t="str">
        <f t="shared" si="79"/>
        <v/>
      </c>
      <c r="R379" s="169" t="str">
        <f t="shared" si="80"/>
        <v/>
      </c>
      <c r="S379" s="168" t="str">
        <f t="shared" si="81"/>
        <v/>
      </c>
      <c r="T379" s="168" t="str">
        <f t="shared" si="82"/>
        <v/>
      </c>
      <c r="U379" s="168" t="str">
        <f t="shared" si="83"/>
        <v/>
      </c>
      <c r="V379" s="140"/>
      <c r="W379" s="171" t="str">
        <f t="shared" si="84"/>
        <v/>
      </c>
    </row>
    <row r="380" spans="1:23" ht="12" customHeight="1">
      <c r="A380" s="27">
        <v>331</v>
      </c>
      <c r="B380" s="188"/>
      <c r="C380" s="401"/>
      <c r="D380" s="189"/>
      <c r="E380" s="190"/>
      <c r="F380" s="190"/>
      <c r="G380" s="161" t="str">
        <f t="shared" si="73"/>
        <v/>
      </c>
      <c r="H380" s="162" t="str">
        <f t="shared" si="74"/>
        <v/>
      </c>
      <c r="I380" s="197" t="str">
        <f t="shared" si="75"/>
        <v/>
      </c>
      <c r="J380" s="164" t="str">
        <f t="shared" si="85"/>
        <v/>
      </c>
      <c r="K380" s="163"/>
      <c r="M380" s="165" t="str">
        <f t="shared" si="76"/>
        <v/>
      </c>
      <c r="N380" s="166" t="str">
        <f t="shared" si="72"/>
        <v/>
      </c>
      <c r="O380" s="167" t="str">
        <f t="shared" si="77"/>
        <v/>
      </c>
      <c r="P380" s="167" t="str">
        <f t="shared" si="78"/>
        <v/>
      </c>
      <c r="Q380" s="168" t="str">
        <f t="shared" si="79"/>
        <v/>
      </c>
      <c r="R380" s="169" t="str">
        <f t="shared" si="80"/>
        <v/>
      </c>
      <c r="S380" s="168" t="str">
        <f t="shared" si="81"/>
        <v/>
      </c>
      <c r="T380" s="168" t="str">
        <f t="shared" si="82"/>
        <v/>
      </c>
      <c r="U380" s="168" t="str">
        <f t="shared" si="83"/>
        <v/>
      </c>
      <c r="V380" s="140"/>
      <c r="W380" s="171" t="str">
        <f t="shared" si="84"/>
        <v/>
      </c>
    </row>
    <row r="381" spans="1:23" ht="12" customHeight="1">
      <c r="A381" s="27">
        <v>332</v>
      </c>
      <c r="B381" s="188"/>
      <c r="C381" s="401"/>
      <c r="D381" s="189"/>
      <c r="E381" s="190"/>
      <c r="F381" s="190"/>
      <c r="G381" s="161" t="str">
        <f t="shared" si="73"/>
        <v/>
      </c>
      <c r="H381" s="162" t="str">
        <f t="shared" si="74"/>
        <v/>
      </c>
      <c r="I381" s="197" t="str">
        <f t="shared" si="75"/>
        <v/>
      </c>
      <c r="J381" s="164" t="str">
        <f t="shared" si="85"/>
        <v/>
      </c>
      <c r="K381" s="163"/>
      <c r="M381" s="165" t="str">
        <f t="shared" si="76"/>
        <v/>
      </c>
      <c r="N381" s="166" t="str">
        <f t="shared" si="72"/>
        <v/>
      </c>
      <c r="O381" s="167" t="str">
        <f t="shared" si="77"/>
        <v/>
      </c>
      <c r="P381" s="167" t="str">
        <f t="shared" si="78"/>
        <v/>
      </c>
      <c r="Q381" s="168" t="str">
        <f t="shared" si="79"/>
        <v/>
      </c>
      <c r="R381" s="169" t="str">
        <f t="shared" si="80"/>
        <v/>
      </c>
      <c r="S381" s="168" t="str">
        <f t="shared" si="81"/>
        <v/>
      </c>
      <c r="T381" s="168" t="str">
        <f t="shared" si="82"/>
        <v/>
      </c>
      <c r="U381" s="168" t="str">
        <f t="shared" si="83"/>
        <v/>
      </c>
      <c r="V381" s="140"/>
      <c r="W381" s="171" t="str">
        <f t="shared" si="84"/>
        <v/>
      </c>
    </row>
    <row r="382" spans="1:23" ht="12" customHeight="1">
      <c r="A382" s="27">
        <v>333</v>
      </c>
      <c r="B382" s="188"/>
      <c r="C382" s="401"/>
      <c r="D382" s="189"/>
      <c r="E382" s="190"/>
      <c r="F382" s="190"/>
      <c r="G382" s="161" t="str">
        <f t="shared" si="73"/>
        <v/>
      </c>
      <c r="H382" s="162" t="str">
        <f t="shared" si="74"/>
        <v/>
      </c>
      <c r="I382" s="197" t="str">
        <f t="shared" si="75"/>
        <v/>
      </c>
      <c r="J382" s="164" t="str">
        <f t="shared" si="85"/>
        <v/>
      </c>
      <c r="K382" s="163"/>
      <c r="M382" s="165" t="str">
        <f t="shared" si="76"/>
        <v/>
      </c>
      <c r="N382" s="166" t="str">
        <f t="shared" si="72"/>
        <v/>
      </c>
      <c r="O382" s="167" t="str">
        <f t="shared" si="77"/>
        <v/>
      </c>
      <c r="P382" s="167" t="str">
        <f t="shared" si="78"/>
        <v/>
      </c>
      <c r="Q382" s="168" t="str">
        <f t="shared" si="79"/>
        <v/>
      </c>
      <c r="R382" s="169" t="str">
        <f t="shared" si="80"/>
        <v/>
      </c>
      <c r="S382" s="168" t="str">
        <f t="shared" si="81"/>
        <v/>
      </c>
      <c r="T382" s="168" t="str">
        <f t="shared" si="82"/>
        <v/>
      </c>
      <c r="U382" s="168" t="str">
        <f t="shared" si="83"/>
        <v/>
      </c>
      <c r="V382" s="140"/>
      <c r="W382" s="171" t="str">
        <f t="shared" si="84"/>
        <v/>
      </c>
    </row>
    <row r="383" spans="1:23" ht="12" customHeight="1">
      <c r="A383" s="27">
        <v>334</v>
      </c>
      <c r="B383" s="188"/>
      <c r="C383" s="401"/>
      <c r="D383" s="189"/>
      <c r="E383" s="190"/>
      <c r="F383" s="190"/>
      <c r="G383" s="161" t="str">
        <f t="shared" si="73"/>
        <v/>
      </c>
      <c r="H383" s="162" t="str">
        <f t="shared" si="74"/>
        <v/>
      </c>
      <c r="I383" s="197" t="str">
        <f t="shared" si="75"/>
        <v/>
      </c>
      <c r="J383" s="164" t="str">
        <f t="shared" si="85"/>
        <v/>
      </c>
      <c r="K383" s="163"/>
      <c r="M383" s="165" t="str">
        <f t="shared" si="76"/>
        <v/>
      </c>
      <c r="N383" s="166" t="str">
        <f t="shared" si="72"/>
        <v/>
      </c>
      <c r="O383" s="167" t="str">
        <f t="shared" si="77"/>
        <v/>
      </c>
      <c r="P383" s="167" t="str">
        <f t="shared" si="78"/>
        <v/>
      </c>
      <c r="Q383" s="168" t="str">
        <f t="shared" si="79"/>
        <v/>
      </c>
      <c r="R383" s="169" t="str">
        <f t="shared" si="80"/>
        <v/>
      </c>
      <c r="S383" s="168" t="str">
        <f t="shared" si="81"/>
        <v/>
      </c>
      <c r="T383" s="168" t="str">
        <f t="shared" si="82"/>
        <v/>
      </c>
      <c r="U383" s="168" t="str">
        <f t="shared" si="83"/>
        <v/>
      </c>
      <c r="V383" s="140"/>
      <c r="W383" s="171" t="str">
        <f t="shared" si="84"/>
        <v/>
      </c>
    </row>
    <row r="384" spans="1:23" ht="12" customHeight="1">
      <c r="A384" s="27">
        <v>335</v>
      </c>
      <c r="B384" s="188"/>
      <c r="C384" s="401"/>
      <c r="D384" s="189"/>
      <c r="E384" s="190"/>
      <c r="F384" s="190"/>
      <c r="G384" s="161" t="str">
        <f t="shared" si="73"/>
        <v/>
      </c>
      <c r="H384" s="162" t="str">
        <f t="shared" si="74"/>
        <v/>
      </c>
      <c r="I384" s="197" t="str">
        <f t="shared" si="75"/>
        <v/>
      </c>
      <c r="J384" s="164" t="str">
        <f t="shared" si="85"/>
        <v/>
      </c>
      <c r="K384" s="163"/>
      <c r="M384" s="165" t="str">
        <f t="shared" si="76"/>
        <v/>
      </c>
      <c r="N384" s="166" t="str">
        <f t="shared" si="72"/>
        <v/>
      </c>
      <c r="O384" s="167" t="str">
        <f t="shared" si="77"/>
        <v/>
      </c>
      <c r="P384" s="167" t="str">
        <f t="shared" si="78"/>
        <v/>
      </c>
      <c r="Q384" s="168" t="str">
        <f t="shared" si="79"/>
        <v/>
      </c>
      <c r="R384" s="169" t="str">
        <f t="shared" si="80"/>
        <v/>
      </c>
      <c r="S384" s="168" t="str">
        <f t="shared" si="81"/>
        <v/>
      </c>
      <c r="T384" s="168" t="str">
        <f t="shared" si="82"/>
        <v/>
      </c>
      <c r="U384" s="168" t="str">
        <f t="shared" si="83"/>
        <v/>
      </c>
      <c r="V384" s="140"/>
      <c r="W384" s="171" t="str">
        <f t="shared" si="84"/>
        <v/>
      </c>
    </row>
    <row r="385" spans="1:23" ht="12" customHeight="1">
      <c r="A385" s="27">
        <v>336</v>
      </c>
      <c r="B385" s="188"/>
      <c r="C385" s="401"/>
      <c r="D385" s="189"/>
      <c r="E385" s="190"/>
      <c r="F385" s="190"/>
      <c r="G385" s="161" t="str">
        <f t="shared" si="73"/>
        <v/>
      </c>
      <c r="H385" s="162" t="str">
        <f t="shared" si="74"/>
        <v/>
      </c>
      <c r="I385" s="197" t="str">
        <f t="shared" si="75"/>
        <v/>
      </c>
      <c r="J385" s="164" t="str">
        <f t="shared" si="85"/>
        <v/>
      </c>
      <c r="K385" s="163"/>
      <c r="M385" s="165" t="str">
        <f t="shared" si="76"/>
        <v/>
      </c>
      <c r="N385" s="166" t="str">
        <f t="shared" si="72"/>
        <v/>
      </c>
      <c r="O385" s="167" t="str">
        <f t="shared" si="77"/>
        <v/>
      </c>
      <c r="P385" s="167" t="str">
        <f t="shared" si="78"/>
        <v/>
      </c>
      <c r="Q385" s="168" t="str">
        <f t="shared" si="79"/>
        <v/>
      </c>
      <c r="R385" s="169" t="str">
        <f t="shared" si="80"/>
        <v/>
      </c>
      <c r="S385" s="168" t="str">
        <f t="shared" si="81"/>
        <v/>
      </c>
      <c r="T385" s="168" t="str">
        <f t="shared" si="82"/>
        <v/>
      </c>
      <c r="U385" s="168" t="str">
        <f t="shared" si="83"/>
        <v/>
      </c>
      <c r="V385" s="140"/>
      <c r="W385" s="171" t="str">
        <f t="shared" si="84"/>
        <v/>
      </c>
    </row>
    <row r="386" spans="1:23" ht="12" customHeight="1">
      <c r="A386" s="27">
        <v>337</v>
      </c>
      <c r="B386" s="188"/>
      <c r="C386" s="401"/>
      <c r="D386" s="189"/>
      <c r="E386" s="190"/>
      <c r="F386" s="190"/>
      <c r="G386" s="161" t="str">
        <f t="shared" si="73"/>
        <v/>
      </c>
      <c r="H386" s="162" t="str">
        <f t="shared" si="74"/>
        <v/>
      </c>
      <c r="I386" s="197" t="str">
        <f t="shared" si="75"/>
        <v/>
      </c>
      <c r="J386" s="164" t="str">
        <f t="shared" si="85"/>
        <v/>
      </c>
      <c r="K386" s="163"/>
      <c r="M386" s="165" t="str">
        <f t="shared" si="76"/>
        <v/>
      </c>
      <c r="N386" s="166" t="str">
        <f t="shared" si="72"/>
        <v/>
      </c>
      <c r="O386" s="167" t="str">
        <f t="shared" si="77"/>
        <v/>
      </c>
      <c r="P386" s="167" t="str">
        <f t="shared" si="78"/>
        <v/>
      </c>
      <c r="Q386" s="168" t="str">
        <f t="shared" si="79"/>
        <v/>
      </c>
      <c r="R386" s="169" t="str">
        <f t="shared" si="80"/>
        <v/>
      </c>
      <c r="S386" s="168" t="str">
        <f t="shared" si="81"/>
        <v/>
      </c>
      <c r="T386" s="168" t="str">
        <f t="shared" si="82"/>
        <v/>
      </c>
      <c r="U386" s="168" t="str">
        <f t="shared" si="83"/>
        <v/>
      </c>
      <c r="V386" s="140"/>
      <c r="W386" s="171" t="str">
        <f t="shared" si="84"/>
        <v/>
      </c>
    </row>
    <row r="387" spans="1:23" ht="12" customHeight="1">
      <c r="A387" s="27">
        <v>338</v>
      </c>
      <c r="B387" s="188"/>
      <c r="C387" s="401"/>
      <c r="D387" s="189"/>
      <c r="E387" s="190"/>
      <c r="F387" s="190"/>
      <c r="G387" s="161" t="str">
        <f t="shared" si="73"/>
        <v/>
      </c>
      <c r="H387" s="162" t="str">
        <f t="shared" si="74"/>
        <v/>
      </c>
      <c r="I387" s="197" t="str">
        <f t="shared" si="75"/>
        <v/>
      </c>
      <c r="J387" s="164" t="str">
        <f t="shared" si="85"/>
        <v/>
      </c>
      <c r="K387" s="163"/>
      <c r="M387" s="165" t="str">
        <f t="shared" si="76"/>
        <v/>
      </c>
      <c r="N387" s="166" t="str">
        <f t="shared" si="72"/>
        <v/>
      </c>
      <c r="O387" s="167" t="str">
        <f t="shared" si="77"/>
        <v/>
      </c>
      <c r="P387" s="167" t="str">
        <f t="shared" si="78"/>
        <v/>
      </c>
      <c r="Q387" s="168" t="str">
        <f t="shared" si="79"/>
        <v/>
      </c>
      <c r="R387" s="169" t="str">
        <f t="shared" si="80"/>
        <v/>
      </c>
      <c r="S387" s="168" t="str">
        <f t="shared" si="81"/>
        <v/>
      </c>
      <c r="T387" s="168" t="str">
        <f t="shared" si="82"/>
        <v/>
      </c>
      <c r="U387" s="168" t="str">
        <f t="shared" si="83"/>
        <v/>
      </c>
      <c r="V387" s="140"/>
      <c r="W387" s="171" t="str">
        <f t="shared" si="84"/>
        <v/>
      </c>
    </row>
    <row r="388" spans="1:23" ht="12" customHeight="1">
      <c r="A388" s="27">
        <v>339</v>
      </c>
      <c r="B388" s="188"/>
      <c r="C388" s="401"/>
      <c r="D388" s="189"/>
      <c r="E388" s="190"/>
      <c r="F388" s="190"/>
      <c r="G388" s="161" t="str">
        <f t="shared" si="73"/>
        <v/>
      </c>
      <c r="H388" s="162" t="str">
        <f t="shared" si="74"/>
        <v/>
      </c>
      <c r="I388" s="197" t="str">
        <f t="shared" si="75"/>
        <v/>
      </c>
      <c r="J388" s="164" t="str">
        <f t="shared" si="85"/>
        <v/>
      </c>
      <c r="K388" s="163"/>
      <c r="M388" s="165" t="str">
        <f t="shared" si="76"/>
        <v/>
      </c>
      <c r="N388" s="166" t="str">
        <f t="shared" ref="N388:N451" si="86">IF(F388="","",(F388-O388)/O388*100)</f>
        <v/>
      </c>
      <c r="O388" s="167" t="str">
        <f t="shared" si="77"/>
        <v/>
      </c>
      <c r="P388" s="167" t="str">
        <f t="shared" si="78"/>
        <v/>
      </c>
      <c r="Q388" s="168" t="str">
        <f t="shared" si="79"/>
        <v/>
      </c>
      <c r="R388" s="169" t="str">
        <f t="shared" si="80"/>
        <v/>
      </c>
      <c r="S388" s="168" t="str">
        <f t="shared" si="81"/>
        <v/>
      </c>
      <c r="T388" s="168" t="str">
        <f t="shared" si="82"/>
        <v/>
      </c>
      <c r="U388" s="168" t="str">
        <f t="shared" si="83"/>
        <v/>
      </c>
      <c r="V388" s="140"/>
      <c r="W388" s="171" t="str">
        <f t="shared" si="84"/>
        <v/>
      </c>
    </row>
    <row r="389" spans="1:23" ht="12" customHeight="1">
      <c r="A389" s="27">
        <v>340</v>
      </c>
      <c r="B389" s="188"/>
      <c r="C389" s="401"/>
      <c r="D389" s="189"/>
      <c r="E389" s="190"/>
      <c r="F389" s="190"/>
      <c r="G389" s="161" t="str">
        <f t="shared" si="73"/>
        <v/>
      </c>
      <c r="H389" s="162" t="str">
        <f t="shared" si="74"/>
        <v/>
      </c>
      <c r="I389" s="197" t="str">
        <f t="shared" si="75"/>
        <v/>
      </c>
      <c r="J389" s="164" t="str">
        <f t="shared" si="85"/>
        <v/>
      </c>
      <c r="K389" s="163"/>
      <c r="M389" s="165" t="str">
        <f t="shared" si="76"/>
        <v/>
      </c>
      <c r="N389" s="166" t="str">
        <f t="shared" si="86"/>
        <v/>
      </c>
      <c r="O389" s="167" t="str">
        <f t="shared" si="77"/>
        <v/>
      </c>
      <c r="P389" s="167" t="str">
        <f t="shared" si="78"/>
        <v/>
      </c>
      <c r="Q389" s="168" t="str">
        <f t="shared" si="79"/>
        <v/>
      </c>
      <c r="R389" s="169" t="str">
        <f t="shared" si="80"/>
        <v/>
      </c>
      <c r="S389" s="168" t="str">
        <f t="shared" si="81"/>
        <v/>
      </c>
      <c r="T389" s="168" t="str">
        <f t="shared" si="82"/>
        <v/>
      </c>
      <c r="U389" s="168" t="str">
        <f t="shared" si="83"/>
        <v/>
      </c>
      <c r="V389" s="140"/>
      <c r="W389" s="171" t="str">
        <f t="shared" si="84"/>
        <v/>
      </c>
    </row>
    <row r="390" spans="1:23" ht="12" customHeight="1">
      <c r="A390" s="27">
        <v>341</v>
      </c>
      <c r="B390" s="188"/>
      <c r="C390" s="401"/>
      <c r="D390" s="189"/>
      <c r="E390" s="190"/>
      <c r="F390" s="190"/>
      <c r="G390" s="161" t="str">
        <f t="shared" si="73"/>
        <v/>
      </c>
      <c r="H390" s="162" t="str">
        <f t="shared" si="74"/>
        <v/>
      </c>
      <c r="I390" s="197" t="str">
        <f t="shared" si="75"/>
        <v/>
      </c>
      <c r="J390" s="164" t="str">
        <f t="shared" si="85"/>
        <v/>
      </c>
      <c r="K390" s="163"/>
      <c r="M390" s="165" t="str">
        <f t="shared" si="76"/>
        <v/>
      </c>
      <c r="N390" s="166" t="str">
        <f t="shared" si="86"/>
        <v/>
      </c>
      <c r="O390" s="167" t="str">
        <f t="shared" si="77"/>
        <v/>
      </c>
      <c r="P390" s="167" t="str">
        <f t="shared" si="78"/>
        <v/>
      </c>
      <c r="Q390" s="168" t="str">
        <f t="shared" si="79"/>
        <v/>
      </c>
      <c r="R390" s="169" t="str">
        <f t="shared" si="80"/>
        <v/>
      </c>
      <c r="S390" s="168" t="str">
        <f t="shared" si="81"/>
        <v/>
      </c>
      <c r="T390" s="168" t="str">
        <f t="shared" si="82"/>
        <v/>
      </c>
      <c r="U390" s="168" t="str">
        <f t="shared" si="83"/>
        <v/>
      </c>
      <c r="V390" s="140"/>
      <c r="W390" s="171" t="str">
        <f t="shared" si="84"/>
        <v/>
      </c>
    </row>
    <row r="391" spans="1:23" ht="12" customHeight="1">
      <c r="A391" s="27">
        <v>342</v>
      </c>
      <c r="B391" s="188"/>
      <c r="C391" s="401"/>
      <c r="D391" s="189"/>
      <c r="E391" s="190"/>
      <c r="F391" s="190"/>
      <c r="G391" s="161" t="str">
        <f t="shared" si="73"/>
        <v/>
      </c>
      <c r="H391" s="162" t="str">
        <f t="shared" si="74"/>
        <v/>
      </c>
      <c r="I391" s="197" t="str">
        <f t="shared" si="75"/>
        <v/>
      </c>
      <c r="J391" s="164" t="str">
        <f t="shared" si="85"/>
        <v/>
      </c>
      <c r="K391" s="163"/>
      <c r="M391" s="165" t="str">
        <f t="shared" si="76"/>
        <v/>
      </c>
      <c r="N391" s="166" t="str">
        <f t="shared" si="86"/>
        <v/>
      </c>
      <c r="O391" s="167" t="str">
        <f t="shared" si="77"/>
        <v/>
      </c>
      <c r="P391" s="167" t="str">
        <f t="shared" si="78"/>
        <v/>
      </c>
      <c r="Q391" s="168" t="str">
        <f t="shared" si="79"/>
        <v/>
      </c>
      <c r="R391" s="169" t="str">
        <f t="shared" si="80"/>
        <v/>
      </c>
      <c r="S391" s="168" t="str">
        <f t="shared" si="81"/>
        <v/>
      </c>
      <c r="T391" s="168" t="str">
        <f t="shared" si="82"/>
        <v/>
      </c>
      <c r="U391" s="168" t="str">
        <f t="shared" si="83"/>
        <v/>
      </c>
      <c r="V391" s="140"/>
      <c r="W391" s="171" t="str">
        <f t="shared" si="84"/>
        <v/>
      </c>
    </row>
    <row r="392" spans="1:23" ht="12" customHeight="1">
      <c r="A392" s="27">
        <v>343</v>
      </c>
      <c r="B392" s="188"/>
      <c r="C392" s="401"/>
      <c r="D392" s="189"/>
      <c r="E392" s="190"/>
      <c r="F392" s="190"/>
      <c r="G392" s="161" t="str">
        <f t="shared" si="73"/>
        <v/>
      </c>
      <c r="H392" s="162" t="str">
        <f t="shared" si="74"/>
        <v/>
      </c>
      <c r="I392" s="197" t="str">
        <f t="shared" si="75"/>
        <v/>
      </c>
      <c r="J392" s="164" t="str">
        <f t="shared" si="85"/>
        <v/>
      </c>
      <c r="K392" s="163"/>
      <c r="M392" s="165" t="str">
        <f t="shared" si="76"/>
        <v/>
      </c>
      <c r="N392" s="166" t="str">
        <f t="shared" si="86"/>
        <v/>
      </c>
      <c r="O392" s="167" t="str">
        <f t="shared" si="77"/>
        <v/>
      </c>
      <c r="P392" s="167" t="str">
        <f t="shared" si="78"/>
        <v/>
      </c>
      <c r="Q392" s="168" t="str">
        <f t="shared" si="79"/>
        <v/>
      </c>
      <c r="R392" s="169" t="str">
        <f t="shared" si="80"/>
        <v/>
      </c>
      <c r="S392" s="168" t="str">
        <f t="shared" si="81"/>
        <v/>
      </c>
      <c r="T392" s="168" t="str">
        <f t="shared" si="82"/>
        <v/>
      </c>
      <c r="U392" s="168" t="str">
        <f t="shared" si="83"/>
        <v/>
      </c>
      <c r="V392" s="140"/>
      <c r="W392" s="171" t="str">
        <f t="shared" si="84"/>
        <v/>
      </c>
    </row>
    <row r="393" spans="1:23" ht="12" customHeight="1">
      <c r="A393" s="27">
        <v>344</v>
      </c>
      <c r="B393" s="188"/>
      <c r="C393" s="401"/>
      <c r="D393" s="189"/>
      <c r="E393" s="190"/>
      <c r="F393" s="190"/>
      <c r="G393" s="161" t="str">
        <f t="shared" si="73"/>
        <v/>
      </c>
      <c r="H393" s="162" t="str">
        <f t="shared" si="74"/>
        <v/>
      </c>
      <c r="I393" s="197" t="str">
        <f t="shared" si="75"/>
        <v/>
      </c>
      <c r="J393" s="164" t="str">
        <f t="shared" si="85"/>
        <v/>
      </c>
      <c r="K393" s="163"/>
      <c r="M393" s="165" t="str">
        <f t="shared" si="76"/>
        <v/>
      </c>
      <c r="N393" s="166" t="str">
        <f t="shared" si="86"/>
        <v/>
      </c>
      <c r="O393" s="167" t="str">
        <f t="shared" si="77"/>
        <v/>
      </c>
      <c r="P393" s="167" t="str">
        <f t="shared" si="78"/>
        <v/>
      </c>
      <c r="Q393" s="168" t="str">
        <f t="shared" si="79"/>
        <v/>
      </c>
      <c r="R393" s="169" t="str">
        <f t="shared" si="80"/>
        <v/>
      </c>
      <c r="S393" s="168" t="str">
        <f t="shared" si="81"/>
        <v/>
      </c>
      <c r="T393" s="168" t="str">
        <f t="shared" si="82"/>
        <v/>
      </c>
      <c r="U393" s="168" t="str">
        <f t="shared" si="83"/>
        <v/>
      </c>
      <c r="V393" s="140"/>
      <c r="W393" s="171" t="str">
        <f t="shared" si="84"/>
        <v/>
      </c>
    </row>
    <row r="394" spans="1:23" ht="12" customHeight="1">
      <c r="A394" s="27">
        <v>345</v>
      </c>
      <c r="B394" s="188"/>
      <c r="C394" s="401"/>
      <c r="D394" s="189"/>
      <c r="E394" s="190"/>
      <c r="F394" s="190"/>
      <c r="G394" s="161" t="str">
        <f t="shared" si="73"/>
        <v/>
      </c>
      <c r="H394" s="162" t="str">
        <f t="shared" si="74"/>
        <v/>
      </c>
      <c r="I394" s="197" t="str">
        <f t="shared" si="75"/>
        <v/>
      </c>
      <c r="J394" s="164" t="str">
        <f t="shared" si="85"/>
        <v/>
      </c>
      <c r="K394" s="163"/>
      <c r="M394" s="165" t="str">
        <f t="shared" si="76"/>
        <v/>
      </c>
      <c r="N394" s="166" t="str">
        <f t="shared" si="86"/>
        <v/>
      </c>
      <c r="O394" s="167" t="str">
        <f t="shared" si="77"/>
        <v/>
      </c>
      <c r="P394" s="167" t="str">
        <f t="shared" si="78"/>
        <v/>
      </c>
      <c r="Q394" s="168" t="str">
        <f t="shared" si="79"/>
        <v/>
      </c>
      <c r="R394" s="169" t="str">
        <f t="shared" si="80"/>
        <v/>
      </c>
      <c r="S394" s="168" t="str">
        <f t="shared" si="81"/>
        <v/>
      </c>
      <c r="T394" s="168" t="str">
        <f t="shared" si="82"/>
        <v/>
      </c>
      <c r="U394" s="168" t="str">
        <f t="shared" si="83"/>
        <v/>
      </c>
      <c r="V394" s="140"/>
      <c r="W394" s="171" t="str">
        <f t="shared" si="84"/>
        <v/>
      </c>
    </row>
    <row r="395" spans="1:23" ht="12" customHeight="1">
      <c r="A395" s="27">
        <v>346</v>
      </c>
      <c r="B395" s="188"/>
      <c r="C395" s="401"/>
      <c r="D395" s="189"/>
      <c r="E395" s="190"/>
      <c r="F395" s="190"/>
      <c r="G395" s="161" t="str">
        <f t="shared" si="73"/>
        <v/>
      </c>
      <c r="H395" s="162" t="str">
        <f t="shared" si="74"/>
        <v/>
      </c>
      <c r="I395" s="197" t="str">
        <f t="shared" si="75"/>
        <v/>
      </c>
      <c r="J395" s="164" t="str">
        <f t="shared" si="85"/>
        <v/>
      </c>
      <c r="K395" s="163"/>
      <c r="M395" s="165" t="str">
        <f t="shared" si="76"/>
        <v/>
      </c>
      <c r="N395" s="166" t="str">
        <f t="shared" si="86"/>
        <v/>
      </c>
      <c r="O395" s="167" t="str">
        <f t="shared" si="77"/>
        <v/>
      </c>
      <c r="P395" s="167" t="str">
        <f t="shared" si="78"/>
        <v/>
      </c>
      <c r="Q395" s="168" t="str">
        <f t="shared" si="79"/>
        <v/>
      </c>
      <c r="R395" s="169" t="str">
        <f t="shared" si="80"/>
        <v/>
      </c>
      <c r="S395" s="168" t="str">
        <f t="shared" si="81"/>
        <v/>
      </c>
      <c r="T395" s="168" t="str">
        <f t="shared" si="82"/>
        <v/>
      </c>
      <c r="U395" s="168" t="str">
        <f t="shared" si="83"/>
        <v/>
      </c>
      <c r="V395" s="140"/>
      <c r="W395" s="171" t="str">
        <f t="shared" si="84"/>
        <v/>
      </c>
    </row>
    <row r="396" spans="1:23" ht="12" customHeight="1">
      <c r="A396" s="27">
        <v>347</v>
      </c>
      <c r="B396" s="188"/>
      <c r="C396" s="401"/>
      <c r="D396" s="189"/>
      <c r="E396" s="190"/>
      <c r="F396" s="190"/>
      <c r="G396" s="161" t="str">
        <f t="shared" si="73"/>
        <v/>
      </c>
      <c r="H396" s="162" t="str">
        <f t="shared" si="74"/>
        <v/>
      </c>
      <c r="I396" s="197" t="str">
        <f t="shared" si="75"/>
        <v/>
      </c>
      <c r="J396" s="164" t="str">
        <f t="shared" si="85"/>
        <v/>
      </c>
      <c r="K396" s="163"/>
      <c r="M396" s="165" t="str">
        <f t="shared" si="76"/>
        <v/>
      </c>
      <c r="N396" s="166" t="str">
        <f t="shared" si="86"/>
        <v/>
      </c>
      <c r="O396" s="167" t="str">
        <f t="shared" si="77"/>
        <v/>
      </c>
      <c r="P396" s="167" t="str">
        <f t="shared" si="78"/>
        <v/>
      </c>
      <c r="Q396" s="168" t="str">
        <f t="shared" si="79"/>
        <v/>
      </c>
      <c r="R396" s="169" t="str">
        <f t="shared" si="80"/>
        <v/>
      </c>
      <c r="S396" s="168" t="str">
        <f t="shared" si="81"/>
        <v/>
      </c>
      <c r="T396" s="168" t="str">
        <f t="shared" si="82"/>
        <v/>
      </c>
      <c r="U396" s="168" t="str">
        <f t="shared" si="83"/>
        <v/>
      </c>
      <c r="V396" s="140"/>
      <c r="W396" s="171" t="str">
        <f t="shared" si="84"/>
        <v/>
      </c>
    </row>
    <row r="397" spans="1:23" ht="12" customHeight="1">
      <c r="A397" s="27">
        <v>348</v>
      </c>
      <c r="B397" s="188"/>
      <c r="C397" s="401"/>
      <c r="D397" s="189"/>
      <c r="E397" s="190"/>
      <c r="F397" s="190"/>
      <c r="G397" s="161" t="str">
        <f t="shared" si="73"/>
        <v/>
      </c>
      <c r="H397" s="162" t="str">
        <f t="shared" si="74"/>
        <v/>
      </c>
      <c r="I397" s="197" t="str">
        <f t="shared" si="75"/>
        <v/>
      </c>
      <c r="J397" s="164" t="str">
        <f t="shared" si="85"/>
        <v/>
      </c>
      <c r="K397" s="163"/>
      <c r="M397" s="165" t="str">
        <f t="shared" si="76"/>
        <v/>
      </c>
      <c r="N397" s="166" t="str">
        <f t="shared" si="86"/>
        <v/>
      </c>
      <c r="O397" s="167" t="str">
        <f t="shared" si="77"/>
        <v/>
      </c>
      <c r="P397" s="167" t="str">
        <f t="shared" si="78"/>
        <v/>
      </c>
      <c r="Q397" s="168" t="str">
        <f t="shared" si="79"/>
        <v/>
      </c>
      <c r="R397" s="169" t="str">
        <f t="shared" si="80"/>
        <v/>
      </c>
      <c r="S397" s="168" t="str">
        <f t="shared" si="81"/>
        <v/>
      </c>
      <c r="T397" s="168" t="str">
        <f t="shared" si="82"/>
        <v/>
      </c>
      <c r="U397" s="168" t="str">
        <f t="shared" si="83"/>
        <v/>
      </c>
      <c r="V397" s="140"/>
      <c r="W397" s="171" t="str">
        <f t="shared" si="84"/>
        <v/>
      </c>
    </row>
    <row r="398" spans="1:23" ht="12" customHeight="1">
      <c r="A398" s="27">
        <v>349</v>
      </c>
      <c r="B398" s="188"/>
      <c r="C398" s="401"/>
      <c r="D398" s="189"/>
      <c r="E398" s="190"/>
      <c r="F398" s="190"/>
      <c r="G398" s="161" t="str">
        <f t="shared" si="73"/>
        <v/>
      </c>
      <c r="H398" s="162" t="str">
        <f t="shared" si="74"/>
        <v/>
      </c>
      <c r="I398" s="197" t="str">
        <f t="shared" si="75"/>
        <v/>
      </c>
      <c r="J398" s="164" t="str">
        <f t="shared" si="85"/>
        <v/>
      </c>
      <c r="K398" s="163"/>
      <c r="M398" s="165" t="str">
        <f t="shared" si="76"/>
        <v/>
      </c>
      <c r="N398" s="166" t="str">
        <f t="shared" si="86"/>
        <v/>
      </c>
      <c r="O398" s="167" t="str">
        <f t="shared" si="77"/>
        <v/>
      </c>
      <c r="P398" s="167" t="str">
        <f t="shared" si="78"/>
        <v/>
      </c>
      <c r="Q398" s="168" t="str">
        <f t="shared" si="79"/>
        <v/>
      </c>
      <c r="R398" s="169" t="str">
        <f t="shared" si="80"/>
        <v/>
      </c>
      <c r="S398" s="168" t="str">
        <f t="shared" si="81"/>
        <v/>
      </c>
      <c r="T398" s="168" t="str">
        <f t="shared" si="82"/>
        <v/>
      </c>
      <c r="U398" s="168" t="str">
        <f t="shared" si="83"/>
        <v/>
      </c>
      <c r="V398" s="140"/>
      <c r="W398" s="171" t="str">
        <f t="shared" si="84"/>
        <v/>
      </c>
    </row>
    <row r="399" spans="1:23" ht="12" customHeight="1">
      <c r="A399" s="27">
        <v>350</v>
      </c>
      <c r="B399" s="188"/>
      <c r="C399" s="401"/>
      <c r="D399" s="189"/>
      <c r="E399" s="190"/>
      <c r="F399" s="190"/>
      <c r="G399" s="161" t="str">
        <f t="shared" si="73"/>
        <v/>
      </c>
      <c r="H399" s="162" t="str">
        <f t="shared" si="74"/>
        <v/>
      </c>
      <c r="I399" s="197" t="str">
        <f t="shared" si="75"/>
        <v/>
      </c>
      <c r="J399" s="164" t="str">
        <f t="shared" si="85"/>
        <v/>
      </c>
      <c r="K399" s="163"/>
      <c r="M399" s="165" t="str">
        <f t="shared" si="76"/>
        <v/>
      </c>
      <c r="N399" s="166" t="str">
        <f t="shared" si="86"/>
        <v/>
      </c>
      <c r="O399" s="167" t="str">
        <f t="shared" si="77"/>
        <v/>
      </c>
      <c r="P399" s="167" t="str">
        <f t="shared" si="78"/>
        <v/>
      </c>
      <c r="Q399" s="168" t="str">
        <f t="shared" si="79"/>
        <v/>
      </c>
      <c r="R399" s="169" t="str">
        <f t="shared" si="80"/>
        <v/>
      </c>
      <c r="S399" s="168" t="str">
        <f t="shared" si="81"/>
        <v/>
      </c>
      <c r="T399" s="168" t="str">
        <f t="shared" si="82"/>
        <v/>
      </c>
      <c r="U399" s="168" t="str">
        <f t="shared" si="83"/>
        <v/>
      </c>
      <c r="V399" s="140"/>
      <c r="W399" s="171" t="str">
        <f t="shared" si="84"/>
        <v/>
      </c>
    </row>
    <row r="400" spans="1:23" ht="12" customHeight="1">
      <c r="A400" s="27">
        <v>351</v>
      </c>
      <c r="B400" s="188"/>
      <c r="C400" s="401"/>
      <c r="D400" s="189"/>
      <c r="E400" s="190"/>
      <c r="F400" s="190"/>
      <c r="G400" s="161" t="str">
        <f t="shared" si="73"/>
        <v/>
      </c>
      <c r="H400" s="162" t="str">
        <f t="shared" si="74"/>
        <v/>
      </c>
      <c r="I400" s="197" t="str">
        <f t="shared" si="75"/>
        <v/>
      </c>
      <c r="J400" s="164" t="str">
        <f t="shared" si="85"/>
        <v/>
      </c>
      <c r="K400" s="163"/>
      <c r="M400" s="165" t="str">
        <f t="shared" si="76"/>
        <v/>
      </c>
      <c r="N400" s="166" t="str">
        <f t="shared" si="86"/>
        <v/>
      </c>
      <c r="O400" s="167" t="str">
        <f t="shared" si="77"/>
        <v/>
      </c>
      <c r="P400" s="167" t="str">
        <f t="shared" si="78"/>
        <v/>
      </c>
      <c r="Q400" s="168" t="str">
        <f t="shared" si="79"/>
        <v/>
      </c>
      <c r="R400" s="169" t="str">
        <f t="shared" si="80"/>
        <v/>
      </c>
      <c r="S400" s="168" t="str">
        <f t="shared" si="81"/>
        <v/>
      </c>
      <c r="T400" s="168" t="str">
        <f t="shared" si="82"/>
        <v/>
      </c>
      <c r="U400" s="168" t="str">
        <f t="shared" si="83"/>
        <v/>
      </c>
      <c r="V400" s="140"/>
      <c r="W400" s="171" t="str">
        <f t="shared" si="84"/>
        <v/>
      </c>
    </row>
    <row r="401" spans="1:23" ht="12" customHeight="1">
      <c r="A401" s="27">
        <v>352</v>
      </c>
      <c r="B401" s="188"/>
      <c r="C401" s="401"/>
      <c r="D401" s="189"/>
      <c r="E401" s="190"/>
      <c r="F401" s="190"/>
      <c r="G401" s="161" t="str">
        <f t="shared" si="73"/>
        <v/>
      </c>
      <c r="H401" s="162" t="str">
        <f t="shared" si="74"/>
        <v/>
      </c>
      <c r="I401" s="197" t="str">
        <f t="shared" si="75"/>
        <v/>
      </c>
      <c r="J401" s="164" t="str">
        <f t="shared" si="85"/>
        <v/>
      </c>
      <c r="K401" s="163"/>
      <c r="M401" s="165" t="str">
        <f t="shared" si="76"/>
        <v/>
      </c>
      <c r="N401" s="166" t="str">
        <f t="shared" si="86"/>
        <v/>
      </c>
      <c r="O401" s="167" t="str">
        <f t="shared" si="77"/>
        <v/>
      </c>
      <c r="P401" s="167" t="str">
        <f t="shared" si="78"/>
        <v/>
      </c>
      <c r="Q401" s="168" t="str">
        <f t="shared" si="79"/>
        <v/>
      </c>
      <c r="R401" s="169" t="str">
        <f t="shared" si="80"/>
        <v/>
      </c>
      <c r="S401" s="168" t="str">
        <f t="shared" si="81"/>
        <v/>
      </c>
      <c r="T401" s="168" t="str">
        <f t="shared" si="82"/>
        <v/>
      </c>
      <c r="U401" s="168" t="str">
        <f t="shared" si="83"/>
        <v/>
      </c>
      <c r="V401" s="140"/>
      <c r="W401" s="171" t="str">
        <f t="shared" si="84"/>
        <v/>
      </c>
    </row>
    <row r="402" spans="1:23" ht="12" customHeight="1">
      <c r="A402" s="27">
        <v>353</v>
      </c>
      <c r="B402" s="188"/>
      <c r="C402" s="401"/>
      <c r="D402" s="189"/>
      <c r="E402" s="190"/>
      <c r="F402" s="190"/>
      <c r="G402" s="161" t="str">
        <f t="shared" si="73"/>
        <v/>
      </c>
      <c r="H402" s="162" t="str">
        <f t="shared" si="74"/>
        <v/>
      </c>
      <c r="I402" s="197" t="str">
        <f t="shared" si="75"/>
        <v/>
      </c>
      <c r="J402" s="164" t="str">
        <f t="shared" si="85"/>
        <v/>
      </c>
      <c r="K402" s="163"/>
      <c r="M402" s="165" t="str">
        <f t="shared" si="76"/>
        <v/>
      </c>
      <c r="N402" s="166" t="str">
        <f t="shared" si="86"/>
        <v/>
      </c>
      <c r="O402" s="167" t="str">
        <f t="shared" si="77"/>
        <v/>
      </c>
      <c r="P402" s="167" t="str">
        <f t="shared" si="78"/>
        <v/>
      </c>
      <c r="Q402" s="168" t="str">
        <f t="shared" si="79"/>
        <v/>
      </c>
      <c r="R402" s="169" t="str">
        <f t="shared" si="80"/>
        <v/>
      </c>
      <c r="S402" s="168" t="str">
        <f t="shared" si="81"/>
        <v/>
      </c>
      <c r="T402" s="168" t="str">
        <f t="shared" si="82"/>
        <v/>
      </c>
      <c r="U402" s="168" t="str">
        <f t="shared" si="83"/>
        <v/>
      </c>
      <c r="V402" s="140"/>
      <c r="W402" s="171" t="str">
        <f t="shared" si="84"/>
        <v/>
      </c>
    </row>
    <row r="403" spans="1:23" ht="12" customHeight="1">
      <c r="A403" s="27">
        <v>354</v>
      </c>
      <c r="B403" s="188"/>
      <c r="C403" s="401"/>
      <c r="D403" s="189"/>
      <c r="E403" s="190"/>
      <c r="F403" s="190"/>
      <c r="G403" s="161" t="str">
        <f t="shared" si="73"/>
        <v/>
      </c>
      <c r="H403" s="162" t="str">
        <f t="shared" si="74"/>
        <v/>
      </c>
      <c r="I403" s="197" t="str">
        <f t="shared" si="75"/>
        <v/>
      </c>
      <c r="J403" s="164" t="str">
        <f t="shared" si="85"/>
        <v/>
      </c>
      <c r="K403" s="163"/>
      <c r="M403" s="165" t="str">
        <f t="shared" si="76"/>
        <v/>
      </c>
      <c r="N403" s="166" t="str">
        <f t="shared" si="86"/>
        <v/>
      </c>
      <c r="O403" s="167" t="str">
        <f t="shared" si="77"/>
        <v/>
      </c>
      <c r="P403" s="167" t="str">
        <f t="shared" si="78"/>
        <v/>
      </c>
      <c r="Q403" s="168" t="str">
        <f t="shared" si="79"/>
        <v/>
      </c>
      <c r="R403" s="169" t="str">
        <f t="shared" si="80"/>
        <v/>
      </c>
      <c r="S403" s="168" t="str">
        <f t="shared" si="81"/>
        <v/>
      </c>
      <c r="T403" s="168" t="str">
        <f t="shared" si="82"/>
        <v/>
      </c>
      <c r="U403" s="168" t="str">
        <f t="shared" si="83"/>
        <v/>
      </c>
      <c r="V403" s="140"/>
      <c r="W403" s="171" t="str">
        <f t="shared" si="84"/>
        <v/>
      </c>
    </row>
    <row r="404" spans="1:23" ht="12" customHeight="1">
      <c r="A404" s="27">
        <v>355</v>
      </c>
      <c r="B404" s="188"/>
      <c r="C404" s="401"/>
      <c r="D404" s="189"/>
      <c r="E404" s="190"/>
      <c r="F404" s="190"/>
      <c r="G404" s="161" t="str">
        <f t="shared" si="73"/>
        <v/>
      </c>
      <c r="H404" s="162" t="str">
        <f t="shared" si="74"/>
        <v/>
      </c>
      <c r="I404" s="197" t="str">
        <f t="shared" si="75"/>
        <v/>
      </c>
      <c r="J404" s="164" t="str">
        <f t="shared" si="85"/>
        <v/>
      </c>
      <c r="K404" s="163"/>
      <c r="M404" s="165" t="str">
        <f t="shared" si="76"/>
        <v/>
      </c>
      <c r="N404" s="166" t="str">
        <f t="shared" si="86"/>
        <v/>
      </c>
      <c r="O404" s="167" t="str">
        <f t="shared" si="77"/>
        <v/>
      </c>
      <c r="P404" s="167" t="str">
        <f t="shared" si="78"/>
        <v/>
      </c>
      <c r="Q404" s="168" t="str">
        <f t="shared" si="79"/>
        <v/>
      </c>
      <c r="R404" s="169" t="str">
        <f t="shared" si="80"/>
        <v/>
      </c>
      <c r="S404" s="168" t="str">
        <f t="shared" si="81"/>
        <v/>
      </c>
      <c r="T404" s="168" t="str">
        <f t="shared" si="82"/>
        <v/>
      </c>
      <c r="U404" s="168" t="str">
        <f t="shared" si="83"/>
        <v/>
      </c>
      <c r="V404" s="140"/>
      <c r="W404" s="171" t="str">
        <f t="shared" si="84"/>
        <v/>
      </c>
    </row>
    <row r="405" spans="1:23" ht="12" customHeight="1">
      <c r="A405" s="27">
        <v>356</v>
      </c>
      <c r="B405" s="188"/>
      <c r="C405" s="401"/>
      <c r="D405" s="189"/>
      <c r="E405" s="190"/>
      <c r="F405" s="190"/>
      <c r="G405" s="161" t="str">
        <f t="shared" si="73"/>
        <v/>
      </c>
      <c r="H405" s="162" t="str">
        <f t="shared" si="74"/>
        <v/>
      </c>
      <c r="I405" s="197" t="str">
        <f t="shared" si="75"/>
        <v/>
      </c>
      <c r="J405" s="164" t="str">
        <f t="shared" si="85"/>
        <v/>
      </c>
      <c r="K405" s="163"/>
      <c r="M405" s="165" t="str">
        <f t="shared" si="76"/>
        <v/>
      </c>
      <c r="N405" s="166" t="str">
        <f t="shared" si="86"/>
        <v/>
      </c>
      <c r="O405" s="167" t="str">
        <f t="shared" si="77"/>
        <v/>
      </c>
      <c r="P405" s="167" t="str">
        <f t="shared" si="78"/>
        <v/>
      </c>
      <c r="Q405" s="168" t="str">
        <f t="shared" si="79"/>
        <v/>
      </c>
      <c r="R405" s="169" t="str">
        <f t="shared" si="80"/>
        <v/>
      </c>
      <c r="S405" s="168" t="str">
        <f t="shared" si="81"/>
        <v/>
      </c>
      <c r="T405" s="168" t="str">
        <f t="shared" si="82"/>
        <v/>
      </c>
      <c r="U405" s="168" t="str">
        <f t="shared" si="83"/>
        <v/>
      </c>
      <c r="V405" s="140"/>
      <c r="W405" s="171" t="str">
        <f t="shared" si="84"/>
        <v/>
      </c>
    </row>
    <row r="406" spans="1:23" ht="12" customHeight="1">
      <c r="A406" s="27">
        <v>357</v>
      </c>
      <c r="B406" s="188"/>
      <c r="C406" s="401"/>
      <c r="D406" s="189"/>
      <c r="E406" s="190"/>
      <c r="F406" s="190"/>
      <c r="G406" s="161" t="str">
        <f t="shared" si="73"/>
        <v/>
      </c>
      <c r="H406" s="162" t="str">
        <f t="shared" si="74"/>
        <v/>
      </c>
      <c r="I406" s="197" t="str">
        <f t="shared" si="75"/>
        <v/>
      </c>
      <c r="J406" s="164" t="str">
        <f t="shared" si="85"/>
        <v/>
      </c>
      <c r="K406" s="163"/>
      <c r="M406" s="165" t="str">
        <f t="shared" si="76"/>
        <v/>
      </c>
      <c r="N406" s="166" t="str">
        <f t="shared" si="86"/>
        <v/>
      </c>
      <c r="O406" s="167" t="str">
        <f t="shared" si="77"/>
        <v/>
      </c>
      <c r="P406" s="167" t="str">
        <f t="shared" si="78"/>
        <v/>
      </c>
      <c r="Q406" s="168" t="str">
        <f t="shared" si="79"/>
        <v/>
      </c>
      <c r="R406" s="169" t="str">
        <f t="shared" si="80"/>
        <v/>
      </c>
      <c r="S406" s="168" t="str">
        <f t="shared" si="81"/>
        <v/>
      </c>
      <c r="T406" s="168" t="str">
        <f t="shared" si="82"/>
        <v/>
      </c>
      <c r="U406" s="168" t="str">
        <f t="shared" si="83"/>
        <v/>
      </c>
      <c r="V406" s="140"/>
      <c r="W406" s="171" t="str">
        <f t="shared" si="84"/>
        <v/>
      </c>
    </row>
    <row r="407" spans="1:23" ht="12" customHeight="1">
      <c r="A407" s="27">
        <v>358</v>
      </c>
      <c r="B407" s="188"/>
      <c r="C407" s="401"/>
      <c r="D407" s="189"/>
      <c r="E407" s="190"/>
      <c r="F407" s="190"/>
      <c r="G407" s="161" t="str">
        <f t="shared" si="73"/>
        <v/>
      </c>
      <c r="H407" s="162" t="str">
        <f t="shared" si="74"/>
        <v/>
      </c>
      <c r="I407" s="197" t="str">
        <f t="shared" si="75"/>
        <v/>
      </c>
      <c r="J407" s="164" t="str">
        <f t="shared" si="85"/>
        <v/>
      </c>
      <c r="K407" s="163"/>
      <c r="M407" s="165" t="str">
        <f t="shared" si="76"/>
        <v/>
      </c>
      <c r="N407" s="166" t="str">
        <f t="shared" si="86"/>
        <v/>
      </c>
      <c r="O407" s="167" t="str">
        <f t="shared" si="77"/>
        <v/>
      </c>
      <c r="P407" s="167" t="str">
        <f t="shared" si="78"/>
        <v/>
      </c>
      <c r="Q407" s="168" t="str">
        <f t="shared" si="79"/>
        <v/>
      </c>
      <c r="R407" s="169" t="str">
        <f t="shared" si="80"/>
        <v/>
      </c>
      <c r="S407" s="168" t="str">
        <f t="shared" si="81"/>
        <v/>
      </c>
      <c r="T407" s="168" t="str">
        <f t="shared" si="82"/>
        <v/>
      </c>
      <c r="U407" s="168" t="str">
        <f t="shared" si="83"/>
        <v/>
      </c>
      <c r="V407" s="140"/>
      <c r="W407" s="171" t="str">
        <f t="shared" si="84"/>
        <v/>
      </c>
    </row>
    <row r="408" spans="1:23" ht="12" customHeight="1">
      <c r="A408" s="27">
        <v>359</v>
      </c>
      <c r="B408" s="188"/>
      <c r="C408" s="401"/>
      <c r="D408" s="189"/>
      <c r="E408" s="190"/>
      <c r="F408" s="190"/>
      <c r="G408" s="161" t="str">
        <f t="shared" si="73"/>
        <v/>
      </c>
      <c r="H408" s="162" t="str">
        <f t="shared" si="74"/>
        <v/>
      </c>
      <c r="I408" s="197" t="str">
        <f t="shared" si="75"/>
        <v/>
      </c>
      <c r="J408" s="164" t="str">
        <f t="shared" si="85"/>
        <v/>
      </c>
      <c r="K408" s="163"/>
      <c r="M408" s="165" t="str">
        <f t="shared" si="76"/>
        <v/>
      </c>
      <c r="N408" s="166" t="str">
        <f t="shared" si="86"/>
        <v/>
      </c>
      <c r="O408" s="167" t="str">
        <f t="shared" si="77"/>
        <v/>
      </c>
      <c r="P408" s="167" t="str">
        <f t="shared" si="78"/>
        <v/>
      </c>
      <c r="Q408" s="168" t="str">
        <f t="shared" si="79"/>
        <v/>
      </c>
      <c r="R408" s="169" t="str">
        <f t="shared" si="80"/>
        <v/>
      </c>
      <c r="S408" s="168" t="str">
        <f t="shared" si="81"/>
        <v/>
      </c>
      <c r="T408" s="168" t="str">
        <f t="shared" si="82"/>
        <v/>
      </c>
      <c r="U408" s="168" t="str">
        <f t="shared" si="83"/>
        <v/>
      </c>
      <c r="V408" s="140"/>
      <c r="W408" s="171" t="str">
        <f t="shared" si="84"/>
        <v/>
      </c>
    </row>
    <row r="409" spans="1:23" ht="12" customHeight="1">
      <c r="A409" s="27">
        <v>360</v>
      </c>
      <c r="B409" s="188"/>
      <c r="C409" s="401"/>
      <c r="D409" s="189"/>
      <c r="E409" s="190"/>
      <c r="F409" s="190"/>
      <c r="G409" s="161" t="str">
        <f t="shared" si="73"/>
        <v/>
      </c>
      <c r="H409" s="162" t="str">
        <f t="shared" si="74"/>
        <v/>
      </c>
      <c r="I409" s="197" t="str">
        <f t="shared" si="75"/>
        <v/>
      </c>
      <c r="J409" s="164" t="str">
        <f t="shared" si="85"/>
        <v/>
      </c>
      <c r="K409" s="163"/>
      <c r="M409" s="165" t="str">
        <f t="shared" si="76"/>
        <v/>
      </c>
      <c r="N409" s="166" t="str">
        <f t="shared" si="86"/>
        <v/>
      </c>
      <c r="O409" s="167" t="str">
        <f t="shared" si="77"/>
        <v/>
      </c>
      <c r="P409" s="167" t="str">
        <f t="shared" si="78"/>
        <v/>
      </c>
      <c r="Q409" s="168" t="str">
        <f t="shared" si="79"/>
        <v/>
      </c>
      <c r="R409" s="169" t="str">
        <f t="shared" si="80"/>
        <v/>
      </c>
      <c r="S409" s="168" t="str">
        <f t="shared" si="81"/>
        <v/>
      </c>
      <c r="T409" s="168" t="str">
        <f t="shared" si="82"/>
        <v/>
      </c>
      <c r="U409" s="168" t="str">
        <f t="shared" si="83"/>
        <v/>
      </c>
      <c r="V409" s="140"/>
      <c r="W409" s="171" t="str">
        <f t="shared" si="84"/>
        <v/>
      </c>
    </row>
    <row r="410" spans="1:23" ht="12" customHeight="1">
      <c r="A410" s="27">
        <v>361</v>
      </c>
      <c r="B410" s="188"/>
      <c r="C410" s="401"/>
      <c r="D410" s="189"/>
      <c r="E410" s="190"/>
      <c r="F410" s="190"/>
      <c r="G410" s="161" t="str">
        <f t="shared" si="73"/>
        <v/>
      </c>
      <c r="H410" s="162" t="str">
        <f t="shared" si="74"/>
        <v/>
      </c>
      <c r="I410" s="197" t="str">
        <f t="shared" si="75"/>
        <v/>
      </c>
      <c r="J410" s="164" t="str">
        <f t="shared" si="85"/>
        <v/>
      </c>
      <c r="K410" s="163"/>
      <c r="M410" s="165" t="str">
        <f t="shared" si="76"/>
        <v/>
      </c>
      <c r="N410" s="166" t="str">
        <f t="shared" si="86"/>
        <v/>
      </c>
      <c r="O410" s="167" t="str">
        <f t="shared" si="77"/>
        <v/>
      </c>
      <c r="P410" s="167" t="str">
        <f t="shared" si="78"/>
        <v/>
      </c>
      <c r="Q410" s="168" t="str">
        <f t="shared" si="79"/>
        <v/>
      </c>
      <c r="R410" s="169" t="str">
        <f t="shared" si="80"/>
        <v/>
      </c>
      <c r="S410" s="168" t="str">
        <f t="shared" si="81"/>
        <v/>
      </c>
      <c r="T410" s="168" t="str">
        <f t="shared" si="82"/>
        <v/>
      </c>
      <c r="U410" s="168" t="str">
        <f t="shared" si="83"/>
        <v/>
      </c>
      <c r="V410" s="140"/>
      <c r="W410" s="171" t="str">
        <f t="shared" si="84"/>
        <v/>
      </c>
    </row>
    <row r="411" spans="1:23" ht="12" customHeight="1">
      <c r="A411" s="27">
        <v>362</v>
      </c>
      <c r="B411" s="188"/>
      <c r="C411" s="401"/>
      <c r="D411" s="189"/>
      <c r="E411" s="190"/>
      <c r="F411" s="190"/>
      <c r="G411" s="161" t="str">
        <f t="shared" si="73"/>
        <v/>
      </c>
      <c r="H411" s="162" t="str">
        <f t="shared" si="74"/>
        <v/>
      </c>
      <c r="I411" s="197" t="str">
        <f t="shared" si="75"/>
        <v/>
      </c>
      <c r="J411" s="164" t="str">
        <f t="shared" si="85"/>
        <v/>
      </c>
      <c r="K411" s="163"/>
      <c r="M411" s="165" t="str">
        <f t="shared" si="76"/>
        <v/>
      </c>
      <c r="N411" s="166" t="str">
        <f t="shared" si="86"/>
        <v/>
      </c>
      <c r="O411" s="167" t="str">
        <f t="shared" si="77"/>
        <v/>
      </c>
      <c r="P411" s="167" t="str">
        <f t="shared" si="78"/>
        <v/>
      </c>
      <c r="Q411" s="168" t="str">
        <f t="shared" si="79"/>
        <v/>
      </c>
      <c r="R411" s="169" t="str">
        <f t="shared" si="80"/>
        <v/>
      </c>
      <c r="S411" s="168" t="str">
        <f t="shared" si="81"/>
        <v/>
      </c>
      <c r="T411" s="168" t="str">
        <f t="shared" si="82"/>
        <v/>
      </c>
      <c r="U411" s="168" t="str">
        <f t="shared" si="83"/>
        <v/>
      </c>
      <c r="V411" s="140"/>
      <c r="W411" s="171" t="str">
        <f t="shared" si="84"/>
        <v/>
      </c>
    </row>
    <row r="412" spans="1:23" ht="12" customHeight="1">
      <c r="A412" s="27">
        <v>363</v>
      </c>
      <c r="B412" s="188"/>
      <c r="C412" s="401"/>
      <c r="D412" s="189"/>
      <c r="E412" s="190"/>
      <c r="F412" s="190"/>
      <c r="G412" s="161" t="str">
        <f t="shared" si="73"/>
        <v/>
      </c>
      <c r="H412" s="162" t="str">
        <f t="shared" si="74"/>
        <v/>
      </c>
      <c r="I412" s="197" t="str">
        <f t="shared" si="75"/>
        <v/>
      </c>
      <c r="J412" s="164" t="str">
        <f t="shared" si="85"/>
        <v/>
      </c>
      <c r="K412" s="163"/>
      <c r="M412" s="165" t="str">
        <f t="shared" si="76"/>
        <v/>
      </c>
      <c r="N412" s="166" t="str">
        <f t="shared" si="86"/>
        <v/>
      </c>
      <c r="O412" s="167" t="str">
        <f t="shared" si="77"/>
        <v/>
      </c>
      <c r="P412" s="167" t="str">
        <f t="shared" si="78"/>
        <v/>
      </c>
      <c r="Q412" s="168" t="str">
        <f t="shared" si="79"/>
        <v/>
      </c>
      <c r="R412" s="169" t="str">
        <f t="shared" si="80"/>
        <v/>
      </c>
      <c r="S412" s="168" t="str">
        <f t="shared" si="81"/>
        <v/>
      </c>
      <c r="T412" s="168" t="str">
        <f t="shared" si="82"/>
        <v/>
      </c>
      <c r="U412" s="168" t="str">
        <f t="shared" si="83"/>
        <v/>
      </c>
      <c r="V412" s="140"/>
      <c r="W412" s="171" t="str">
        <f t="shared" si="84"/>
        <v/>
      </c>
    </row>
    <row r="413" spans="1:23" ht="12" customHeight="1">
      <c r="A413" s="27">
        <v>364</v>
      </c>
      <c r="B413" s="188"/>
      <c r="C413" s="401"/>
      <c r="D413" s="189"/>
      <c r="E413" s="190"/>
      <c r="F413" s="190"/>
      <c r="G413" s="161" t="str">
        <f t="shared" si="73"/>
        <v/>
      </c>
      <c r="H413" s="162" t="str">
        <f t="shared" si="74"/>
        <v/>
      </c>
      <c r="I413" s="197" t="str">
        <f t="shared" si="75"/>
        <v/>
      </c>
      <c r="J413" s="164" t="str">
        <f t="shared" si="85"/>
        <v/>
      </c>
      <c r="K413" s="163"/>
      <c r="M413" s="165" t="str">
        <f t="shared" si="76"/>
        <v/>
      </c>
      <c r="N413" s="166" t="str">
        <f t="shared" si="86"/>
        <v/>
      </c>
      <c r="O413" s="167" t="str">
        <f t="shared" si="77"/>
        <v/>
      </c>
      <c r="P413" s="167" t="str">
        <f t="shared" si="78"/>
        <v/>
      </c>
      <c r="Q413" s="168" t="str">
        <f t="shared" si="79"/>
        <v/>
      </c>
      <c r="R413" s="169" t="str">
        <f t="shared" si="80"/>
        <v/>
      </c>
      <c r="S413" s="168" t="str">
        <f t="shared" si="81"/>
        <v/>
      </c>
      <c r="T413" s="168" t="str">
        <f t="shared" si="82"/>
        <v/>
      </c>
      <c r="U413" s="168" t="str">
        <f t="shared" si="83"/>
        <v/>
      </c>
      <c r="V413" s="140"/>
      <c r="W413" s="171" t="str">
        <f t="shared" si="84"/>
        <v/>
      </c>
    </row>
    <row r="414" spans="1:23" ht="12" customHeight="1">
      <c r="A414" s="27">
        <v>365</v>
      </c>
      <c r="B414" s="188"/>
      <c r="C414" s="401"/>
      <c r="D414" s="189"/>
      <c r="E414" s="190"/>
      <c r="F414" s="190"/>
      <c r="G414" s="161" t="str">
        <f t="shared" si="73"/>
        <v/>
      </c>
      <c r="H414" s="162" t="str">
        <f t="shared" si="74"/>
        <v/>
      </c>
      <c r="I414" s="197" t="str">
        <f t="shared" si="75"/>
        <v/>
      </c>
      <c r="J414" s="164" t="str">
        <f t="shared" si="85"/>
        <v/>
      </c>
      <c r="K414" s="163"/>
      <c r="M414" s="165" t="str">
        <f t="shared" si="76"/>
        <v/>
      </c>
      <c r="N414" s="166" t="str">
        <f t="shared" si="86"/>
        <v/>
      </c>
      <c r="O414" s="167" t="str">
        <f t="shared" si="77"/>
        <v/>
      </c>
      <c r="P414" s="167" t="str">
        <f t="shared" si="78"/>
        <v/>
      </c>
      <c r="Q414" s="168" t="str">
        <f t="shared" si="79"/>
        <v/>
      </c>
      <c r="R414" s="169" t="str">
        <f t="shared" si="80"/>
        <v/>
      </c>
      <c r="S414" s="168" t="str">
        <f t="shared" si="81"/>
        <v/>
      </c>
      <c r="T414" s="168" t="str">
        <f t="shared" si="82"/>
        <v/>
      </c>
      <c r="U414" s="168" t="str">
        <f t="shared" si="83"/>
        <v/>
      </c>
      <c r="V414" s="140"/>
      <c r="W414" s="171" t="str">
        <f t="shared" si="84"/>
        <v/>
      </c>
    </row>
    <row r="415" spans="1:23" ht="12" customHeight="1">
      <c r="A415" s="27">
        <v>366</v>
      </c>
      <c r="B415" s="188"/>
      <c r="C415" s="401"/>
      <c r="D415" s="189"/>
      <c r="E415" s="190"/>
      <c r="F415" s="190"/>
      <c r="G415" s="161" t="str">
        <f t="shared" si="73"/>
        <v/>
      </c>
      <c r="H415" s="162" t="str">
        <f t="shared" si="74"/>
        <v/>
      </c>
      <c r="I415" s="197" t="str">
        <f t="shared" si="75"/>
        <v/>
      </c>
      <c r="J415" s="164" t="str">
        <f t="shared" si="85"/>
        <v/>
      </c>
      <c r="K415" s="163"/>
      <c r="M415" s="165" t="str">
        <f t="shared" si="76"/>
        <v/>
      </c>
      <c r="N415" s="166" t="str">
        <f t="shared" si="86"/>
        <v/>
      </c>
      <c r="O415" s="167" t="str">
        <f t="shared" si="77"/>
        <v/>
      </c>
      <c r="P415" s="167" t="str">
        <f t="shared" si="78"/>
        <v/>
      </c>
      <c r="Q415" s="168" t="str">
        <f t="shared" si="79"/>
        <v/>
      </c>
      <c r="R415" s="169" t="str">
        <f t="shared" si="80"/>
        <v/>
      </c>
      <c r="S415" s="168" t="str">
        <f t="shared" si="81"/>
        <v/>
      </c>
      <c r="T415" s="168" t="str">
        <f t="shared" si="82"/>
        <v/>
      </c>
      <c r="U415" s="168" t="str">
        <f t="shared" si="83"/>
        <v/>
      </c>
      <c r="V415" s="140"/>
      <c r="W415" s="171" t="str">
        <f t="shared" si="84"/>
        <v/>
      </c>
    </row>
    <row r="416" spans="1:23" ht="12" customHeight="1">
      <c r="A416" s="27">
        <v>367</v>
      </c>
      <c r="B416" s="188"/>
      <c r="C416" s="401"/>
      <c r="D416" s="189"/>
      <c r="E416" s="190"/>
      <c r="F416" s="190"/>
      <c r="G416" s="161" t="str">
        <f t="shared" si="73"/>
        <v/>
      </c>
      <c r="H416" s="162" t="str">
        <f t="shared" si="74"/>
        <v/>
      </c>
      <c r="I416" s="197" t="str">
        <f t="shared" si="75"/>
        <v/>
      </c>
      <c r="J416" s="164" t="str">
        <f t="shared" si="85"/>
        <v/>
      </c>
      <c r="K416" s="163"/>
      <c r="M416" s="165" t="str">
        <f t="shared" si="76"/>
        <v/>
      </c>
      <c r="N416" s="166" t="str">
        <f t="shared" si="86"/>
        <v/>
      </c>
      <c r="O416" s="167" t="str">
        <f t="shared" si="77"/>
        <v/>
      </c>
      <c r="P416" s="167" t="str">
        <f t="shared" si="78"/>
        <v/>
      </c>
      <c r="Q416" s="168" t="str">
        <f t="shared" si="79"/>
        <v/>
      </c>
      <c r="R416" s="169" t="str">
        <f t="shared" si="80"/>
        <v/>
      </c>
      <c r="S416" s="168" t="str">
        <f t="shared" si="81"/>
        <v/>
      </c>
      <c r="T416" s="168" t="str">
        <f t="shared" si="82"/>
        <v/>
      </c>
      <c r="U416" s="168" t="str">
        <f t="shared" si="83"/>
        <v/>
      </c>
      <c r="V416" s="140"/>
      <c r="W416" s="171" t="str">
        <f t="shared" si="84"/>
        <v/>
      </c>
    </row>
    <row r="417" spans="1:23" ht="12" customHeight="1">
      <c r="A417" s="27">
        <v>368</v>
      </c>
      <c r="B417" s="188"/>
      <c r="C417" s="401"/>
      <c r="D417" s="189"/>
      <c r="E417" s="190"/>
      <c r="F417" s="190"/>
      <c r="G417" s="161" t="str">
        <f t="shared" si="73"/>
        <v/>
      </c>
      <c r="H417" s="162" t="str">
        <f t="shared" si="74"/>
        <v/>
      </c>
      <c r="I417" s="197" t="str">
        <f t="shared" si="75"/>
        <v/>
      </c>
      <c r="J417" s="164" t="str">
        <f t="shared" si="85"/>
        <v/>
      </c>
      <c r="K417" s="163"/>
      <c r="M417" s="165" t="str">
        <f t="shared" si="76"/>
        <v/>
      </c>
      <c r="N417" s="166" t="str">
        <f t="shared" si="86"/>
        <v/>
      </c>
      <c r="O417" s="167" t="str">
        <f t="shared" si="77"/>
        <v/>
      </c>
      <c r="P417" s="167" t="str">
        <f t="shared" si="78"/>
        <v/>
      </c>
      <c r="Q417" s="168" t="str">
        <f t="shared" si="79"/>
        <v/>
      </c>
      <c r="R417" s="169" t="str">
        <f t="shared" si="80"/>
        <v/>
      </c>
      <c r="S417" s="168" t="str">
        <f t="shared" si="81"/>
        <v/>
      </c>
      <c r="T417" s="168" t="str">
        <f t="shared" si="82"/>
        <v/>
      </c>
      <c r="U417" s="168" t="str">
        <f t="shared" si="83"/>
        <v/>
      </c>
      <c r="V417" s="140"/>
      <c r="W417" s="171" t="str">
        <f t="shared" si="84"/>
        <v/>
      </c>
    </row>
    <row r="418" spans="1:23" ht="12" customHeight="1">
      <c r="A418" s="27">
        <v>369</v>
      </c>
      <c r="B418" s="188"/>
      <c r="C418" s="401"/>
      <c r="D418" s="189"/>
      <c r="E418" s="190"/>
      <c r="F418" s="190"/>
      <c r="G418" s="161" t="str">
        <f t="shared" si="73"/>
        <v/>
      </c>
      <c r="H418" s="162" t="str">
        <f t="shared" si="74"/>
        <v/>
      </c>
      <c r="I418" s="197" t="str">
        <f t="shared" si="75"/>
        <v/>
      </c>
      <c r="J418" s="164" t="str">
        <f t="shared" si="85"/>
        <v/>
      </c>
      <c r="K418" s="163"/>
      <c r="M418" s="165" t="str">
        <f t="shared" si="76"/>
        <v/>
      </c>
      <c r="N418" s="166" t="str">
        <f t="shared" si="86"/>
        <v/>
      </c>
      <c r="O418" s="167" t="str">
        <f t="shared" si="77"/>
        <v/>
      </c>
      <c r="P418" s="167" t="str">
        <f t="shared" si="78"/>
        <v/>
      </c>
      <c r="Q418" s="168" t="str">
        <f t="shared" si="79"/>
        <v/>
      </c>
      <c r="R418" s="169" t="str">
        <f t="shared" si="80"/>
        <v/>
      </c>
      <c r="S418" s="168" t="str">
        <f t="shared" si="81"/>
        <v/>
      </c>
      <c r="T418" s="168" t="str">
        <f t="shared" si="82"/>
        <v/>
      </c>
      <c r="U418" s="168" t="str">
        <f t="shared" si="83"/>
        <v/>
      </c>
      <c r="V418" s="140"/>
      <c r="W418" s="171" t="str">
        <f t="shared" si="84"/>
        <v/>
      </c>
    </row>
    <row r="419" spans="1:23" ht="12" customHeight="1">
      <c r="A419" s="27">
        <v>370</v>
      </c>
      <c r="B419" s="188"/>
      <c r="C419" s="401"/>
      <c r="D419" s="189"/>
      <c r="E419" s="190"/>
      <c r="F419" s="190"/>
      <c r="G419" s="161" t="str">
        <f t="shared" si="73"/>
        <v/>
      </c>
      <c r="H419" s="162" t="str">
        <f t="shared" si="74"/>
        <v/>
      </c>
      <c r="I419" s="197" t="str">
        <f t="shared" si="75"/>
        <v/>
      </c>
      <c r="J419" s="164" t="str">
        <f t="shared" si="85"/>
        <v/>
      </c>
      <c r="K419" s="163"/>
      <c r="M419" s="165" t="str">
        <f t="shared" si="76"/>
        <v/>
      </c>
      <c r="N419" s="166" t="str">
        <f t="shared" si="86"/>
        <v/>
      </c>
      <c r="O419" s="167" t="str">
        <f t="shared" si="77"/>
        <v/>
      </c>
      <c r="P419" s="167" t="str">
        <f t="shared" si="78"/>
        <v/>
      </c>
      <c r="Q419" s="168" t="str">
        <f t="shared" si="79"/>
        <v/>
      </c>
      <c r="R419" s="169" t="str">
        <f t="shared" si="80"/>
        <v/>
      </c>
      <c r="S419" s="168" t="str">
        <f t="shared" si="81"/>
        <v/>
      </c>
      <c r="T419" s="168" t="str">
        <f t="shared" si="82"/>
        <v/>
      </c>
      <c r="U419" s="168" t="str">
        <f t="shared" si="83"/>
        <v/>
      </c>
      <c r="V419" s="140"/>
      <c r="W419" s="171" t="str">
        <f t="shared" si="84"/>
        <v/>
      </c>
    </row>
    <row r="420" spans="1:23" ht="12" customHeight="1">
      <c r="A420" s="27">
        <v>371</v>
      </c>
      <c r="B420" s="188"/>
      <c r="C420" s="401"/>
      <c r="D420" s="189"/>
      <c r="E420" s="190"/>
      <c r="F420" s="190"/>
      <c r="G420" s="161" t="str">
        <f t="shared" si="73"/>
        <v/>
      </c>
      <c r="H420" s="162" t="str">
        <f t="shared" si="74"/>
        <v/>
      </c>
      <c r="I420" s="197" t="str">
        <f t="shared" si="75"/>
        <v/>
      </c>
      <c r="J420" s="164" t="str">
        <f t="shared" si="85"/>
        <v/>
      </c>
      <c r="K420" s="163"/>
      <c r="M420" s="165" t="str">
        <f t="shared" si="76"/>
        <v/>
      </c>
      <c r="N420" s="166" t="str">
        <f t="shared" si="86"/>
        <v/>
      </c>
      <c r="O420" s="167" t="str">
        <f t="shared" si="77"/>
        <v/>
      </c>
      <c r="P420" s="167" t="str">
        <f t="shared" si="78"/>
        <v/>
      </c>
      <c r="Q420" s="168" t="str">
        <f t="shared" si="79"/>
        <v/>
      </c>
      <c r="R420" s="169" t="str">
        <f t="shared" si="80"/>
        <v/>
      </c>
      <c r="S420" s="168" t="str">
        <f t="shared" si="81"/>
        <v/>
      </c>
      <c r="T420" s="168" t="str">
        <f t="shared" si="82"/>
        <v/>
      </c>
      <c r="U420" s="168" t="str">
        <f t="shared" si="83"/>
        <v/>
      </c>
      <c r="V420" s="140"/>
      <c r="W420" s="171" t="str">
        <f t="shared" si="84"/>
        <v/>
      </c>
    </row>
    <row r="421" spans="1:23" ht="12" customHeight="1">
      <c r="A421" s="27">
        <v>372</v>
      </c>
      <c r="B421" s="188"/>
      <c r="C421" s="401"/>
      <c r="D421" s="189"/>
      <c r="E421" s="190"/>
      <c r="F421" s="190"/>
      <c r="G421" s="161" t="str">
        <f t="shared" si="73"/>
        <v/>
      </c>
      <c r="H421" s="162" t="str">
        <f t="shared" si="74"/>
        <v/>
      </c>
      <c r="I421" s="197" t="str">
        <f t="shared" si="75"/>
        <v/>
      </c>
      <c r="J421" s="164" t="str">
        <f t="shared" si="85"/>
        <v/>
      </c>
      <c r="K421" s="163"/>
      <c r="M421" s="165" t="str">
        <f t="shared" si="76"/>
        <v/>
      </c>
      <c r="N421" s="166" t="str">
        <f t="shared" si="86"/>
        <v/>
      </c>
      <c r="O421" s="167" t="str">
        <f t="shared" si="77"/>
        <v/>
      </c>
      <c r="P421" s="167" t="str">
        <f t="shared" si="78"/>
        <v/>
      </c>
      <c r="Q421" s="168" t="str">
        <f t="shared" si="79"/>
        <v/>
      </c>
      <c r="R421" s="169" t="str">
        <f t="shared" si="80"/>
        <v/>
      </c>
      <c r="S421" s="168" t="str">
        <f t="shared" si="81"/>
        <v/>
      </c>
      <c r="T421" s="168" t="str">
        <f t="shared" si="82"/>
        <v/>
      </c>
      <c r="U421" s="168" t="str">
        <f t="shared" si="83"/>
        <v/>
      </c>
      <c r="V421" s="140"/>
      <c r="W421" s="171" t="str">
        <f t="shared" si="84"/>
        <v/>
      </c>
    </row>
    <row r="422" spans="1:23" ht="12" customHeight="1">
      <c r="A422" s="27">
        <v>373</v>
      </c>
      <c r="B422" s="188"/>
      <c r="C422" s="401"/>
      <c r="D422" s="189"/>
      <c r="E422" s="190"/>
      <c r="F422" s="190"/>
      <c r="G422" s="161" t="str">
        <f t="shared" si="73"/>
        <v/>
      </c>
      <c r="H422" s="162" t="str">
        <f t="shared" si="74"/>
        <v/>
      </c>
      <c r="I422" s="197" t="str">
        <f t="shared" si="75"/>
        <v/>
      </c>
      <c r="J422" s="164" t="str">
        <f t="shared" si="85"/>
        <v/>
      </c>
      <c r="K422" s="163"/>
      <c r="M422" s="165" t="str">
        <f t="shared" si="76"/>
        <v/>
      </c>
      <c r="N422" s="166" t="str">
        <f t="shared" si="86"/>
        <v/>
      </c>
      <c r="O422" s="167" t="str">
        <f t="shared" si="77"/>
        <v/>
      </c>
      <c r="P422" s="167" t="str">
        <f t="shared" si="78"/>
        <v/>
      </c>
      <c r="Q422" s="168" t="str">
        <f t="shared" si="79"/>
        <v/>
      </c>
      <c r="R422" s="169" t="str">
        <f t="shared" si="80"/>
        <v/>
      </c>
      <c r="S422" s="168" t="str">
        <f t="shared" si="81"/>
        <v/>
      </c>
      <c r="T422" s="168" t="str">
        <f t="shared" si="82"/>
        <v/>
      </c>
      <c r="U422" s="168" t="str">
        <f t="shared" si="83"/>
        <v/>
      </c>
      <c r="V422" s="140"/>
      <c r="W422" s="171" t="str">
        <f t="shared" si="84"/>
        <v/>
      </c>
    </row>
    <row r="423" spans="1:23" ht="12" customHeight="1">
      <c r="A423" s="27">
        <v>374</v>
      </c>
      <c r="B423" s="188"/>
      <c r="C423" s="401"/>
      <c r="D423" s="189"/>
      <c r="E423" s="190"/>
      <c r="F423" s="190"/>
      <c r="G423" s="161" t="str">
        <f t="shared" si="73"/>
        <v/>
      </c>
      <c r="H423" s="162" t="str">
        <f t="shared" si="74"/>
        <v/>
      </c>
      <c r="I423" s="197" t="str">
        <f t="shared" si="75"/>
        <v/>
      </c>
      <c r="J423" s="164" t="str">
        <f t="shared" si="85"/>
        <v/>
      </c>
      <c r="K423" s="163"/>
      <c r="M423" s="165" t="str">
        <f t="shared" si="76"/>
        <v/>
      </c>
      <c r="N423" s="166" t="str">
        <f t="shared" si="86"/>
        <v/>
      </c>
      <c r="O423" s="167" t="str">
        <f t="shared" si="77"/>
        <v/>
      </c>
      <c r="P423" s="167" t="str">
        <f t="shared" si="78"/>
        <v/>
      </c>
      <c r="Q423" s="168" t="str">
        <f t="shared" si="79"/>
        <v/>
      </c>
      <c r="R423" s="169" t="str">
        <f t="shared" si="80"/>
        <v/>
      </c>
      <c r="S423" s="168" t="str">
        <f t="shared" si="81"/>
        <v/>
      </c>
      <c r="T423" s="168" t="str">
        <f t="shared" si="82"/>
        <v/>
      </c>
      <c r="U423" s="168" t="str">
        <f t="shared" si="83"/>
        <v/>
      </c>
      <c r="V423" s="140"/>
      <c r="W423" s="171" t="str">
        <f t="shared" si="84"/>
        <v/>
      </c>
    </row>
    <row r="424" spans="1:23" ht="12" customHeight="1">
      <c r="A424" s="27">
        <v>375</v>
      </c>
      <c r="B424" s="188"/>
      <c r="C424" s="401"/>
      <c r="D424" s="189"/>
      <c r="E424" s="190"/>
      <c r="F424" s="190"/>
      <c r="G424" s="161" t="str">
        <f t="shared" si="73"/>
        <v/>
      </c>
      <c r="H424" s="162" t="str">
        <f t="shared" si="74"/>
        <v/>
      </c>
      <c r="I424" s="197" t="str">
        <f t="shared" si="75"/>
        <v/>
      </c>
      <c r="J424" s="164" t="str">
        <f t="shared" si="85"/>
        <v/>
      </c>
      <c r="K424" s="163"/>
      <c r="M424" s="165" t="str">
        <f t="shared" si="76"/>
        <v/>
      </c>
      <c r="N424" s="166" t="str">
        <f t="shared" si="86"/>
        <v/>
      </c>
      <c r="O424" s="167" t="str">
        <f t="shared" si="77"/>
        <v/>
      </c>
      <c r="P424" s="167" t="str">
        <f t="shared" si="78"/>
        <v/>
      </c>
      <c r="Q424" s="168" t="str">
        <f t="shared" si="79"/>
        <v/>
      </c>
      <c r="R424" s="169" t="str">
        <f t="shared" si="80"/>
        <v/>
      </c>
      <c r="S424" s="168" t="str">
        <f t="shared" si="81"/>
        <v/>
      </c>
      <c r="T424" s="168" t="str">
        <f t="shared" si="82"/>
        <v/>
      </c>
      <c r="U424" s="168" t="str">
        <f t="shared" si="83"/>
        <v/>
      </c>
      <c r="V424" s="140"/>
      <c r="W424" s="171" t="str">
        <f t="shared" si="84"/>
        <v/>
      </c>
    </row>
    <row r="425" spans="1:23" ht="12" customHeight="1">
      <c r="A425" s="27">
        <v>376</v>
      </c>
      <c r="B425" s="188"/>
      <c r="C425" s="401"/>
      <c r="D425" s="189"/>
      <c r="E425" s="190"/>
      <c r="F425" s="190"/>
      <c r="G425" s="161" t="str">
        <f t="shared" si="73"/>
        <v/>
      </c>
      <c r="H425" s="162" t="str">
        <f t="shared" si="74"/>
        <v/>
      </c>
      <c r="I425" s="197" t="str">
        <f t="shared" si="75"/>
        <v/>
      </c>
      <c r="J425" s="164" t="str">
        <f t="shared" si="85"/>
        <v/>
      </c>
      <c r="K425" s="163"/>
      <c r="M425" s="165" t="str">
        <f t="shared" si="76"/>
        <v/>
      </c>
      <c r="N425" s="166" t="str">
        <f t="shared" si="86"/>
        <v/>
      </c>
      <c r="O425" s="167" t="str">
        <f t="shared" si="77"/>
        <v/>
      </c>
      <c r="P425" s="167" t="str">
        <f t="shared" si="78"/>
        <v/>
      </c>
      <c r="Q425" s="168" t="str">
        <f t="shared" si="79"/>
        <v/>
      </c>
      <c r="R425" s="169" t="str">
        <f t="shared" si="80"/>
        <v/>
      </c>
      <c r="S425" s="168" t="str">
        <f t="shared" si="81"/>
        <v/>
      </c>
      <c r="T425" s="168" t="str">
        <f t="shared" si="82"/>
        <v/>
      </c>
      <c r="U425" s="168" t="str">
        <f t="shared" si="83"/>
        <v/>
      </c>
      <c r="V425" s="140"/>
      <c r="W425" s="171" t="str">
        <f t="shared" si="84"/>
        <v/>
      </c>
    </row>
    <row r="426" spans="1:23" ht="12" customHeight="1">
      <c r="A426" s="27">
        <v>377</v>
      </c>
      <c r="B426" s="188"/>
      <c r="C426" s="401"/>
      <c r="D426" s="189"/>
      <c r="E426" s="190"/>
      <c r="F426" s="190"/>
      <c r="G426" s="161" t="str">
        <f t="shared" si="73"/>
        <v/>
      </c>
      <c r="H426" s="162" t="str">
        <f t="shared" si="74"/>
        <v/>
      </c>
      <c r="I426" s="197" t="str">
        <f t="shared" si="75"/>
        <v/>
      </c>
      <c r="J426" s="164" t="str">
        <f t="shared" si="85"/>
        <v/>
      </c>
      <c r="K426" s="163"/>
      <c r="M426" s="165" t="str">
        <f t="shared" si="76"/>
        <v/>
      </c>
      <c r="N426" s="166" t="str">
        <f t="shared" si="86"/>
        <v/>
      </c>
      <c r="O426" s="167" t="str">
        <f t="shared" si="77"/>
        <v/>
      </c>
      <c r="P426" s="167" t="str">
        <f t="shared" si="78"/>
        <v/>
      </c>
      <c r="Q426" s="168" t="str">
        <f t="shared" si="79"/>
        <v/>
      </c>
      <c r="R426" s="169" t="str">
        <f t="shared" si="80"/>
        <v/>
      </c>
      <c r="S426" s="168" t="str">
        <f t="shared" si="81"/>
        <v/>
      </c>
      <c r="T426" s="168" t="str">
        <f t="shared" si="82"/>
        <v/>
      </c>
      <c r="U426" s="168" t="str">
        <f t="shared" si="83"/>
        <v/>
      </c>
      <c r="V426" s="140"/>
      <c r="W426" s="171" t="str">
        <f t="shared" si="84"/>
        <v/>
      </c>
    </row>
    <row r="427" spans="1:23" ht="12" customHeight="1">
      <c r="A427" s="27">
        <v>378</v>
      </c>
      <c r="B427" s="188"/>
      <c r="C427" s="401"/>
      <c r="D427" s="189"/>
      <c r="E427" s="190"/>
      <c r="F427" s="190"/>
      <c r="G427" s="161" t="str">
        <f t="shared" si="73"/>
        <v/>
      </c>
      <c r="H427" s="162" t="str">
        <f t="shared" si="74"/>
        <v/>
      </c>
      <c r="I427" s="197" t="str">
        <f t="shared" si="75"/>
        <v/>
      </c>
      <c r="J427" s="164" t="str">
        <f t="shared" si="85"/>
        <v/>
      </c>
      <c r="K427" s="163"/>
      <c r="M427" s="165" t="str">
        <f t="shared" si="76"/>
        <v/>
      </c>
      <c r="N427" s="166" t="str">
        <f t="shared" si="86"/>
        <v/>
      </c>
      <c r="O427" s="167" t="str">
        <f t="shared" si="77"/>
        <v/>
      </c>
      <c r="P427" s="167" t="str">
        <f t="shared" si="78"/>
        <v/>
      </c>
      <c r="Q427" s="168" t="str">
        <f t="shared" si="79"/>
        <v/>
      </c>
      <c r="R427" s="169" t="str">
        <f t="shared" si="80"/>
        <v/>
      </c>
      <c r="S427" s="168" t="str">
        <f t="shared" si="81"/>
        <v/>
      </c>
      <c r="T427" s="168" t="str">
        <f t="shared" si="82"/>
        <v/>
      </c>
      <c r="U427" s="168" t="str">
        <f t="shared" si="83"/>
        <v/>
      </c>
      <c r="V427" s="140"/>
      <c r="W427" s="171" t="str">
        <f t="shared" si="84"/>
        <v/>
      </c>
    </row>
    <row r="428" spans="1:23" ht="12" customHeight="1">
      <c r="A428" s="27">
        <v>379</v>
      </c>
      <c r="B428" s="188"/>
      <c r="C428" s="401"/>
      <c r="D428" s="189"/>
      <c r="E428" s="190"/>
      <c r="F428" s="190"/>
      <c r="G428" s="161" t="str">
        <f t="shared" si="73"/>
        <v/>
      </c>
      <c r="H428" s="162" t="str">
        <f t="shared" si="74"/>
        <v/>
      </c>
      <c r="I428" s="197" t="str">
        <f t="shared" si="75"/>
        <v/>
      </c>
      <c r="J428" s="164" t="str">
        <f t="shared" si="85"/>
        <v/>
      </c>
      <c r="K428" s="163"/>
      <c r="M428" s="165" t="str">
        <f t="shared" si="76"/>
        <v/>
      </c>
      <c r="N428" s="166" t="str">
        <f t="shared" si="86"/>
        <v/>
      </c>
      <c r="O428" s="167" t="str">
        <f t="shared" si="77"/>
        <v/>
      </c>
      <c r="P428" s="167" t="str">
        <f t="shared" si="78"/>
        <v/>
      </c>
      <c r="Q428" s="168" t="str">
        <f t="shared" si="79"/>
        <v/>
      </c>
      <c r="R428" s="169" t="str">
        <f t="shared" si="80"/>
        <v/>
      </c>
      <c r="S428" s="168" t="str">
        <f t="shared" si="81"/>
        <v/>
      </c>
      <c r="T428" s="168" t="str">
        <f t="shared" si="82"/>
        <v/>
      </c>
      <c r="U428" s="168" t="str">
        <f t="shared" si="83"/>
        <v/>
      </c>
      <c r="V428" s="140"/>
      <c r="W428" s="171" t="str">
        <f t="shared" si="84"/>
        <v/>
      </c>
    </row>
    <row r="429" spans="1:23" ht="12" customHeight="1">
      <c r="A429" s="27">
        <v>380</v>
      </c>
      <c r="B429" s="188"/>
      <c r="C429" s="401"/>
      <c r="D429" s="189"/>
      <c r="E429" s="190"/>
      <c r="F429" s="190"/>
      <c r="G429" s="161" t="str">
        <f t="shared" si="73"/>
        <v/>
      </c>
      <c r="H429" s="162" t="str">
        <f t="shared" si="74"/>
        <v/>
      </c>
      <c r="I429" s="197" t="str">
        <f t="shared" si="75"/>
        <v/>
      </c>
      <c r="J429" s="164" t="str">
        <f t="shared" si="85"/>
        <v/>
      </c>
      <c r="K429" s="163"/>
      <c r="M429" s="165" t="str">
        <f t="shared" si="76"/>
        <v/>
      </c>
      <c r="N429" s="166" t="str">
        <f t="shared" si="86"/>
        <v/>
      </c>
      <c r="O429" s="167" t="str">
        <f t="shared" si="77"/>
        <v/>
      </c>
      <c r="P429" s="167" t="str">
        <f t="shared" si="78"/>
        <v/>
      </c>
      <c r="Q429" s="168" t="str">
        <f t="shared" si="79"/>
        <v/>
      </c>
      <c r="R429" s="169" t="str">
        <f t="shared" si="80"/>
        <v/>
      </c>
      <c r="S429" s="168" t="str">
        <f t="shared" si="81"/>
        <v/>
      </c>
      <c r="T429" s="168" t="str">
        <f t="shared" si="82"/>
        <v/>
      </c>
      <c r="U429" s="168" t="str">
        <f t="shared" si="83"/>
        <v/>
      </c>
      <c r="V429" s="140"/>
      <c r="W429" s="171" t="str">
        <f t="shared" si="84"/>
        <v/>
      </c>
    </row>
    <row r="430" spans="1:23" ht="12" customHeight="1">
      <c r="A430" s="27">
        <v>381</v>
      </c>
      <c r="B430" s="188"/>
      <c r="C430" s="401"/>
      <c r="D430" s="189"/>
      <c r="E430" s="190"/>
      <c r="F430" s="190"/>
      <c r="G430" s="161" t="str">
        <f t="shared" si="73"/>
        <v/>
      </c>
      <c r="H430" s="162" t="str">
        <f t="shared" si="74"/>
        <v/>
      </c>
      <c r="I430" s="197" t="str">
        <f t="shared" si="75"/>
        <v/>
      </c>
      <c r="J430" s="164" t="str">
        <f t="shared" si="85"/>
        <v/>
      </c>
      <c r="K430" s="163"/>
      <c r="M430" s="165" t="str">
        <f t="shared" si="76"/>
        <v/>
      </c>
      <c r="N430" s="166" t="str">
        <f t="shared" si="86"/>
        <v/>
      </c>
      <c r="O430" s="167" t="str">
        <f t="shared" si="77"/>
        <v/>
      </c>
      <c r="P430" s="167" t="str">
        <f t="shared" si="78"/>
        <v/>
      </c>
      <c r="Q430" s="168" t="str">
        <f t="shared" si="79"/>
        <v/>
      </c>
      <c r="R430" s="169" t="str">
        <f t="shared" si="80"/>
        <v/>
      </c>
      <c r="S430" s="168" t="str">
        <f t="shared" si="81"/>
        <v/>
      </c>
      <c r="T430" s="168" t="str">
        <f t="shared" si="82"/>
        <v/>
      </c>
      <c r="U430" s="168" t="str">
        <f t="shared" si="83"/>
        <v/>
      </c>
      <c r="V430" s="140"/>
      <c r="W430" s="171" t="str">
        <f t="shared" si="84"/>
        <v/>
      </c>
    </row>
    <row r="431" spans="1:23" ht="12" customHeight="1">
      <c r="A431" s="27">
        <v>382</v>
      </c>
      <c r="B431" s="188"/>
      <c r="C431" s="401"/>
      <c r="D431" s="189"/>
      <c r="E431" s="190"/>
      <c r="F431" s="190"/>
      <c r="G431" s="161" t="str">
        <f t="shared" si="73"/>
        <v/>
      </c>
      <c r="H431" s="162" t="str">
        <f t="shared" si="74"/>
        <v/>
      </c>
      <c r="I431" s="197" t="str">
        <f t="shared" si="75"/>
        <v/>
      </c>
      <c r="J431" s="164" t="str">
        <f t="shared" si="85"/>
        <v/>
      </c>
      <c r="K431" s="163"/>
      <c r="M431" s="165" t="str">
        <f t="shared" si="76"/>
        <v/>
      </c>
      <c r="N431" s="166" t="str">
        <f t="shared" si="86"/>
        <v/>
      </c>
      <c r="O431" s="167" t="str">
        <f t="shared" si="77"/>
        <v/>
      </c>
      <c r="P431" s="167" t="str">
        <f t="shared" si="78"/>
        <v/>
      </c>
      <c r="Q431" s="168" t="str">
        <f t="shared" si="79"/>
        <v/>
      </c>
      <c r="R431" s="169" t="str">
        <f t="shared" si="80"/>
        <v/>
      </c>
      <c r="S431" s="168" t="str">
        <f t="shared" si="81"/>
        <v/>
      </c>
      <c r="T431" s="168" t="str">
        <f t="shared" si="82"/>
        <v/>
      </c>
      <c r="U431" s="168" t="str">
        <f t="shared" si="83"/>
        <v/>
      </c>
      <c r="V431" s="140"/>
      <c r="W431" s="171" t="str">
        <f t="shared" si="84"/>
        <v/>
      </c>
    </row>
    <row r="432" spans="1:23" ht="12" customHeight="1">
      <c r="A432" s="27">
        <v>383</v>
      </c>
      <c r="B432" s="188"/>
      <c r="C432" s="401"/>
      <c r="D432" s="189"/>
      <c r="E432" s="190"/>
      <c r="F432" s="190"/>
      <c r="G432" s="161" t="str">
        <f t="shared" si="73"/>
        <v/>
      </c>
      <c r="H432" s="162" t="str">
        <f t="shared" si="74"/>
        <v/>
      </c>
      <c r="I432" s="197" t="str">
        <f t="shared" si="75"/>
        <v/>
      </c>
      <c r="J432" s="164" t="str">
        <f t="shared" si="85"/>
        <v/>
      </c>
      <c r="K432" s="163"/>
      <c r="M432" s="165" t="str">
        <f t="shared" si="76"/>
        <v/>
      </c>
      <c r="N432" s="166" t="str">
        <f t="shared" si="86"/>
        <v/>
      </c>
      <c r="O432" s="167" t="str">
        <f t="shared" si="77"/>
        <v/>
      </c>
      <c r="P432" s="167" t="str">
        <f t="shared" si="78"/>
        <v/>
      </c>
      <c r="Q432" s="168" t="str">
        <f t="shared" si="79"/>
        <v/>
      </c>
      <c r="R432" s="169" t="str">
        <f t="shared" si="80"/>
        <v/>
      </c>
      <c r="S432" s="168" t="str">
        <f t="shared" si="81"/>
        <v/>
      </c>
      <c r="T432" s="168" t="str">
        <f t="shared" si="82"/>
        <v/>
      </c>
      <c r="U432" s="168" t="str">
        <f t="shared" si="83"/>
        <v/>
      </c>
      <c r="V432" s="140"/>
      <c r="W432" s="171" t="str">
        <f t="shared" si="84"/>
        <v/>
      </c>
    </row>
    <row r="433" spans="1:23" ht="12" customHeight="1">
      <c r="A433" s="27">
        <v>384</v>
      </c>
      <c r="B433" s="188"/>
      <c r="C433" s="401"/>
      <c r="D433" s="189"/>
      <c r="E433" s="190"/>
      <c r="F433" s="190"/>
      <c r="G433" s="161" t="str">
        <f t="shared" si="73"/>
        <v/>
      </c>
      <c r="H433" s="162" t="str">
        <f t="shared" si="74"/>
        <v/>
      </c>
      <c r="I433" s="197" t="str">
        <f t="shared" si="75"/>
        <v/>
      </c>
      <c r="J433" s="164" t="str">
        <f t="shared" si="85"/>
        <v/>
      </c>
      <c r="K433" s="163"/>
      <c r="M433" s="165" t="str">
        <f t="shared" si="76"/>
        <v/>
      </c>
      <c r="N433" s="166" t="str">
        <f t="shared" si="86"/>
        <v/>
      </c>
      <c r="O433" s="167" t="str">
        <f t="shared" si="77"/>
        <v/>
      </c>
      <c r="P433" s="167" t="str">
        <f t="shared" si="78"/>
        <v/>
      </c>
      <c r="Q433" s="168" t="str">
        <f t="shared" si="79"/>
        <v/>
      </c>
      <c r="R433" s="169" t="str">
        <f t="shared" si="80"/>
        <v/>
      </c>
      <c r="S433" s="168" t="str">
        <f t="shared" si="81"/>
        <v/>
      </c>
      <c r="T433" s="168" t="str">
        <f t="shared" si="82"/>
        <v/>
      </c>
      <c r="U433" s="168" t="str">
        <f t="shared" si="83"/>
        <v/>
      </c>
      <c r="V433" s="140"/>
      <c r="W433" s="171" t="str">
        <f t="shared" si="84"/>
        <v/>
      </c>
    </row>
    <row r="434" spans="1:23" ht="12" customHeight="1">
      <c r="A434" s="27">
        <v>385</v>
      </c>
      <c r="B434" s="188"/>
      <c r="C434" s="401"/>
      <c r="D434" s="189"/>
      <c r="E434" s="190"/>
      <c r="F434" s="190"/>
      <c r="G434" s="161" t="str">
        <f t="shared" ref="G434:G497" si="87">IF(OR(ISBLANK($C434),ISBLANK($C$45)),"",IF($C434&gt;$C$45,"",DATEDIF($C434,$C$45,"Y")))</f>
        <v/>
      </c>
      <c r="H434" s="162" t="str">
        <f t="shared" ref="H434:H497" si="88">IF(D434=1,"男",IF(D434=2,"女",""))</f>
        <v/>
      </c>
      <c r="I434" s="197" t="str">
        <f t="shared" ref="I434:I497" si="89">G434&amp;H434</f>
        <v/>
      </c>
      <c r="J434" s="164" t="str">
        <f t="shared" si="85"/>
        <v/>
      </c>
      <c r="K434" s="163"/>
      <c r="M434" s="165" t="str">
        <f t="shared" ref="M434:M497" si="90">IF(E434="","",(IF(E434&gt;=70,F434/(E434*E434/10^4),"測定不可")))</f>
        <v/>
      </c>
      <c r="N434" s="166" t="str">
        <f t="shared" si="86"/>
        <v/>
      </c>
      <c r="O434" s="167" t="str">
        <f t="shared" ref="O434:O497" si="91">IF(OR(C434=""),"",IF(D434="1",0.00206*E434*E434-0.1166*E434+6.5273,0.00249*E434*E434-0.1858*E434+9.036))</f>
        <v/>
      </c>
      <c r="P434" s="167" t="str">
        <f t="shared" ref="P434:P497" si="92">IF(OR(E434=""),"",IF(AND(H434="男",G434&lt;=2),61,IF(AND(H434="男",G434&gt;=3),54.8,IF(AND(H434="女",G434&lt;=2),59.7,52.2))))</f>
        <v/>
      </c>
      <c r="Q434" s="168" t="str">
        <f t="shared" ref="Q434:Q497" si="93">IF($E434="","",P434*O434)</f>
        <v/>
      </c>
      <c r="R434" s="169" t="str">
        <f t="shared" ref="R434:R497" si="94">IF(OR(G434=""),"",IF(G434&gt;=3,1.45,1.35))</f>
        <v/>
      </c>
      <c r="S434" s="168" t="str">
        <f t="shared" ref="S434:S497" si="95">IF(OR(G434=""),"",IF(AND(H434="男",G434&lt;=2),20,IF(AND(H434="女",G434&lt;=2),15,10)))</f>
        <v/>
      </c>
      <c r="T434" s="168" t="str">
        <f t="shared" ref="T434:T497" si="96">IF(E434="","",(Q434*R434+S434))</f>
        <v/>
      </c>
      <c r="U434" s="168" t="str">
        <f t="shared" ref="U434:U497" si="97">IF(OR(E434=""),"",CEILING(T434,50))</f>
        <v/>
      </c>
      <c r="V434" s="140"/>
      <c r="W434" s="171" t="str">
        <f t="shared" ref="W434:W497" si="98">IF(E434="","",(U434*V434))</f>
        <v/>
      </c>
    </row>
    <row r="435" spans="1:23" ht="12" customHeight="1">
      <c r="A435" s="27">
        <v>386</v>
      </c>
      <c r="B435" s="188"/>
      <c r="C435" s="401"/>
      <c r="D435" s="189"/>
      <c r="E435" s="190"/>
      <c r="F435" s="190"/>
      <c r="G435" s="161" t="str">
        <f t="shared" si="87"/>
        <v/>
      </c>
      <c r="H435" s="162" t="str">
        <f t="shared" si="88"/>
        <v/>
      </c>
      <c r="I435" s="197" t="str">
        <f t="shared" si="89"/>
        <v/>
      </c>
      <c r="J435" s="164" t="str">
        <f t="shared" si="85"/>
        <v/>
      </c>
      <c r="K435" s="163"/>
      <c r="M435" s="165" t="str">
        <f t="shared" si="90"/>
        <v/>
      </c>
      <c r="N435" s="166" t="str">
        <f t="shared" si="86"/>
        <v/>
      </c>
      <c r="O435" s="167" t="str">
        <f t="shared" si="91"/>
        <v/>
      </c>
      <c r="P435" s="167" t="str">
        <f t="shared" si="92"/>
        <v/>
      </c>
      <c r="Q435" s="168" t="str">
        <f t="shared" si="93"/>
        <v/>
      </c>
      <c r="R435" s="169" t="str">
        <f t="shared" si="94"/>
        <v/>
      </c>
      <c r="S435" s="168" t="str">
        <f t="shared" si="95"/>
        <v/>
      </c>
      <c r="T435" s="168" t="str">
        <f t="shared" si="96"/>
        <v/>
      </c>
      <c r="U435" s="168" t="str">
        <f t="shared" si="97"/>
        <v/>
      </c>
      <c r="V435" s="140"/>
      <c r="W435" s="171" t="str">
        <f t="shared" si="98"/>
        <v/>
      </c>
    </row>
    <row r="436" spans="1:23" ht="12" customHeight="1">
      <c r="A436" s="27">
        <v>387</v>
      </c>
      <c r="B436" s="188"/>
      <c r="C436" s="401"/>
      <c r="D436" s="189"/>
      <c r="E436" s="190"/>
      <c r="F436" s="190"/>
      <c r="G436" s="161" t="str">
        <f t="shared" si="87"/>
        <v/>
      </c>
      <c r="H436" s="162" t="str">
        <f t="shared" si="88"/>
        <v/>
      </c>
      <c r="I436" s="197" t="str">
        <f t="shared" si="89"/>
        <v/>
      </c>
      <c r="J436" s="164" t="str">
        <f t="shared" ref="J436:J499" si="99">IF(OR(E436=""),"",IF(E436&gt;=70,(IF(ISNUMBER(N436),VLOOKUP(N436,$F$32:$K$37,4,TRUE),"")),"測定不可"))</f>
        <v/>
      </c>
      <c r="K436" s="163"/>
      <c r="M436" s="165" t="str">
        <f t="shared" si="90"/>
        <v/>
      </c>
      <c r="N436" s="166" t="str">
        <f t="shared" si="86"/>
        <v/>
      </c>
      <c r="O436" s="167" t="str">
        <f t="shared" si="91"/>
        <v/>
      </c>
      <c r="P436" s="167" t="str">
        <f t="shared" si="92"/>
        <v/>
      </c>
      <c r="Q436" s="168" t="str">
        <f t="shared" si="93"/>
        <v/>
      </c>
      <c r="R436" s="169" t="str">
        <f t="shared" si="94"/>
        <v/>
      </c>
      <c r="S436" s="168" t="str">
        <f t="shared" si="95"/>
        <v/>
      </c>
      <c r="T436" s="168" t="str">
        <f t="shared" si="96"/>
        <v/>
      </c>
      <c r="U436" s="168" t="str">
        <f t="shared" si="97"/>
        <v/>
      </c>
      <c r="V436" s="140"/>
      <c r="W436" s="171" t="str">
        <f t="shared" si="98"/>
        <v/>
      </c>
    </row>
    <row r="437" spans="1:23" ht="12" customHeight="1">
      <c r="A437" s="27">
        <v>388</v>
      </c>
      <c r="B437" s="188"/>
      <c r="C437" s="401"/>
      <c r="D437" s="189"/>
      <c r="E437" s="190"/>
      <c r="F437" s="190"/>
      <c r="G437" s="161" t="str">
        <f t="shared" si="87"/>
        <v/>
      </c>
      <c r="H437" s="162" t="str">
        <f t="shared" si="88"/>
        <v/>
      </c>
      <c r="I437" s="197" t="str">
        <f t="shared" si="89"/>
        <v/>
      </c>
      <c r="J437" s="164" t="str">
        <f t="shared" si="99"/>
        <v/>
      </c>
      <c r="K437" s="163"/>
      <c r="M437" s="165" t="str">
        <f t="shared" si="90"/>
        <v/>
      </c>
      <c r="N437" s="166" t="str">
        <f t="shared" si="86"/>
        <v/>
      </c>
      <c r="O437" s="167" t="str">
        <f t="shared" si="91"/>
        <v/>
      </c>
      <c r="P437" s="167" t="str">
        <f t="shared" si="92"/>
        <v/>
      </c>
      <c r="Q437" s="168" t="str">
        <f t="shared" si="93"/>
        <v/>
      </c>
      <c r="R437" s="169" t="str">
        <f t="shared" si="94"/>
        <v/>
      </c>
      <c r="S437" s="168" t="str">
        <f t="shared" si="95"/>
        <v/>
      </c>
      <c r="T437" s="168" t="str">
        <f t="shared" si="96"/>
        <v/>
      </c>
      <c r="U437" s="168" t="str">
        <f t="shared" si="97"/>
        <v/>
      </c>
      <c r="V437" s="140"/>
      <c r="W437" s="171" t="str">
        <f t="shared" si="98"/>
        <v/>
      </c>
    </row>
    <row r="438" spans="1:23" ht="12" customHeight="1">
      <c r="A438" s="27">
        <v>389</v>
      </c>
      <c r="B438" s="188"/>
      <c r="C438" s="401"/>
      <c r="D438" s="189"/>
      <c r="E438" s="190"/>
      <c r="F438" s="190"/>
      <c r="G438" s="161" t="str">
        <f t="shared" si="87"/>
        <v/>
      </c>
      <c r="H438" s="162" t="str">
        <f t="shared" si="88"/>
        <v/>
      </c>
      <c r="I438" s="197" t="str">
        <f t="shared" si="89"/>
        <v/>
      </c>
      <c r="J438" s="164" t="str">
        <f t="shared" si="99"/>
        <v/>
      </c>
      <c r="K438" s="163"/>
      <c r="M438" s="165" t="str">
        <f t="shared" si="90"/>
        <v/>
      </c>
      <c r="N438" s="166" t="str">
        <f t="shared" si="86"/>
        <v/>
      </c>
      <c r="O438" s="167" t="str">
        <f t="shared" si="91"/>
        <v/>
      </c>
      <c r="P438" s="167" t="str">
        <f t="shared" si="92"/>
        <v/>
      </c>
      <c r="Q438" s="168" t="str">
        <f t="shared" si="93"/>
        <v/>
      </c>
      <c r="R438" s="169" t="str">
        <f t="shared" si="94"/>
        <v/>
      </c>
      <c r="S438" s="168" t="str">
        <f t="shared" si="95"/>
        <v/>
      </c>
      <c r="T438" s="168" t="str">
        <f t="shared" si="96"/>
        <v/>
      </c>
      <c r="U438" s="168" t="str">
        <f t="shared" si="97"/>
        <v/>
      </c>
      <c r="V438" s="140"/>
      <c r="W438" s="171" t="str">
        <f t="shared" si="98"/>
        <v/>
      </c>
    </row>
    <row r="439" spans="1:23" ht="12" customHeight="1">
      <c r="A439" s="27">
        <v>390</v>
      </c>
      <c r="B439" s="188"/>
      <c r="C439" s="401"/>
      <c r="D439" s="189"/>
      <c r="E439" s="190"/>
      <c r="F439" s="190"/>
      <c r="G439" s="161" t="str">
        <f t="shared" si="87"/>
        <v/>
      </c>
      <c r="H439" s="162" t="str">
        <f t="shared" si="88"/>
        <v/>
      </c>
      <c r="I439" s="197" t="str">
        <f t="shared" si="89"/>
        <v/>
      </c>
      <c r="J439" s="164" t="str">
        <f t="shared" si="99"/>
        <v/>
      </c>
      <c r="K439" s="163"/>
      <c r="M439" s="165" t="str">
        <f t="shared" si="90"/>
        <v/>
      </c>
      <c r="N439" s="166" t="str">
        <f t="shared" si="86"/>
        <v/>
      </c>
      <c r="O439" s="167" t="str">
        <f t="shared" si="91"/>
        <v/>
      </c>
      <c r="P439" s="167" t="str">
        <f t="shared" si="92"/>
        <v/>
      </c>
      <c r="Q439" s="168" t="str">
        <f t="shared" si="93"/>
        <v/>
      </c>
      <c r="R439" s="169" t="str">
        <f t="shared" si="94"/>
        <v/>
      </c>
      <c r="S439" s="168" t="str">
        <f t="shared" si="95"/>
        <v/>
      </c>
      <c r="T439" s="168" t="str">
        <f t="shared" si="96"/>
        <v/>
      </c>
      <c r="U439" s="168" t="str">
        <f t="shared" si="97"/>
        <v/>
      </c>
      <c r="V439" s="140"/>
      <c r="W439" s="171" t="str">
        <f t="shared" si="98"/>
        <v/>
      </c>
    </row>
    <row r="440" spans="1:23" ht="12" customHeight="1">
      <c r="A440" s="27">
        <v>391</v>
      </c>
      <c r="B440" s="188"/>
      <c r="C440" s="401"/>
      <c r="D440" s="189"/>
      <c r="E440" s="190"/>
      <c r="F440" s="190"/>
      <c r="G440" s="161" t="str">
        <f t="shared" si="87"/>
        <v/>
      </c>
      <c r="H440" s="162" t="str">
        <f t="shared" si="88"/>
        <v/>
      </c>
      <c r="I440" s="197" t="str">
        <f t="shared" si="89"/>
        <v/>
      </c>
      <c r="J440" s="164" t="str">
        <f t="shared" si="99"/>
        <v/>
      </c>
      <c r="K440" s="163"/>
      <c r="M440" s="165" t="str">
        <f t="shared" si="90"/>
        <v/>
      </c>
      <c r="N440" s="166" t="str">
        <f t="shared" si="86"/>
        <v/>
      </c>
      <c r="O440" s="167" t="str">
        <f t="shared" si="91"/>
        <v/>
      </c>
      <c r="P440" s="167" t="str">
        <f t="shared" si="92"/>
        <v/>
      </c>
      <c r="Q440" s="168" t="str">
        <f t="shared" si="93"/>
        <v/>
      </c>
      <c r="R440" s="169" t="str">
        <f t="shared" si="94"/>
        <v/>
      </c>
      <c r="S440" s="168" t="str">
        <f t="shared" si="95"/>
        <v/>
      </c>
      <c r="T440" s="168" t="str">
        <f t="shared" si="96"/>
        <v/>
      </c>
      <c r="U440" s="168" t="str">
        <f t="shared" si="97"/>
        <v/>
      </c>
      <c r="V440" s="140"/>
      <c r="W440" s="171" t="str">
        <f t="shared" si="98"/>
        <v/>
      </c>
    </row>
    <row r="441" spans="1:23" ht="12" customHeight="1">
      <c r="A441" s="27">
        <v>392</v>
      </c>
      <c r="B441" s="188"/>
      <c r="C441" s="401"/>
      <c r="D441" s="189"/>
      <c r="E441" s="190"/>
      <c r="F441" s="190"/>
      <c r="G441" s="161" t="str">
        <f t="shared" si="87"/>
        <v/>
      </c>
      <c r="H441" s="162" t="str">
        <f t="shared" si="88"/>
        <v/>
      </c>
      <c r="I441" s="197" t="str">
        <f t="shared" si="89"/>
        <v/>
      </c>
      <c r="J441" s="164" t="str">
        <f t="shared" si="99"/>
        <v/>
      </c>
      <c r="K441" s="163"/>
      <c r="M441" s="165" t="str">
        <f t="shared" si="90"/>
        <v/>
      </c>
      <c r="N441" s="166" t="str">
        <f t="shared" si="86"/>
        <v/>
      </c>
      <c r="O441" s="167" t="str">
        <f t="shared" si="91"/>
        <v/>
      </c>
      <c r="P441" s="167" t="str">
        <f t="shared" si="92"/>
        <v/>
      </c>
      <c r="Q441" s="168" t="str">
        <f t="shared" si="93"/>
        <v/>
      </c>
      <c r="R441" s="169" t="str">
        <f t="shared" si="94"/>
        <v/>
      </c>
      <c r="S441" s="168" t="str">
        <f t="shared" si="95"/>
        <v/>
      </c>
      <c r="T441" s="168" t="str">
        <f t="shared" si="96"/>
        <v/>
      </c>
      <c r="U441" s="168" t="str">
        <f t="shared" si="97"/>
        <v/>
      </c>
      <c r="V441" s="140"/>
      <c r="W441" s="171" t="str">
        <f t="shared" si="98"/>
        <v/>
      </c>
    </row>
    <row r="442" spans="1:23" ht="12" customHeight="1">
      <c r="A442" s="27">
        <v>393</v>
      </c>
      <c r="B442" s="188"/>
      <c r="C442" s="401"/>
      <c r="D442" s="189"/>
      <c r="E442" s="190"/>
      <c r="F442" s="190"/>
      <c r="G442" s="161" t="str">
        <f t="shared" si="87"/>
        <v/>
      </c>
      <c r="H442" s="162" t="str">
        <f t="shared" si="88"/>
        <v/>
      </c>
      <c r="I442" s="197" t="str">
        <f t="shared" si="89"/>
        <v/>
      </c>
      <c r="J442" s="164" t="str">
        <f t="shared" si="99"/>
        <v/>
      </c>
      <c r="K442" s="163"/>
      <c r="M442" s="165" t="str">
        <f t="shared" si="90"/>
        <v/>
      </c>
      <c r="N442" s="166" t="str">
        <f t="shared" si="86"/>
        <v/>
      </c>
      <c r="O442" s="167" t="str">
        <f t="shared" si="91"/>
        <v/>
      </c>
      <c r="P442" s="167" t="str">
        <f t="shared" si="92"/>
        <v/>
      </c>
      <c r="Q442" s="168" t="str">
        <f t="shared" si="93"/>
        <v/>
      </c>
      <c r="R442" s="169" t="str">
        <f t="shared" si="94"/>
        <v/>
      </c>
      <c r="S442" s="168" t="str">
        <f t="shared" si="95"/>
        <v/>
      </c>
      <c r="T442" s="168" t="str">
        <f t="shared" si="96"/>
        <v/>
      </c>
      <c r="U442" s="168" t="str">
        <f t="shared" si="97"/>
        <v/>
      </c>
      <c r="V442" s="140"/>
      <c r="W442" s="171" t="str">
        <f t="shared" si="98"/>
        <v/>
      </c>
    </row>
    <row r="443" spans="1:23" ht="12" customHeight="1">
      <c r="A443" s="27">
        <v>394</v>
      </c>
      <c r="B443" s="188"/>
      <c r="C443" s="401"/>
      <c r="D443" s="189"/>
      <c r="E443" s="190"/>
      <c r="F443" s="190"/>
      <c r="G443" s="161" t="str">
        <f t="shared" si="87"/>
        <v/>
      </c>
      <c r="H443" s="162" t="str">
        <f t="shared" si="88"/>
        <v/>
      </c>
      <c r="I443" s="197" t="str">
        <f t="shared" si="89"/>
        <v/>
      </c>
      <c r="J443" s="164" t="str">
        <f t="shared" si="99"/>
        <v/>
      </c>
      <c r="K443" s="163"/>
      <c r="M443" s="165" t="str">
        <f t="shared" si="90"/>
        <v/>
      </c>
      <c r="N443" s="166" t="str">
        <f t="shared" si="86"/>
        <v/>
      </c>
      <c r="O443" s="167" t="str">
        <f t="shared" si="91"/>
        <v/>
      </c>
      <c r="P443" s="167" t="str">
        <f t="shared" si="92"/>
        <v/>
      </c>
      <c r="Q443" s="168" t="str">
        <f t="shared" si="93"/>
        <v/>
      </c>
      <c r="R443" s="169" t="str">
        <f t="shared" si="94"/>
        <v/>
      </c>
      <c r="S443" s="168" t="str">
        <f t="shared" si="95"/>
        <v/>
      </c>
      <c r="T443" s="168" t="str">
        <f t="shared" si="96"/>
        <v/>
      </c>
      <c r="U443" s="168" t="str">
        <f t="shared" si="97"/>
        <v/>
      </c>
      <c r="V443" s="140"/>
      <c r="W443" s="171" t="str">
        <f t="shared" si="98"/>
        <v/>
      </c>
    </row>
    <row r="444" spans="1:23" ht="12" customHeight="1">
      <c r="A444" s="27">
        <v>395</v>
      </c>
      <c r="B444" s="188"/>
      <c r="C444" s="401"/>
      <c r="D444" s="189"/>
      <c r="E444" s="190"/>
      <c r="F444" s="190"/>
      <c r="G444" s="161" t="str">
        <f t="shared" si="87"/>
        <v/>
      </c>
      <c r="H444" s="162" t="str">
        <f t="shared" si="88"/>
        <v/>
      </c>
      <c r="I444" s="197" t="str">
        <f t="shared" si="89"/>
        <v/>
      </c>
      <c r="J444" s="164" t="str">
        <f t="shared" si="99"/>
        <v/>
      </c>
      <c r="K444" s="163"/>
      <c r="M444" s="165" t="str">
        <f t="shared" si="90"/>
        <v/>
      </c>
      <c r="N444" s="166" t="str">
        <f t="shared" si="86"/>
        <v/>
      </c>
      <c r="O444" s="167" t="str">
        <f t="shared" si="91"/>
        <v/>
      </c>
      <c r="P444" s="167" t="str">
        <f t="shared" si="92"/>
        <v/>
      </c>
      <c r="Q444" s="168" t="str">
        <f t="shared" si="93"/>
        <v/>
      </c>
      <c r="R444" s="169" t="str">
        <f t="shared" si="94"/>
        <v/>
      </c>
      <c r="S444" s="168" t="str">
        <f t="shared" si="95"/>
        <v/>
      </c>
      <c r="T444" s="168" t="str">
        <f t="shared" si="96"/>
        <v/>
      </c>
      <c r="U444" s="168" t="str">
        <f t="shared" si="97"/>
        <v/>
      </c>
      <c r="V444" s="140"/>
      <c r="W444" s="171" t="str">
        <f t="shared" si="98"/>
        <v/>
      </c>
    </row>
    <row r="445" spans="1:23" ht="12" customHeight="1">
      <c r="A445" s="27">
        <v>396</v>
      </c>
      <c r="B445" s="188"/>
      <c r="C445" s="401"/>
      <c r="D445" s="189"/>
      <c r="E445" s="190"/>
      <c r="F445" s="190"/>
      <c r="G445" s="161" t="str">
        <f t="shared" si="87"/>
        <v/>
      </c>
      <c r="H445" s="162" t="str">
        <f t="shared" si="88"/>
        <v/>
      </c>
      <c r="I445" s="197" t="str">
        <f t="shared" si="89"/>
        <v/>
      </c>
      <c r="J445" s="164" t="str">
        <f t="shared" si="99"/>
        <v/>
      </c>
      <c r="K445" s="163"/>
      <c r="M445" s="165" t="str">
        <f t="shared" si="90"/>
        <v/>
      </c>
      <c r="N445" s="166" t="str">
        <f t="shared" si="86"/>
        <v/>
      </c>
      <c r="O445" s="167" t="str">
        <f t="shared" si="91"/>
        <v/>
      </c>
      <c r="P445" s="167" t="str">
        <f t="shared" si="92"/>
        <v/>
      </c>
      <c r="Q445" s="168" t="str">
        <f t="shared" si="93"/>
        <v/>
      </c>
      <c r="R445" s="169" t="str">
        <f t="shared" si="94"/>
        <v/>
      </c>
      <c r="S445" s="168" t="str">
        <f t="shared" si="95"/>
        <v/>
      </c>
      <c r="T445" s="168" t="str">
        <f t="shared" si="96"/>
        <v/>
      </c>
      <c r="U445" s="168" t="str">
        <f t="shared" si="97"/>
        <v/>
      </c>
      <c r="V445" s="140"/>
      <c r="W445" s="171" t="str">
        <f t="shared" si="98"/>
        <v/>
      </c>
    </row>
    <row r="446" spans="1:23" ht="12" customHeight="1">
      <c r="A446" s="27">
        <v>397</v>
      </c>
      <c r="B446" s="188"/>
      <c r="C446" s="401"/>
      <c r="D446" s="189"/>
      <c r="E446" s="190"/>
      <c r="F446" s="190"/>
      <c r="G446" s="161" t="str">
        <f t="shared" si="87"/>
        <v/>
      </c>
      <c r="H446" s="162" t="str">
        <f t="shared" si="88"/>
        <v/>
      </c>
      <c r="I446" s="197" t="str">
        <f t="shared" si="89"/>
        <v/>
      </c>
      <c r="J446" s="164" t="str">
        <f t="shared" si="99"/>
        <v/>
      </c>
      <c r="K446" s="163"/>
      <c r="M446" s="165" t="str">
        <f t="shared" si="90"/>
        <v/>
      </c>
      <c r="N446" s="166" t="str">
        <f t="shared" si="86"/>
        <v/>
      </c>
      <c r="O446" s="167" t="str">
        <f t="shared" si="91"/>
        <v/>
      </c>
      <c r="P446" s="167" t="str">
        <f t="shared" si="92"/>
        <v/>
      </c>
      <c r="Q446" s="168" t="str">
        <f t="shared" si="93"/>
        <v/>
      </c>
      <c r="R446" s="169" t="str">
        <f t="shared" si="94"/>
        <v/>
      </c>
      <c r="S446" s="168" t="str">
        <f t="shared" si="95"/>
        <v/>
      </c>
      <c r="T446" s="168" t="str">
        <f t="shared" si="96"/>
        <v/>
      </c>
      <c r="U446" s="168" t="str">
        <f t="shared" si="97"/>
        <v/>
      </c>
      <c r="V446" s="140"/>
      <c r="W446" s="171" t="str">
        <f t="shared" si="98"/>
        <v/>
      </c>
    </row>
    <row r="447" spans="1:23" ht="12" customHeight="1">
      <c r="A447" s="27">
        <v>398</v>
      </c>
      <c r="B447" s="188"/>
      <c r="C447" s="401"/>
      <c r="D447" s="189"/>
      <c r="E447" s="190"/>
      <c r="F447" s="190"/>
      <c r="G447" s="161" t="str">
        <f t="shared" si="87"/>
        <v/>
      </c>
      <c r="H447" s="162" t="str">
        <f t="shared" si="88"/>
        <v/>
      </c>
      <c r="I447" s="197" t="str">
        <f t="shared" si="89"/>
        <v/>
      </c>
      <c r="J447" s="164" t="str">
        <f t="shared" si="99"/>
        <v/>
      </c>
      <c r="K447" s="163"/>
      <c r="M447" s="165" t="str">
        <f t="shared" si="90"/>
        <v/>
      </c>
      <c r="N447" s="166" t="str">
        <f t="shared" si="86"/>
        <v/>
      </c>
      <c r="O447" s="167" t="str">
        <f t="shared" si="91"/>
        <v/>
      </c>
      <c r="P447" s="167" t="str">
        <f t="shared" si="92"/>
        <v/>
      </c>
      <c r="Q447" s="168" t="str">
        <f t="shared" si="93"/>
        <v/>
      </c>
      <c r="R447" s="169" t="str">
        <f t="shared" si="94"/>
        <v/>
      </c>
      <c r="S447" s="168" t="str">
        <f t="shared" si="95"/>
        <v/>
      </c>
      <c r="T447" s="168" t="str">
        <f t="shared" si="96"/>
        <v/>
      </c>
      <c r="U447" s="168" t="str">
        <f t="shared" si="97"/>
        <v/>
      </c>
      <c r="V447" s="140"/>
      <c r="W447" s="171" t="str">
        <f t="shared" si="98"/>
        <v/>
      </c>
    </row>
    <row r="448" spans="1:23" ht="12" customHeight="1">
      <c r="A448" s="27">
        <v>399</v>
      </c>
      <c r="B448" s="188"/>
      <c r="C448" s="401"/>
      <c r="D448" s="189"/>
      <c r="E448" s="190"/>
      <c r="F448" s="190"/>
      <c r="G448" s="161" t="str">
        <f t="shared" si="87"/>
        <v/>
      </c>
      <c r="H448" s="162" t="str">
        <f t="shared" si="88"/>
        <v/>
      </c>
      <c r="I448" s="197" t="str">
        <f t="shared" si="89"/>
        <v/>
      </c>
      <c r="J448" s="164" t="str">
        <f t="shared" si="99"/>
        <v/>
      </c>
      <c r="K448" s="163"/>
      <c r="M448" s="165" t="str">
        <f t="shared" si="90"/>
        <v/>
      </c>
      <c r="N448" s="166" t="str">
        <f t="shared" si="86"/>
        <v/>
      </c>
      <c r="O448" s="167" t="str">
        <f t="shared" si="91"/>
        <v/>
      </c>
      <c r="P448" s="167" t="str">
        <f t="shared" si="92"/>
        <v/>
      </c>
      <c r="Q448" s="168" t="str">
        <f t="shared" si="93"/>
        <v/>
      </c>
      <c r="R448" s="169" t="str">
        <f t="shared" si="94"/>
        <v/>
      </c>
      <c r="S448" s="168" t="str">
        <f t="shared" si="95"/>
        <v/>
      </c>
      <c r="T448" s="168" t="str">
        <f t="shared" si="96"/>
        <v/>
      </c>
      <c r="U448" s="168" t="str">
        <f t="shared" si="97"/>
        <v/>
      </c>
      <c r="V448" s="140"/>
      <c r="W448" s="171" t="str">
        <f t="shared" si="98"/>
        <v/>
      </c>
    </row>
    <row r="449" spans="1:23" ht="12" customHeight="1">
      <c r="A449" s="27">
        <v>400</v>
      </c>
      <c r="B449" s="188"/>
      <c r="C449" s="401"/>
      <c r="D449" s="189"/>
      <c r="E449" s="190"/>
      <c r="F449" s="190"/>
      <c r="G449" s="161" t="str">
        <f t="shared" si="87"/>
        <v/>
      </c>
      <c r="H449" s="162" t="str">
        <f t="shared" si="88"/>
        <v/>
      </c>
      <c r="I449" s="197" t="str">
        <f t="shared" si="89"/>
        <v/>
      </c>
      <c r="J449" s="164" t="str">
        <f t="shared" si="99"/>
        <v/>
      </c>
      <c r="K449" s="163"/>
      <c r="M449" s="165" t="str">
        <f t="shared" si="90"/>
        <v/>
      </c>
      <c r="N449" s="166" t="str">
        <f t="shared" si="86"/>
        <v/>
      </c>
      <c r="O449" s="167" t="str">
        <f t="shared" si="91"/>
        <v/>
      </c>
      <c r="P449" s="167" t="str">
        <f t="shared" si="92"/>
        <v/>
      </c>
      <c r="Q449" s="168" t="str">
        <f t="shared" si="93"/>
        <v/>
      </c>
      <c r="R449" s="169" t="str">
        <f t="shared" si="94"/>
        <v/>
      </c>
      <c r="S449" s="168" t="str">
        <f t="shared" si="95"/>
        <v/>
      </c>
      <c r="T449" s="168" t="str">
        <f t="shared" si="96"/>
        <v/>
      </c>
      <c r="U449" s="168" t="str">
        <f t="shared" si="97"/>
        <v/>
      </c>
      <c r="V449" s="140"/>
      <c r="W449" s="171" t="str">
        <f t="shared" si="98"/>
        <v/>
      </c>
    </row>
    <row r="450" spans="1:23" ht="12" customHeight="1">
      <c r="A450" s="27">
        <v>401</v>
      </c>
      <c r="B450" s="188"/>
      <c r="C450" s="401"/>
      <c r="D450" s="189"/>
      <c r="E450" s="190"/>
      <c r="F450" s="190"/>
      <c r="G450" s="161" t="str">
        <f t="shared" si="87"/>
        <v/>
      </c>
      <c r="H450" s="162" t="str">
        <f t="shared" si="88"/>
        <v/>
      </c>
      <c r="I450" s="197" t="str">
        <f t="shared" si="89"/>
        <v/>
      </c>
      <c r="J450" s="164" t="str">
        <f t="shared" si="99"/>
        <v/>
      </c>
      <c r="K450" s="163"/>
      <c r="M450" s="165" t="str">
        <f t="shared" si="90"/>
        <v/>
      </c>
      <c r="N450" s="166" t="str">
        <f t="shared" si="86"/>
        <v/>
      </c>
      <c r="O450" s="167" t="str">
        <f t="shared" si="91"/>
        <v/>
      </c>
      <c r="P450" s="167" t="str">
        <f t="shared" si="92"/>
        <v/>
      </c>
      <c r="Q450" s="168" t="str">
        <f t="shared" si="93"/>
        <v/>
      </c>
      <c r="R450" s="169" t="str">
        <f t="shared" si="94"/>
        <v/>
      </c>
      <c r="S450" s="168" t="str">
        <f t="shared" si="95"/>
        <v/>
      </c>
      <c r="T450" s="168" t="str">
        <f t="shared" si="96"/>
        <v/>
      </c>
      <c r="U450" s="168" t="str">
        <f t="shared" si="97"/>
        <v/>
      </c>
      <c r="V450" s="140"/>
      <c r="W450" s="171" t="str">
        <f t="shared" si="98"/>
        <v/>
      </c>
    </row>
    <row r="451" spans="1:23" ht="12" customHeight="1">
      <c r="A451" s="27">
        <v>402</v>
      </c>
      <c r="B451" s="188"/>
      <c r="C451" s="401"/>
      <c r="D451" s="189"/>
      <c r="E451" s="190"/>
      <c r="F451" s="190"/>
      <c r="G451" s="161" t="str">
        <f t="shared" si="87"/>
        <v/>
      </c>
      <c r="H451" s="162" t="str">
        <f t="shared" si="88"/>
        <v/>
      </c>
      <c r="I451" s="197" t="str">
        <f t="shared" si="89"/>
        <v/>
      </c>
      <c r="J451" s="164" t="str">
        <f t="shared" si="99"/>
        <v/>
      </c>
      <c r="K451" s="163"/>
      <c r="M451" s="165" t="str">
        <f t="shared" si="90"/>
        <v/>
      </c>
      <c r="N451" s="166" t="str">
        <f t="shared" si="86"/>
        <v/>
      </c>
      <c r="O451" s="167" t="str">
        <f t="shared" si="91"/>
        <v/>
      </c>
      <c r="P451" s="167" t="str">
        <f t="shared" si="92"/>
        <v/>
      </c>
      <c r="Q451" s="168" t="str">
        <f t="shared" si="93"/>
        <v/>
      </c>
      <c r="R451" s="169" t="str">
        <f t="shared" si="94"/>
        <v/>
      </c>
      <c r="S451" s="168" t="str">
        <f t="shared" si="95"/>
        <v/>
      </c>
      <c r="T451" s="168" t="str">
        <f t="shared" si="96"/>
        <v/>
      </c>
      <c r="U451" s="168" t="str">
        <f t="shared" si="97"/>
        <v/>
      </c>
      <c r="V451" s="140"/>
      <c r="W451" s="171" t="str">
        <f t="shared" si="98"/>
        <v/>
      </c>
    </row>
    <row r="452" spans="1:23" ht="12" customHeight="1">
      <c r="A452" s="27">
        <v>403</v>
      </c>
      <c r="B452" s="188"/>
      <c r="C452" s="401"/>
      <c r="D452" s="189"/>
      <c r="E452" s="190"/>
      <c r="F452" s="190"/>
      <c r="G452" s="161" t="str">
        <f t="shared" si="87"/>
        <v/>
      </c>
      <c r="H452" s="162" t="str">
        <f t="shared" si="88"/>
        <v/>
      </c>
      <c r="I452" s="197" t="str">
        <f t="shared" si="89"/>
        <v/>
      </c>
      <c r="J452" s="164" t="str">
        <f t="shared" si="99"/>
        <v/>
      </c>
      <c r="K452" s="163"/>
      <c r="M452" s="165" t="str">
        <f t="shared" si="90"/>
        <v/>
      </c>
      <c r="N452" s="166" t="str">
        <f t="shared" ref="N452:N515" si="100">IF(F452="","",(F452-O452)/O452*100)</f>
        <v/>
      </c>
      <c r="O452" s="167" t="str">
        <f t="shared" si="91"/>
        <v/>
      </c>
      <c r="P452" s="167" t="str">
        <f t="shared" si="92"/>
        <v/>
      </c>
      <c r="Q452" s="168" t="str">
        <f t="shared" si="93"/>
        <v/>
      </c>
      <c r="R452" s="169" t="str">
        <f t="shared" si="94"/>
        <v/>
      </c>
      <c r="S452" s="168" t="str">
        <f t="shared" si="95"/>
        <v/>
      </c>
      <c r="T452" s="168" t="str">
        <f t="shared" si="96"/>
        <v/>
      </c>
      <c r="U452" s="168" t="str">
        <f t="shared" si="97"/>
        <v/>
      </c>
      <c r="V452" s="140"/>
      <c r="W452" s="171" t="str">
        <f t="shared" si="98"/>
        <v/>
      </c>
    </row>
    <row r="453" spans="1:23" ht="12" customHeight="1">
      <c r="A453" s="27">
        <v>404</v>
      </c>
      <c r="B453" s="188"/>
      <c r="C453" s="401"/>
      <c r="D453" s="189"/>
      <c r="E453" s="190"/>
      <c r="F453" s="190"/>
      <c r="G453" s="161" t="str">
        <f t="shared" si="87"/>
        <v/>
      </c>
      <c r="H453" s="162" t="str">
        <f t="shared" si="88"/>
        <v/>
      </c>
      <c r="I453" s="197" t="str">
        <f t="shared" si="89"/>
        <v/>
      </c>
      <c r="J453" s="164" t="str">
        <f t="shared" si="99"/>
        <v/>
      </c>
      <c r="K453" s="163"/>
      <c r="M453" s="165" t="str">
        <f t="shared" si="90"/>
        <v/>
      </c>
      <c r="N453" s="166" t="str">
        <f t="shared" si="100"/>
        <v/>
      </c>
      <c r="O453" s="167" t="str">
        <f t="shared" si="91"/>
        <v/>
      </c>
      <c r="P453" s="167" t="str">
        <f t="shared" si="92"/>
        <v/>
      </c>
      <c r="Q453" s="168" t="str">
        <f t="shared" si="93"/>
        <v/>
      </c>
      <c r="R453" s="169" t="str">
        <f t="shared" si="94"/>
        <v/>
      </c>
      <c r="S453" s="168" t="str">
        <f t="shared" si="95"/>
        <v/>
      </c>
      <c r="T453" s="168" t="str">
        <f t="shared" si="96"/>
        <v/>
      </c>
      <c r="U453" s="168" t="str">
        <f t="shared" si="97"/>
        <v/>
      </c>
      <c r="V453" s="140"/>
      <c r="W453" s="171" t="str">
        <f t="shared" si="98"/>
        <v/>
      </c>
    </row>
    <row r="454" spans="1:23" ht="12" customHeight="1">
      <c r="A454" s="27">
        <v>405</v>
      </c>
      <c r="B454" s="188"/>
      <c r="C454" s="401"/>
      <c r="D454" s="189"/>
      <c r="E454" s="190"/>
      <c r="F454" s="190"/>
      <c r="G454" s="161" t="str">
        <f t="shared" si="87"/>
        <v/>
      </c>
      <c r="H454" s="162" t="str">
        <f t="shared" si="88"/>
        <v/>
      </c>
      <c r="I454" s="197" t="str">
        <f t="shared" si="89"/>
        <v/>
      </c>
      <c r="J454" s="164" t="str">
        <f t="shared" si="99"/>
        <v/>
      </c>
      <c r="K454" s="163"/>
      <c r="M454" s="165" t="str">
        <f t="shared" si="90"/>
        <v/>
      </c>
      <c r="N454" s="166" t="str">
        <f t="shared" si="100"/>
        <v/>
      </c>
      <c r="O454" s="167" t="str">
        <f t="shared" si="91"/>
        <v/>
      </c>
      <c r="P454" s="167" t="str">
        <f t="shared" si="92"/>
        <v/>
      </c>
      <c r="Q454" s="168" t="str">
        <f t="shared" si="93"/>
        <v/>
      </c>
      <c r="R454" s="169" t="str">
        <f t="shared" si="94"/>
        <v/>
      </c>
      <c r="S454" s="168" t="str">
        <f t="shared" si="95"/>
        <v/>
      </c>
      <c r="T454" s="168" t="str">
        <f t="shared" si="96"/>
        <v/>
      </c>
      <c r="U454" s="168" t="str">
        <f t="shared" si="97"/>
        <v/>
      </c>
      <c r="V454" s="140"/>
      <c r="W454" s="171" t="str">
        <f t="shared" si="98"/>
        <v/>
      </c>
    </row>
    <row r="455" spans="1:23" ht="12" customHeight="1">
      <c r="A455" s="27">
        <v>406</v>
      </c>
      <c r="B455" s="188"/>
      <c r="C455" s="401"/>
      <c r="D455" s="189"/>
      <c r="E455" s="190"/>
      <c r="F455" s="190"/>
      <c r="G455" s="161" t="str">
        <f t="shared" si="87"/>
        <v/>
      </c>
      <c r="H455" s="162" t="str">
        <f t="shared" si="88"/>
        <v/>
      </c>
      <c r="I455" s="197" t="str">
        <f t="shared" si="89"/>
        <v/>
      </c>
      <c r="J455" s="164" t="str">
        <f t="shared" si="99"/>
        <v/>
      </c>
      <c r="K455" s="163"/>
      <c r="M455" s="165" t="str">
        <f t="shared" si="90"/>
        <v/>
      </c>
      <c r="N455" s="166" t="str">
        <f t="shared" si="100"/>
        <v/>
      </c>
      <c r="O455" s="167" t="str">
        <f t="shared" si="91"/>
        <v/>
      </c>
      <c r="P455" s="167" t="str">
        <f t="shared" si="92"/>
        <v/>
      </c>
      <c r="Q455" s="168" t="str">
        <f t="shared" si="93"/>
        <v/>
      </c>
      <c r="R455" s="169" t="str">
        <f t="shared" si="94"/>
        <v/>
      </c>
      <c r="S455" s="168" t="str">
        <f t="shared" si="95"/>
        <v/>
      </c>
      <c r="T455" s="168" t="str">
        <f t="shared" si="96"/>
        <v/>
      </c>
      <c r="U455" s="168" t="str">
        <f t="shared" si="97"/>
        <v/>
      </c>
      <c r="V455" s="140"/>
      <c r="W455" s="171" t="str">
        <f t="shared" si="98"/>
        <v/>
      </c>
    </row>
    <row r="456" spans="1:23" ht="12" customHeight="1">
      <c r="A456" s="27">
        <v>407</v>
      </c>
      <c r="B456" s="188"/>
      <c r="C456" s="401"/>
      <c r="D456" s="189"/>
      <c r="E456" s="190"/>
      <c r="F456" s="190"/>
      <c r="G456" s="161" t="str">
        <f t="shared" si="87"/>
        <v/>
      </c>
      <c r="H456" s="162" t="str">
        <f t="shared" si="88"/>
        <v/>
      </c>
      <c r="I456" s="197" t="str">
        <f t="shared" si="89"/>
        <v/>
      </c>
      <c r="J456" s="164" t="str">
        <f t="shared" si="99"/>
        <v/>
      </c>
      <c r="K456" s="163"/>
      <c r="M456" s="165" t="str">
        <f t="shared" si="90"/>
        <v/>
      </c>
      <c r="N456" s="166" t="str">
        <f t="shared" si="100"/>
        <v/>
      </c>
      <c r="O456" s="167" t="str">
        <f t="shared" si="91"/>
        <v/>
      </c>
      <c r="P456" s="167" t="str">
        <f t="shared" si="92"/>
        <v/>
      </c>
      <c r="Q456" s="168" t="str">
        <f t="shared" si="93"/>
        <v/>
      </c>
      <c r="R456" s="169" t="str">
        <f t="shared" si="94"/>
        <v/>
      </c>
      <c r="S456" s="168" t="str">
        <f t="shared" si="95"/>
        <v/>
      </c>
      <c r="T456" s="168" t="str">
        <f t="shared" si="96"/>
        <v/>
      </c>
      <c r="U456" s="168" t="str">
        <f t="shared" si="97"/>
        <v/>
      </c>
      <c r="V456" s="140"/>
      <c r="W456" s="171" t="str">
        <f t="shared" si="98"/>
        <v/>
      </c>
    </row>
    <row r="457" spans="1:23" ht="12" customHeight="1">
      <c r="A457" s="27">
        <v>408</v>
      </c>
      <c r="B457" s="188"/>
      <c r="C457" s="401"/>
      <c r="D457" s="189"/>
      <c r="E457" s="190"/>
      <c r="F457" s="190"/>
      <c r="G457" s="161" t="str">
        <f t="shared" si="87"/>
        <v/>
      </c>
      <c r="H457" s="162" t="str">
        <f t="shared" si="88"/>
        <v/>
      </c>
      <c r="I457" s="197" t="str">
        <f t="shared" si="89"/>
        <v/>
      </c>
      <c r="J457" s="164" t="str">
        <f t="shared" si="99"/>
        <v/>
      </c>
      <c r="K457" s="163"/>
      <c r="M457" s="165" t="str">
        <f t="shared" si="90"/>
        <v/>
      </c>
      <c r="N457" s="166" t="str">
        <f t="shared" si="100"/>
        <v/>
      </c>
      <c r="O457" s="167" t="str">
        <f t="shared" si="91"/>
        <v/>
      </c>
      <c r="P457" s="167" t="str">
        <f t="shared" si="92"/>
        <v/>
      </c>
      <c r="Q457" s="168" t="str">
        <f t="shared" si="93"/>
        <v/>
      </c>
      <c r="R457" s="169" t="str">
        <f t="shared" si="94"/>
        <v/>
      </c>
      <c r="S457" s="168" t="str">
        <f t="shared" si="95"/>
        <v/>
      </c>
      <c r="T457" s="168" t="str">
        <f t="shared" si="96"/>
        <v/>
      </c>
      <c r="U457" s="168" t="str">
        <f t="shared" si="97"/>
        <v/>
      </c>
      <c r="V457" s="140"/>
      <c r="W457" s="171" t="str">
        <f t="shared" si="98"/>
        <v/>
      </c>
    </row>
    <row r="458" spans="1:23" ht="12" customHeight="1">
      <c r="A458" s="27">
        <v>409</v>
      </c>
      <c r="B458" s="188"/>
      <c r="C458" s="401"/>
      <c r="D458" s="189"/>
      <c r="E458" s="190"/>
      <c r="F458" s="190"/>
      <c r="G458" s="161" t="str">
        <f t="shared" si="87"/>
        <v/>
      </c>
      <c r="H458" s="162" t="str">
        <f t="shared" si="88"/>
        <v/>
      </c>
      <c r="I458" s="197" t="str">
        <f t="shared" si="89"/>
        <v/>
      </c>
      <c r="J458" s="164" t="str">
        <f t="shared" si="99"/>
        <v/>
      </c>
      <c r="K458" s="163"/>
      <c r="M458" s="165" t="str">
        <f t="shared" si="90"/>
        <v/>
      </c>
      <c r="N458" s="166" t="str">
        <f t="shared" si="100"/>
        <v/>
      </c>
      <c r="O458" s="167" t="str">
        <f t="shared" si="91"/>
        <v/>
      </c>
      <c r="P458" s="167" t="str">
        <f t="shared" si="92"/>
        <v/>
      </c>
      <c r="Q458" s="168" t="str">
        <f t="shared" si="93"/>
        <v/>
      </c>
      <c r="R458" s="169" t="str">
        <f t="shared" si="94"/>
        <v/>
      </c>
      <c r="S458" s="168" t="str">
        <f t="shared" si="95"/>
        <v/>
      </c>
      <c r="T458" s="168" t="str">
        <f t="shared" si="96"/>
        <v/>
      </c>
      <c r="U458" s="168" t="str">
        <f t="shared" si="97"/>
        <v/>
      </c>
      <c r="V458" s="140"/>
      <c r="W458" s="171" t="str">
        <f t="shared" si="98"/>
        <v/>
      </c>
    </row>
    <row r="459" spans="1:23" ht="12" customHeight="1">
      <c r="A459" s="27">
        <v>410</v>
      </c>
      <c r="B459" s="188"/>
      <c r="C459" s="401"/>
      <c r="D459" s="189"/>
      <c r="E459" s="190"/>
      <c r="F459" s="190"/>
      <c r="G459" s="161" t="str">
        <f t="shared" si="87"/>
        <v/>
      </c>
      <c r="H459" s="162" t="str">
        <f t="shared" si="88"/>
        <v/>
      </c>
      <c r="I459" s="197" t="str">
        <f t="shared" si="89"/>
        <v/>
      </c>
      <c r="J459" s="164" t="str">
        <f t="shared" si="99"/>
        <v/>
      </c>
      <c r="K459" s="163"/>
      <c r="M459" s="165" t="str">
        <f t="shared" si="90"/>
        <v/>
      </c>
      <c r="N459" s="166" t="str">
        <f t="shared" si="100"/>
        <v/>
      </c>
      <c r="O459" s="167" t="str">
        <f t="shared" si="91"/>
        <v/>
      </c>
      <c r="P459" s="167" t="str">
        <f t="shared" si="92"/>
        <v/>
      </c>
      <c r="Q459" s="168" t="str">
        <f t="shared" si="93"/>
        <v/>
      </c>
      <c r="R459" s="169" t="str">
        <f t="shared" si="94"/>
        <v/>
      </c>
      <c r="S459" s="168" t="str">
        <f t="shared" si="95"/>
        <v/>
      </c>
      <c r="T459" s="168" t="str">
        <f t="shared" si="96"/>
        <v/>
      </c>
      <c r="U459" s="168" t="str">
        <f t="shared" si="97"/>
        <v/>
      </c>
      <c r="V459" s="140"/>
      <c r="W459" s="171" t="str">
        <f t="shared" si="98"/>
        <v/>
      </c>
    </row>
    <row r="460" spans="1:23" ht="12" customHeight="1">
      <c r="A460" s="27">
        <v>411</v>
      </c>
      <c r="B460" s="188"/>
      <c r="C460" s="401"/>
      <c r="D460" s="189"/>
      <c r="E460" s="190"/>
      <c r="F460" s="190"/>
      <c r="G460" s="161" t="str">
        <f t="shared" si="87"/>
        <v/>
      </c>
      <c r="H460" s="162" t="str">
        <f t="shared" si="88"/>
        <v/>
      </c>
      <c r="I460" s="197" t="str">
        <f t="shared" si="89"/>
        <v/>
      </c>
      <c r="J460" s="164" t="str">
        <f t="shared" si="99"/>
        <v/>
      </c>
      <c r="K460" s="163"/>
      <c r="M460" s="165" t="str">
        <f t="shared" si="90"/>
        <v/>
      </c>
      <c r="N460" s="166" t="str">
        <f t="shared" si="100"/>
        <v/>
      </c>
      <c r="O460" s="167" t="str">
        <f t="shared" si="91"/>
        <v/>
      </c>
      <c r="P460" s="167" t="str">
        <f t="shared" si="92"/>
        <v/>
      </c>
      <c r="Q460" s="168" t="str">
        <f t="shared" si="93"/>
        <v/>
      </c>
      <c r="R460" s="169" t="str">
        <f t="shared" si="94"/>
        <v/>
      </c>
      <c r="S460" s="168" t="str">
        <f t="shared" si="95"/>
        <v/>
      </c>
      <c r="T460" s="168" t="str">
        <f t="shared" si="96"/>
        <v/>
      </c>
      <c r="U460" s="168" t="str">
        <f t="shared" si="97"/>
        <v/>
      </c>
      <c r="V460" s="140"/>
      <c r="W460" s="171" t="str">
        <f t="shared" si="98"/>
        <v/>
      </c>
    </row>
    <row r="461" spans="1:23" ht="12" customHeight="1">
      <c r="A461" s="27">
        <v>412</v>
      </c>
      <c r="B461" s="188"/>
      <c r="C461" s="401"/>
      <c r="D461" s="189"/>
      <c r="E461" s="190"/>
      <c r="F461" s="190"/>
      <c r="G461" s="161" t="str">
        <f t="shared" si="87"/>
        <v/>
      </c>
      <c r="H461" s="162" t="str">
        <f t="shared" si="88"/>
        <v/>
      </c>
      <c r="I461" s="197" t="str">
        <f t="shared" si="89"/>
        <v/>
      </c>
      <c r="J461" s="164" t="str">
        <f t="shared" si="99"/>
        <v/>
      </c>
      <c r="K461" s="163"/>
      <c r="M461" s="165" t="str">
        <f t="shared" si="90"/>
        <v/>
      </c>
      <c r="N461" s="166" t="str">
        <f t="shared" si="100"/>
        <v/>
      </c>
      <c r="O461" s="167" t="str">
        <f t="shared" si="91"/>
        <v/>
      </c>
      <c r="P461" s="167" t="str">
        <f t="shared" si="92"/>
        <v/>
      </c>
      <c r="Q461" s="168" t="str">
        <f t="shared" si="93"/>
        <v/>
      </c>
      <c r="R461" s="169" t="str">
        <f t="shared" si="94"/>
        <v/>
      </c>
      <c r="S461" s="168" t="str">
        <f t="shared" si="95"/>
        <v/>
      </c>
      <c r="T461" s="168" t="str">
        <f t="shared" si="96"/>
        <v/>
      </c>
      <c r="U461" s="168" t="str">
        <f t="shared" si="97"/>
        <v/>
      </c>
      <c r="V461" s="140"/>
      <c r="W461" s="171" t="str">
        <f t="shared" si="98"/>
        <v/>
      </c>
    </row>
    <row r="462" spans="1:23" ht="12" customHeight="1">
      <c r="A462" s="27">
        <v>413</v>
      </c>
      <c r="B462" s="188"/>
      <c r="C462" s="401"/>
      <c r="D462" s="189"/>
      <c r="E462" s="190"/>
      <c r="F462" s="190"/>
      <c r="G462" s="161" t="str">
        <f t="shared" si="87"/>
        <v/>
      </c>
      <c r="H462" s="162" t="str">
        <f t="shared" si="88"/>
        <v/>
      </c>
      <c r="I462" s="197" t="str">
        <f t="shared" si="89"/>
        <v/>
      </c>
      <c r="J462" s="164" t="str">
        <f t="shared" si="99"/>
        <v/>
      </c>
      <c r="K462" s="163"/>
      <c r="M462" s="165" t="str">
        <f t="shared" si="90"/>
        <v/>
      </c>
      <c r="N462" s="166" t="str">
        <f t="shared" si="100"/>
        <v/>
      </c>
      <c r="O462" s="167" t="str">
        <f t="shared" si="91"/>
        <v/>
      </c>
      <c r="P462" s="167" t="str">
        <f t="shared" si="92"/>
        <v/>
      </c>
      <c r="Q462" s="168" t="str">
        <f t="shared" si="93"/>
        <v/>
      </c>
      <c r="R462" s="169" t="str">
        <f t="shared" si="94"/>
        <v/>
      </c>
      <c r="S462" s="168" t="str">
        <f t="shared" si="95"/>
        <v/>
      </c>
      <c r="T462" s="168" t="str">
        <f t="shared" si="96"/>
        <v/>
      </c>
      <c r="U462" s="168" t="str">
        <f t="shared" si="97"/>
        <v/>
      </c>
      <c r="V462" s="140"/>
      <c r="W462" s="171" t="str">
        <f t="shared" si="98"/>
        <v/>
      </c>
    </row>
    <row r="463" spans="1:23" ht="12" customHeight="1">
      <c r="A463" s="27">
        <v>414</v>
      </c>
      <c r="B463" s="188"/>
      <c r="C463" s="401"/>
      <c r="D463" s="189"/>
      <c r="E463" s="190"/>
      <c r="F463" s="190"/>
      <c r="G463" s="161" t="str">
        <f t="shared" si="87"/>
        <v/>
      </c>
      <c r="H463" s="162" t="str">
        <f t="shared" si="88"/>
        <v/>
      </c>
      <c r="I463" s="197" t="str">
        <f t="shared" si="89"/>
        <v/>
      </c>
      <c r="J463" s="164" t="str">
        <f t="shared" si="99"/>
        <v/>
      </c>
      <c r="K463" s="163"/>
      <c r="M463" s="165" t="str">
        <f t="shared" si="90"/>
        <v/>
      </c>
      <c r="N463" s="166" t="str">
        <f t="shared" si="100"/>
        <v/>
      </c>
      <c r="O463" s="167" t="str">
        <f t="shared" si="91"/>
        <v/>
      </c>
      <c r="P463" s="167" t="str">
        <f t="shared" si="92"/>
        <v/>
      </c>
      <c r="Q463" s="168" t="str">
        <f t="shared" si="93"/>
        <v/>
      </c>
      <c r="R463" s="169" t="str">
        <f t="shared" si="94"/>
        <v/>
      </c>
      <c r="S463" s="168" t="str">
        <f t="shared" si="95"/>
        <v/>
      </c>
      <c r="T463" s="168" t="str">
        <f t="shared" si="96"/>
        <v/>
      </c>
      <c r="U463" s="168" t="str">
        <f t="shared" si="97"/>
        <v/>
      </c>
      <c r="V463" s="140"/>
      <c r="W463" s="171" t="str">
        <f t="shared" si="98"/>
        <v/>
      </c>
    </row>
    <row r="464" spans="1:23" ht="12" customHeight="1">
      <c r="A464" s="27">
        <v>415</v>
      </c>
      <c r="B464" s="188"/>
      <c r="C464" s="401"/>
      <c r="D464" s="189"/>
      <c r="E464" s="190"/>
      <c r="F464" s="190"/>
      <c r="G464" s="161" t="str">
        <f t="shared" si="87"/>
        <v/>
      </c>
      <c r="H464" s="162" t="str">
        <f t="shared" si="88"/>
        <v/>
      </c>
      <c r="I464" s="197" t="str">
        <f t="shared" si="89"/>
        <v/>
      </c>
      <c r="J464" s="164" t="str">
        <f t="shared" si="99"/>
        <v/>
      </c>
      <c r="K464" s="163"/>
      <c r="M464" s="165" t="str">
        <f t="shared" si="90"/>
        <v/>
      </c>
      <c r="N464" s="166" t="str">
        <f t="shared" si="100"/>
        <v/>
      </c>
      <c r="O464" s="167" t="str">
        <f t="shared" si="91"/>
        <v/>
      </c>
      <c r="P464" s="167" t="str">
        <f t="shared" si="92"/>
        <v/>
      </c>
      <c r="Q464" s="168" t="str">
        <f t="shared" si="93"/>
        <v/>
      </c>
      <c r="R464" s="169" t="str">
        <f t="shared" si="94"/>
        <v/>
      </c>
      <c r="S464" s="168" t="str">
        <f t="shared" si="95"/>
        <v/>
      </c>
      <c r="T464" s="168" t="str">
        <f t="shared" si="96"/>
        <v/>
      </c>
      <c r="U464" s="168" t="str">
        <f t="shared" si="97"/>
        <v/>
      </c>
      <c r="V464" s="140"/>
      <c r="W464" s="171" t="str">
        <f t="shared" si="98"/>
        <v/>
      </c>
    </row>
    <row r="465" spans="1:23" ht="12" customHeight="1">
      <c r="A465" s="27">
        <v>416</v>
      </c>
      <c r="B465" s="188"/>
      <c r="C465" s="401"/>
      <c r="D465" s="189"/>
      <c r="E465" s="190"/>
      <c r="F465" s="190"/>
      <c r="G465" s="161" t="str">
        <f t="shared" si="87"/>
        <v/>
      </c>
      <c r="H465" s="162" t="str">
        <f t="shared" si="88"/>
        <v/>
      </c>
      <c r="I465" s="197" t="str">
        <f t="shared" si="89"/>
        <v/>
      </c>
      <c r="J465" s="164" t="str">
        <f t="shared" si="99"/>
        <v/>
      </c>
      <c r="K465" s="163"/>
      <c r="M465" s="165" t="str">
        <f t="shared" si="90"/>
        <v/>
      </c>
      <c r="N465" s="166" t="str">
        <f t="shared" si="100"/>
        <v/>
      </c>
      <c r="O465" s="167" t="str">
        <f t="shared" si="91"/>
        <v/>
      </c>
      <c r="P465" s="167" t="str">
        <f t="shared" si="92"/>
        <v/>
      </c>
      <c r="Q465" s="168" t="str">
        <f t="shared" si="93"/>
        <v/>
      </c>
      <c r="R465" s="169" t="str">
        <f t="shared" si="94"/>
        <v/>
      </c>
      <c r="S465" s="168" t="str">
        <f t="shared" si="95"/>
        <v/>
      </c>
      <c r="T465" s="168" t="str">
        <f t="shared" si="96"/>
        <v/>
      </c>
      <c r="U465" s="168" t="str">
        <f t="shared" si="97"/>
        <v/>
      </c>
      <c r="V465" s="140"/>
      <c r="W465" s="171" t="str">
        <f t="shared" si="98"/>
        <v/>
      </c>
    </row>
    <row r="466" spans="1:23" ht="12" customHeight="1">
      <c r="A466" s="27">
        <v>417</v>
      </c>
      <c r="B466" s="188"/>
      <c r="C466" s="401"/>
      <c r="D466" s="189"/>
      <c r="E466" s="190"/>
      <c r="F466" s="190"/>
      <c r="G466" s="161" t="str">
        <f t="shared" si="87"/>
        <v/>
      </c>
      <c r="H466" s="162" t="str">
        <f t="shared" si="88"/>
        <v/>
      </c>
      <c r="I466" s="197" t="str">
        <f t="shared" si="89"/>
        <v/>
      </c>
      <c r="J466" s="164" t="str">
        <f t="shared" si="99"/>
        <v/>
      </c>
      <c r="K466" s="163"/>
      <c r="M466" s="165" t="str">
        <f t="shared" si="90"/>
        <v/>
      </c>
      <c r="N466" s="166" t="str">
        <f t="shared" si="100"/>
        <v/>
      </c>
      <c r="O466" s="167" t="str">
        <f t="shared" si="91"/>
        <v/>
      </c>
      <c r="P466" s="167" t="str">
        <f t="shared" si="92"/>
        <v/>
      </c>
      <c r="Q466" s="168" t="str">
        <f t="shared" si="93"/>
        <v/>
      </c>
      <c r="R466" s="169" t="str">
        <f t="shared" si="94"/>
        <v/>
      </c>
      <c r="S466" s="168" t="str">
        <f t="shared" si="95"/>
        <v/>
      </c>
      <c r="T466" s="168" t="str">
        <f t="shared" si="96"/>
        <v/>
      </c>
      <c r="U466" s="168" t="str">
        <f t="shared" si="97"/>
        <v/>
      </c>
      <c r="V466" s="140"/>
      <c r="W466" s="171" t="str">
        <f t="shared" si="98"/>
        <v/>
      </c>
    </row>
    <row r="467" spans="1:23" ht="12" customHeight="1">
      <c r="A467" s="27">
        <v>418</v>
      </c>
      <c r="B467" s="188"/>
      <c r="C467" s="401"/>
      <c r="D467" s="189"/>
      <c r="E467" s="190"/>
      <c r="F467" s="190"/>
      <c r="G467" s="161" t="str">
        <f t="shared" si="87"/>
        <v/>
      </c>
      <c r="H467" s="162" t="str">
        <f t="shared" si="88"/>
        <v/>
      </c>
      <c r="I467" s="197" t="str">
        <f t="shared" si="89"/>
        <v/>
      </c>
      <c r="J467" s="164" t="str">
        <f t="shared" si="99"/>
        <v/>
      </c>
      <c r="K467" s="163"/>
      <c r="M467" s="165" t="str">
        <f t="shared" si="90"/>
        <v/>
      </c>
      <c r="N467" s="166" t="str">
        <f t="shared" si="100"/>
        <v/>
      </c>
      <c r="O467" s="167" t="str">
        <f t="shared" si="91"/>
        <v/>
      </c>
      <c r="P467" s="167" t="str">
        <f t="shared" si="92"/>
        <v/>
      </c>
      <c r="Q467" s="168" t="str">
        <f t="shared" si="93"/>
        <v/>
      </c>
      <c r="R467" s="169" t="str">
        <f t="shared" si="94"/>
        <v/>
      </c>
      <c r="S467" s="168" t="str">
        <f t="shared" si="95"/>
        <v/>
      </c>
      <c r="T467" s="168" t="str">
        <f t="shared" si="96"/>
        <v/>
      </c>
      <c r="U467" s="168" t="str">
        <f t="shared" si="97"/>
        <v/>
      </c>
      <c r="V467" s="140"/>
      <c r="W467" s="171" t="str">
        <f t="shared" si="98"/>
        <v/>
      </c>
    </row>
    <row r="468" spans="1:23" ht="12" customHeight="1">
      <c r="A468" s="27">
        <v>419</v>
      </c>
      <c r="B468" s="188"/>
      <c r="C468" s="401"/>
      <c r="D468" s="189"/>
      <c r="E468" s="190"/>
      <c r="F468" s="190"/>
      <c r="G468" s="161" t="str">
        <f t="shared" si="87"/>
        <v/>
      </c>
      <c r="H468" s="162" t="str">
        <f t="shared" si="88"/>
        <v/>
      </c>
      <c r="I468" s="197" t="str">
        <f t="shared" si="89"/>
        <v/>
      </c>
      <c r="J468" s="164" t="str">
        <f t="shared" si="99"/>
        <v/>
      </c>
      <c r="K468" s="163"/>
      <c r="M468" s="165" t="str">
        <f t="shared" si="90"/>
        <v/>
      </c>
      <c r="N468" s="166" t="str">
        <f t="shared" si="100"/>
        <v/>
      </c>
      <c r="O468" s="167" t="str">
        <f t="shared" si="91"/>
        <v/>
      </c>
      <c r="P468" s="167" t="str">
        <f t="shared" si="92"/>
        <v/>
      </c>
      <c r="Q468" s="168" t="str">
        <f t="shared" si="93"/>
        <v/>
      </c>
      <c r="R468" s="169" t="str">
        <f t="shared" si="94"/>
        <v/>
      </c>
      <c r="S468" s="168" t="str">
        <f t="shared" si="95"/>
        <v/>
      </c>
      <c r="T468" s="168" t="str">
        <f t="shared" si="96"/>
        <v/>
      </c>
      <c r="U468" s="168" t="str">
        <f t="shared" si="97"/>
        <v/>
      </c>
      <c r="V468" s="140"/>
      <c r="W468" s="171" t="str">
        <f t="shared" si="98"/>
        <v/>
      </c>
    </row>
    <row r="469" spans="1:23" ht="12" customHeight="1">
      <c r="A469" s="27">
        <v>420</v>
      </c>
      <c r="B469" s="188"/>
      <c r="C469" s="401"/>
      <c r="D469" s="189"/>
      <c r="E469" s="190"/>
      <c r="F469" s="190"/>
      <c r="G469" s="161" t="str">
        <f t="shared" si="87"/>
        <v/>
      </c>
      <c r="H469" s="162" t="str">
        <f t="shared" si="88"/>
        <v/>
      </c>
      <c r="I469" s="197" t="str">
        <f t="shared" si="89"/>
        <v/>
      </c>
      <c r="J469" s="164" t="str">
        <f t="shared" si="99"/>
        <v/>
      </c>
      <c r="K469" s="163"/>
      <c r="M469" s="165" t="str">
        <f t="shared" si="90"/>
        <v/>
      </c>
      <c r="N469" s="166" t="str">
        <f t="shared" si="100"/>
        <v/>
      </c>
      <c r="O469" s="167" t="str">
        <f t="shared" si="91"/>
        <v/>
      </c>
      <c r="P469" s="167" t="str">
        <f t="shared" si="92"/>
        <v/>
      </c>
      <c r="Q469" s="168" t="str">
        <f t="shared" si="93"/>
        <v/>
      </c>
      <c r="R469" s="169" t="str">
        <f t="shared" si="94"/>
        <v/>
      </c>
      <c r="S469" s="168" t="str">
        <f t="shared" si="95"/>
        <v/>
      </c>
      <c r="T469" s="168" t="str">
        <f t="shared" si="96"/>
        <v/>
      </c>
      <c r="U469" s="168" t="str">
        <f t="shared" si="97"/>
        <v/>
      </c>
      <c r="V469" s="140"/>
      <c r="W469" s="171" t="str">
        <f t="shared" si="98"/>
        <v/>
      </c>
    </row>
    <row r="470" spans="1:23" ht="12" customHeight="1">
      <c r="A470" s="27">
        <v>421</v>
      </c>
      <c r="B470" s="188"/>
      <c r="C470" s="401"/>
      <c r="D470" s="189"/>
      <c r="E470" s="190"/>
      <c r="F470" s="190"/>
      <c r="G470" s="161" t="str">
        <f t="shared" si="87"/>
        <v/>
      </c>
      <c r="H470" s="162" t="str">
        <f t="shared" si="88"/>
        <v/>
      </c>
      <c r="I470" s="197" t="str">
        <f t="shared" si="89"/>
        <v/>
      </c>
      <c r="J470" s="164" t="str">
        <f t="shared" si="99"/>
        <v/>
      </c>
      <c r="K470" s="163"/>
      <c r="M470" s="165" t="str">
        <f t="shared" si="90"/>
        <v/>
      </c>
      <c r="N470" s="166" t="str">
        <f t="shared" si="100"/>
        <v/>
      </c>
      <c r="O470" s="167" t="str">
        <f t="shared" si="91"/>
        <v/>
      </c>
      <c r="P470" s="167" t="str">
        <f t="shared" si="92"/>
        <v/>
      </c>
      <c r="Q470" s="168" t="str">
        <f t="shared" si="93"/>
        <v/>
      </c>
      <c r="R470" s="169" t="str">
        <f t="shared" si="94"/>
        <v/>
      </c>
      <c r="S470" s="168" t="str">
        <f t="shared" si="95"/>
        <v/>
      </c>
      <c r="T470" s="168" t="str">
        <f t="shared" si="96"/>
        <v/>
      </c>
      <c r="U470" s="168" t="str">
        <f t="shared" si="97"/>
        <v/>
      </c>
      <c r="V470" s="140"/>
      <c r="W470" s="171" t="str">
        <f t="shared" si="98"/>
        <v/>
      </c>
    </row>
    <row r="471" spans="1:23" ht="12" customHeight="1">
      <c r="A471" s="27">
        <v>422</v>
      </c>
      <c r="B471" s="188"/>
      <c r="C471" s="401"/>
      <c r="D471" s="189"/>
      <c r="E471" s="190"/>
      <c r="F471" s="190"/>
      <c r="G471" s="161" t="str">
        <f t="shared" si="87"/>
        <v/>
      </c>
      <c r="H471" s="162" t="str">
        <f t="shared" si="88"/>
        <v/>
      </c>
      <c r="I471" s="197" t="str">
        <f t="shared" si="89"/>
        <v/>
      </c>
      <c r="J471" s="164" t="str">
        <f t="shared" si="99"/>
        <v/>
      </c>
      <c r="K471" s="163"/>
      <c r="M471" s="165" t="str">
        <f t="shared" si="90"/>
        <v/>
      </c>
      <c r="N471" s="166" t="str">
        <f t="shared" si="100"/>
        <v/>
      </c>
      <c r="O471" s="167" t="str">
        <f t="shared" si="91"/>
        <v/>
      </c>
      <c r="P471" s="167" t="str">
        <f t="shared" si="92"/>
        <v/>
      </c>
      <c r="Q471" s="168" t="str">
        <f t="shared" si="93"/>
        <v/>
      </c>
      <c r="R471" s="169" t="str">
        <f t="shared" si="94"/>
        <v/>
      </c>
      <c r="S471" s="168" t="str">
        <f t="shared" si="95"/>
        <v/>
      </c>
      <c r="T471" s="168" t="str">
        <f t="shared" si="96"/>
        <v/>
      </c>
      <c r="U471" s="168" t="str">
        <f t="shared" si="97"/>
        <v/>
      </c>
      <c r="V471" s="140"/>
      <c r="W471" s="171" t="str">
        <f t="shared" si="98"/>
        <v/>
      </c>
    </row>
    <row r="472" spans="1:23" ht="12" customHeight="1">
      <c r="A472" s="27">
        <v>423</v>
      </c>
      <c r="B472" s="188"/>
      <c r="C472" s="401"/>
      <c r="D472" s="189"/>
      <c r="E472" s="190"/>
      <c r="F472" s="190"/>
      <c r="G472" s="161" t="str">
        <f t="shared" si="87"/>
        <v/>
      </c>
      <c r="H472" s="162" t="str">
        <f t="shared" si="88"/>
        <v/>
      </c>
      <c r="I472" s="197" t="str">
        <f t="shared" si="89"/>
        <v/>
      </c>
      <c r="J472" s="164" t="str">
        <f t="shared" si="99"/>
        <v/>
      </c>
      <c r="K472" s="163"/>
      <c r="M472" s="165" t="str">
        <f t="shared" si="90"/>
        <v/>
      </c>
      <c r="N472" s="166" t="str">
        <f t="shared" si="100"/>
        <v/>
      </c>
      <c r="O472" s="167" t="str">
        <f t="shared" si="91"/>
        <v/>
      </c>
      <c r="P472" s="167" t="str">
        <f t="shared" si="92"/>
        <v/>
      </c>
      <c r="Q472" s="168" t="str">
        <f t="shared" si="93"/>
        <v/>
      </c>
      <c r="R472" s="169" t="str">
        <f t="shared" si="94"/>
        <v/>
      </c>
      <c r="S472" s="168" t="str">
        <f t="shared" si="95"/>
        <v/>
      </c>
      <c r="T472" s="168" t="str">
        <f t="shared" si="96"/>
        <v/>
      </c>
      <c r="U472" s="168" t="str">
        <f t="shared" si="97"/>
        <v/>
      </c>
      <c r="V472" s="140"/>
      <c r="W472" s="171" t="str">
        <f t="shared" si="98"/>
        <v/>
      </c>
    </row>
    <row r="473" spans="1:23" ht="12" customHeight="1">
      <c r="A473" s="27">
        <v>424</v>
      </c>
      <c r="B473" s="188"/>
      <c r="C473" s="401"/>
      <c r="D473" s="189"/>
      <c r="E473" s="190"/>
      <c r="F473" s="190"/>
      <c r="G473" s="161" t="str">
        <f t="shared" si="87"/>
        <v/>
      </c>
      <c r="H473" s="162" t="str">
        <f t="shared" si="88"/>
        <v/>
      </c>
      <c r="I473" s="197" t="str">
        <f t="shared" si="89"/>
        <v/>
      </c>
      <c r="J473" s="164" t="str">
        <f t="shared" si="99"/>
        <v/>
      </c>
      <c r="K473" s="163"/>
      <c r="M473" s="165" t="str">
        <f t="shared" si="90"/>
        <v/>
      </c>
      <c r="N473" s="166" t="str">
        <f t="shared" si="100"/>
        <v/>
      </c>
      <c r="O473" s="167" t="str">
        <f t="shared" si="91"/>
        <v/>
      </c>
      <c r="P473" s="167" t="str">
        <f t="shared" si="92"/>
        <v/>
      </c>
      <c r="Q473" s="168" t="str">
        <f t="shared" si="93"/>
        <v/>
      </c>
      <c r="R473" s="169" t="str">
        <f t="shared" si="94"/>
        <v/>
      </c>
      <c r="S473" s="168" t="str">
        <f t="shared" si="95"/>
        <v/>
      </c>
      <c r="T473" s="168" t="str">
        <f t="shared" si="96"/>
        <v/>
      </c>
      <c r="U473" s="168" t="str">
        <f t="shared" si="97"/>
        <v/>
      </c>
      <c r="V473" s="140"/>
      <c r="W473" s="171" t="str">
        <f t="shared" si="98"/>
        <v/>
      </c>
    </row>
    <row r="474" spans="1:23" ht="12" customHeight="1">
      <c r="A474" s="27">
        <v>425</v>
      </c>
      <c r="B474" s="188"/>
      <c r="C474" s="401"/>
      <c r="D474" s="189"/>
      <c r="E474" s="190"/>
      <c r="F474" s="190"/>
      <c r="G474" s="161" t="str">
        <f t="shared" si="87"/>
        <v/>
      </c>
      <c r="H474" s="162" t="str">
        <f t="shared" si="88"/>
        <v/>
      </c>
      <c r="I474" s="197" t="str">
        <f t="shared" si="89"/>
        <v/>
      </c>
      <c r="J474" s="164" t="str">
        <f t="shared" si="99"/>
        <v/>
      </c>
      <c r="K474" s="163"/>
      <c r="M474" s="165" t="str">
        <f t="shared" si="90"/>
        <v/>
      </c>
      <c r="N474" s="166" t="str">
        <f t="shared" si="100"/>
        <v/>
      </c>
      <c r="O474" s="167" t="str">
        <f t="shared" si="91"/>
        <v/>
      </c>
      <c r="P474" s="167" t="str">
        <f t="shared" si="92"/>
        <v/>
      </c>
      <c r="Q474" s="168" t="str">
        <f t="shared" si="93"/>
        <v/>
      </c>
      <c r="R474" s="169" t="str">
        <f t="shared" si="94"/>
        <v/>
      </c>
      <c r="S474" s="168" t="str">
        <f t="shared" si="95"/>
        <v/>
      </c>
      <c r="T474" s="168" t="str">
        <f t="shared" si="96"/>
        <v/>
      </c>
      <c r="U474" s="168" t="str">
        <f t="shared" si="97"/>
        <v/>
      </c>
      <c r="V474" s="140"/>
      <c r="W474" s="171" t="str">
        <f t="shared" si="98"/>
        <v/>
      </c>
    </row>
    <row r="475" spans="1:23" ht="12" customHeight="1">
      <c r="A475" s="27">
        <v>426</v>
      </c>
      <c r="B475" s="188"/>
      <c r="C475" s="401"/>
      <c r="D475" s="189"/>
      <c r="E475" s="190"/>
      <c r="F475" s="190"/>
      <c r="G475" s="161" t="str">
        <f t="shared" si="87"/>
        <v/>
      </c>
      <c r="H475" s="162" t="str">
        <f t="shared" si="88"/>
        <v/>
      </c>
      <c r="I475" s="197" t="str">
        <f t="shared" si="89"/>
        <v/>
      </c>
      <c r="J475" s="164" t="str">
        <f t="shared" si="99"/>
        <v/>
      </c>
      <c r="K475" s="163"/>
      <c r="M475" s="165" t="str">
        <f t="shared" si="90"/>
        <v/>
      </c>
      <c r="N475" s="166" t="str">
        <f t="shared" si="100"/>
        <v/>
      </c>
      <c r="O475" s="167" t="str">
        <f t="shared" si="91"/>
        <v/>
      </c>
      <c r="P475" s="167" t="str">
        <f t="shared" si="92"/>
        <v/>
      </c>
      <c r="Q475" s="168" t="str">
        <f t="shared" si="93"/>
        <v/>
      </c>
      <c r="R475" s="169" t="str">
        <f t="shared" si="94"/>
        <v/>
      </c>
      <c r="S475" s="168" t="str">
        <f t="shared" si="95"/>
        <v/>
      </c>
      <c r="T475" s="168" t="str">
        <f t="shared" si="96"/>
        <v/>
      </c>
      <c r="U475" s="168" t="str">
        <f t="shared" si="97"/>
        <v/>
      </c>
      <c r="V475" s="140"/>
      <c r="W475" s="171" t="str">
        <f t="shared" si="98"/>
        <v/>
      </c>
    </row>
    <row r="476" spans="1:23" ht="12" customHeight="1">
      <c r="A476" s="27">
        <v>427</v>
      </c>
      <c r="B476" s="188"/>
      <c r="C476" s="401"/>
      <c r="D476" s="189"/>
      <c r="E476" s="190"/>
      <c r="F476" s="190"/>
      <c r="G476" s="161" t="str">
        <f t="shared" si="87"/>
        <v/>
      </c>
      <c r="H476" s="162" t="str">
        <f t="shared" si="88"/>
        <v/>
      </c>
      <c r="I476" s="197" t="str">
        <f t="shared" si="89"/>
        <v/>
      </c>
      <c r="J476" s="164" t="str">
        <f t="shared" si="99"/>
        <v/>
      </c>
      <c r="K476" s="163"/>
      <c r="M476" s="165" t="str">
        <f t="shared" si="90"/>
        <v/>
      </c>
      <c r="N476" s="166" t="str">
        <f t="shared" si="100"/>
        <v/>
      </c>
      <c r="O476" s="167" t="str">
        <f t="shared" si="91"/>
        <v/>
      </c>
      <c r="P476" s="167" t="str">
        <f t="shared" si="92"/>
        <v/>
      </c>
      <c r="Q476" s="168" t="str">
        <f t="shared" si="93"/>
        <v/>
      </c>
      <c r="R476" s="169" t="str">
        <f t="shared" si="94"/>
        <v/>
      </c>
      <c r="S476" s="168" t="str">
        <f t="shared" si="95"/>
        <v/>
      </c>
      <c r="T476" s="168" t="str">
        <f t="shared" si="96"/>
        <v/>
      </c>
      <c r="U476" s="168" t="str">
        <f t="shared" si="97"/>
        <v/>
      </c>
      <c r="V476" s="140"/>
      <c r="W476" s="171" t="str">
        <f t="shared" si="98"/>
        <v/>
      </c>
    </row>
    <row r="477" spans="1:23" ht="12" customHeight="1">
      <c r="A477" s="27">
        <v>428</v>
      </c>
      <c r="B477" s="188"/>
      <c r="C477" s="401"/>
      <c r="D477" s="189"/>
      <c r="E477" s="190"/>
      <c r="F477" s="190"/>
      <c r="G477" s="161" t="str">
        <f t="shared" si="87"/>
        <v/>
      </c>
      <c r="H477" s="162" t="str">
        <f t="shared" si="88"/>
        <v/>
      </c>
      <c r="I477" s="197" t="str">
        <f t="shared" si="89"/>
        <v/>
      </c>
      <c r="J477" s="164" t="str">
        <f t="shared" si="99"/>
        <v/>
      </c>
      <c r="K477" s="163"/>
      <c r="M477" s="165" t="str">
        <f t="shared" si="90"/>
        <v/>
      </c>
      <c r="N477" s="166" t="str">
        <f t="shared" si="100"/>
        <v/>
      </c>
      <c r="O477" s="167" t="str">
        <f t="shared" si="91"/>
        <v/>
      </c>
      <c r="P477" s="167" t="str">
        <f t="shared" si="92"/>
        <v/>
      </c>
      <c r="Q477" s="168" t="str">
        <f t="shared" si="93"/>
        <v/>
      </c>
      <c r="R477" s="169" t="str">
        <f t="shared" si="94"/>
        <v/>
      </c>
      <c r="S477" s="168" t="str">
        <f t="shared" si="95"/>
        <v/>
      </c>
      <c r="T477" s="168" t="str">
        <f t="shared" si="96"/>
        <v/>
      </c>
      <c r="U477" s="168" t="str">
        <f t="shared" si="97"/>
        <v/>
      </c>
      <c r="V477" s="140"/>
      <c r="W477" s="171" t="str">
        <f t="shared" si="98"/>
        <v/>
      </c>
    </row>
    <row r="478" spans="1:23" ht="12" customHeight="1">
      <c r="A478" s="27">
        <v>429</v>
      </c>
      <c r="B478" s="188"/>
      <c r="C478" s="401"/>
      <c r="D478" s="189"/>
      <c r="E478" s="190"/>
      <c r="F478" s="190"/>
      <c r="G478" s="161" t="str">
        <f t="shared" si="87"/>
        <v/>
      </c>
      <c r="H478" s="162" t="str">
        <f t="shared" si="88"/>
        <v/>
      </c>
      <c r="I478" s="197" t="str">
        <f t="shared" si="89"/>
        <v/>
      </c>
      <c r="J478" s="164" t="str">
        <f t="shared" si="99"/>
        <v/>
      </c>
      <c r="K478" s="163"/>
      <c r="M478" s="165" t="str">
        <f t="shared" si="90"/>
        <v/>
      </c>
      <c r="N478" s="166" t="str">
        <f t="shared" si="100"/>
        <v/>
      </c>
      <c r="O478" s="167" t="str">
        <f t="shared" si="91"/>
        <v/>
      </c>
      <c r="P478" s="167" t="str">
        <f t="shared" si="92"/>
        <v/>
      </c>
      <c r="Q478" s="168" t="str">
        <f t="shared" si="93"/>
        <v/>
      </c>
      <c r="R478" s="169" t="str">
        <f t="shared" si="94"/>
        <v/>
      </c>
      <c r="S478" s="168" t="str">
        <f t="shared" si="95"/>
        <v/>
      </c>
      <c r="T478" s="168" t="str">
        <f t="shared" si="96"/>
        <v/>
      </c>
      <c r="U478" s="168" t="str">
        <f t="shared" si="97"/>
        <v/>
      </c>
      <c r="V478" s="140"/>
      <c r="W478" s="171" t="str">
        <f t="shared" si="98"/>
        <v/>
      </c>
    </row>
    <row r="479" spans="1:23" ht="12" customHeight="1">
      <c r="A479" s="27">
        <v>430</v>
      </c>
      <c r="B479" s="188"/>
      <c r="C479" s="401"/>
      <c r="D479" s="189"/>
      <c r="E479" s="190"/>
      <c r="F479" s="190"/>
      <c r="G479" s="161" t="str">
        <f t="shared" si="87"/>
        <v/>
      </c>
      <c r="H479" s="162" t="str">
        <f t="shared" si="88"/>
        <v/>
      </c>
      <c r="I479" s="197" t="str">
        <f t="shared" si="89"/>
        <v/>
      </c>
      <c r="J479" s="164" t="str">
        <f t="shared" si="99"/>
        <v/>
      </c>
      <c r="K479" s="163"/>
      <c r="M479" s="165" t="str">
        <f t="shared" si="90"/>
        <v/>
      </c>
      <c r="N479" s="166" t="str">
        <f t="shared" si="100"/>
        <v/>
      </c>
      <c r="O479" s="167" t="str">
        <f t="shared" si="91"/>
        <v/>
      </c>
      <c r="P479" s="167" t="str">
        <f t="shared" si="92"/>
        <v/>
      </c>
      <c r="Q479" s="168" t="str">
        <f t="shared" si="93"/>
        <v/>
      </c>
      <c r="R479" s="169" t="str">
        <f t="shared" si="94"/>
        <v/>
      </c>
      <c r="S479" s="168" t="str">
        <f t="shared" si="95"/>
        <v/>
      </c>
      <c r="T479" s="168" t="str">
        <f t="shared" si="96"/>
        <v/>
      </c>
      <c r="U479" s="168" t="str">
        <f t="shared" si="97"/>
        <v/>
      </c>
      <c r="V479" s="140"/>
      <c r="W479" s="171" t="str">
        <f t="shared" si="98"/>
        <v/>
      </c>
    </row>
    <row r="480" spans="1:23" ht="12" customHeight="1">
      <c r="A480" s="27">
        <v>431</v>
      </c>
      <c r="B480" s="188"/>
      <c r="C480" s="401"/>
      <c r="D480" s="189"/>
      <c r="E480" s="190"/>
      <c r="F480" s="190"/>
      <c r="G480" s="161" t="str">
        <f t="shared" si="87"/>
        <v/>
      </c>
      <c r="H480" s="162" t="str">
        <f t="shared" si="88"/>
        <v/>
      </c>
      <c r="I480" s="197" t="str">
        <f t="shared" si="89"/>
        <v/>
      </c>
      <c r="J480" s="164" t="str">
        <f t="shared" si="99"/>
        <v/>
      </c>
      <c r="K480" s="163"/>
      <c r="M480" s="165" t="str">
        <f t="shared" si="90"/>
        <v/>
      </c>
      <c r="N480" s="166" t="str">
        <f t="shared" si="100"/>
        <v/>
      </c>
      <c r="O480" s="167" t="str">
        <f t="shared" si="91"/>
        <v/>
      </c>
      <c r="P480" s="167" t="str">
        <f t="shared" si="92"/>
        <v/>
      </c>
      <c r="Q480" s="168" t="str">
        <f t="shared" si="93"/>
        <v/>
      </c>
      <c r="R480" s="169" t="str">
        <f t="shared" si="94"/>
        <v/>
      </c>
      <c r="S480" s="168" t="str">
        <f t="shared" si="95"/>
        <v/>
      </c>
      <c r="T480" s="168" t="str">
        <f t="shared" si="96"/>
        <v/>
      </c>
      <c r="U480" s="168" t="str">
        <f t="shared" si="97"/>
        <v/>
      </c>
      <c r="V480" s="140"/>
      <c r="W480" s="171" t="str">
        <f t="shared" si="98"/>
        <v/>
      </c>
    </row>
    <row r="481" spans="1:23" ht="12" customHeight="1">
      <c r="A481" s="27">
        <v>432</v>
      </c>
      <c r="B481" s="188"/>
      <c r="C481" s="401"/>
      <c r="D481" s="189"/>
      <c r="E481" s="190"/>
      <c r="F481" s="190"/>
      <c r="G481" s="161" t="str">
        <f t="shared" si="87"/>
        <v/>
      </c>
      <c r="H481" s="162" t="str">
        <f t="shared" si="88"/>
        <v/>
      </c>
      <c r="I481" s="197" t="str">
        <f t="shared" si="89"/>
        <v/>
      </c>
      <c r="J481" s="164" t="str">
        <f t="shared" si="99"/>
        <v/>
      </c>
      <c r="K481" s="163"/>
      <c r="M481" s="165" t="str">
        <f t="shared" si="90"/>
        <v/>
      </c>
      <c r="N481" s="166" t="str">
        <f t="shared" si="100"/>
        <v/>
      </c>
      <c r="O481" s="167" t="str">
        <f t="shared" si="91"/>
        <v/>
      </c>
      <c r="P481" s="167" t="str">
        <f t="shared" si="92"/>
        <v/>
      </c>
      <c r="Q481" s="168" t="str">
        <f t="shared" si="93"/>
        <v/>
      </c>
      <c r="R481" s="169" t="str">
        <f t="shared" si="94"/>
        <v/>
      </c>
      <c r="S481" s="168" t="str">
        <f t="shared" si="95"/>
        <v/>
      </c>
      <c r="T481" s="168" t="str">
        <f t="shared" si="96"/>
        <v/>
      </c>
      <c r="U481" s="168" t="str">
        <f t="shared" si="97"/>
        <v/>
      </c>
      <c r="V481" s="140"/>
      <c r="W481" s="171" t="str">
        <f t="shared" si="98"/>
        <v/>
      </c>
    </row>
    <row r="482" spans="1:23" ht="12" customHeight="1">
      <c r="A482" s="27">
        <v>433</v>
      </c>
      <c r="B482" s="188"/>
      <c r="C482" s="401"/>
      <c r="D482" s="189"/>
      <c r="E482" s="190"/>
      <c r="F482" s="190"/>
      <c r="G482" s="161" t="str">
        <f t="shared" si="87"/>
        <v/>
      </c>
      <c r="H482" s="162" t="str">
        <f t="shared" si="88"/>
        <v/>
      </c>
      <c r="I482" s="197" t="str">
        <f t="shared" si="89"/>
        <v/>
      </c>
      <c r="J482" s="164" t="str">
        <f t="shared" si="99"/>
        <v/>
      </c>
      <c r="K482" s="163"/>
      <c r="M482" s="165" t="str">
        <f t="shared" si="90"/>
        <v/>
      </c>
      <c r="N482" s="166" t="str">
        <f t="shared" si="100"/>
        <v/>
      </c>
      <c r="O482" s="167" t="str">
        <f t="shared" si="91"/>
        <v/>
      </c>
      <c r="P482" s="167" t="str">
        <f t="shared" si="92"/>
        <v/>
      </c>
      <c r="Q482" s="168" t="str">
        <f t="shared" si="93"/>
        <v/>
      </c>
      <c r="R482" s="169" t="str">
        <f t="shared" si="94"/>
        <v/>
      </c>
      <c r="S482" s="168" t="str">
        <f t="shared" si="95"/>
        <v/>
      </c>
      <c r="T482" s="168" t="str">
        <f t="shared" si="96"/>
        <v/>
      </c>
      <c r="U482" s="168" t="str">
        <f t="shared" si="97"/>
        <v/>
      </c>
      <c r="V482" s="140"/>
      <c r="W482" s="171" t="str">
        <f t="shared" si="98"/>
        <v/>
      </c>
    </row>
    <row r="483" spans="1:23" ht="12" customHeight="1">
      <c r="A483" s="27">
        <v>434</v>
      </c>
      <c r="B483" s="188"/>
      <c r="C483" s="401"/>
      <c r="D483" s="189"/>
      <c r="E483" s="190"/>
      <c r="F483" s="190"/>
      <c r="G483" s="161" t="str">
        <f t="shared" si="87"/>
        <v/>
      </c>
      <c r="H483" s="162" t="str">
        <f t="shared" si="88"/>
        <v/>
      </c>
      <c r="I483" s="197" t="str">
        <f t="shared" si="89"/>
        <v/>
      </c>
      <c r="J483" s="164" t="str">
        <f t="shared" si="99"/>
        <v/>
      </c>
      <c r="K483" s="163"/>
      <c r="M483" s="165" t="str">
        <f t="shared" si="90"/>
        <v/>
      </c>
      <c r="N483" s="166" t="str">
        <f t="shared" si="100"/>
        <v/>
      </c>
      <c r="O483" s="167" t="str">
        <f t="shared" si="91"/>
        <v/>
      </c>
      <c r="P483" s="167" t="str">
        <f t="shared" si="92"/>
        <v/>
      </c>
      <c r="Q483" s="168" t="str">
        <f t="shared" si="93"/>
        <v/>
      </c>
      <c r="R483" s="169" t="str">
        <f t="shared" si="94"/>
        <v/>
      </c>
      <c r="S483" s="168" t="str">
        <f t="shared" si="95"/>
        <v/>
      </c>
      <c r="T483" s="168" t="str">
        <f t="shared" si="96"/>
        <v/>
      </c>
      <c r="U483" s="168" t="str">
        <f t="shared" si="97"/>
        <v/>
      </c>
      <c r="V483" s="140"/>
      <c r="W483" s="171" t="str">
        <f t="shared" si="98"/>
        <v/>
      </c>
    </row>
    <row r="484" spans="1:23" ht="12" customHeight="1">
      <c r="A484" s="27">
        <v>435</v>
      </c>
      <c r="B484" s="188"/>
      <c r="C484" s="401"/>
      <c r="D484" s="189"/>
      <c r="E484" s="190"/>
      <c r="F484" s="190"/>
      <c r="G484" s="161" t="str">
        <f t="shared" si="87"/>
        <v/>
      </c>
      <c r="H484" s="162" t="str">
        <f t="shared" si="88"/>
        <v/>
      </c>
      <c r="I484" s="197" t="str">
        <f t="shared" si="89"/>
        <v/>
      </c>
      <c r="J484" s="164" t="str">
        <f t="shared" si="99"/>
        <v/>
      </c>
      <c r="K484" s="163"/>
      <c r="M484" s="165" t="str">
        <f t="shared" si="90"/>
        <v/>
      </c>
      <c r="N484" s="166" t="str">
        <f t="shared" si="100"/>
        <v/>
      </c>
      <c r="O484" s="167" t="str">
        <f t="shared" si="91"/>
        <v/>
      </c>
      <c r="P484" s="167" t="str">
        <f t="shared" si="92"/>
        <v/>
      </c>
      <c r="Q484" s="168" t="str">
        <f t="shared" si="93"/>
        <v/>
      </c>
      <c r="R484" s="169" t="str">
        <f t="shared" si="94"/>
        <v/>
      </c>
      <c r="S484" s="168" t="str">
        <f t="shared" si="95"/>
        <v/>
      </c>
      <c r="T484" s="168" t="str">
        <f t="shared" si="96"/>
        <v/>
      </c>
      <c r="U484" s="168" t="str">
        <f t="shared" si="97"/>
        <v/>
      </c>
      <c r="V484" s="140"/>
      <c r="W484" s="171" t="str">
        <f t="shared" si="98"/>
        <v/>
      </c>
    </row>
    <row r="485" spans="1:23" ht="12" customHeight="1">
      <c r="A485" s="27">
        <v>436</v>
      </c>
      <c r="B485" s="188"/>
      <c r="C485" s="401"/>
      <c r="D485" s="189"/>
      <c r="E485" s="190"/>
      <c r="F485" s="190"/>
      <c r="G485" s="161" t="str">
        <f t="shared" si="87"/>
        <v/>
      </c>
      <c r="H485" s="162" t="str">
        <f t="shared" si="88"/>
        <v/>
      </c>
      <c r="I485" s="197" t="str">
        <f t="shared" si="89"/>
        <v/>
      </c>
      <c r="J485" s="164" t="str">
        <f t="shared" si="99"/>
        <v/>
      </c>
      <c r="K485" s="163"/>
      <c r="M485" s="165" t="str">
        <f t="shared" si="90"/>
        <v/>
      </c>
      <c r="N485" s="166" t="str">
        <f t="shared" si="100"/>
        <v/>
      </c>
      <c r="O485" s="167" t="str">
        <f t="shared" si="91"/>
        <v/>
      </c>
      <c r="P485" s="167" t="str">
        <f t="shared" si="92"/>
        <v/>
      </c>
      <c r="Q485" s="168" t="str">
        <f t="shared" si="93"/>
        <v/>
      </c>
      <c r="R485" s="169" t="str">
        <f t="shared" si="94"/>
        <v/>
      </c>
      <c r="S485" s="168" t="str">
        <f t="shared" si="95"/>
        <v/>
      </c>
      <c r="T485" s="168" t="str">
        <f t="shared" si="96"/>
        <v/>
      </c>
      <c r="U485" s="168" t="str">
        <f t="shared" si="97"/>
        <v/>
      </c>
      <c r="V485" s="140"/>
      <c r="W485" s="171" t="str">
        <f t="shared" si="98"/>
        <v/>
      </c>
    </row>
    <row r="486" spans="1:23" ht="12" customHeight="1">
      <c r="A486" s="27">
        <v>437</v>
      </c>
      <c r="B486" s="188"/>
      <c r="C486" s="401"/>
      <c r="D486" s="189"/>
      <c r="E486" s="190"/>
      <c r="F486" s="190"/>
      <c r="G486" s="161" t="str">
        <f t="shared" si="87"/>
        <v/>
      </c>
      <c r="H486" s="162" t="str">
        <f t="shared" si="88"/>
        <v/>
      </c>
      <c r="I486" s="197" t="str">
        <f t="shared" si="89"/>
        <v/>
      </c>
      <c r="J486" s="164" t="str">
        <f t="shared" si="99"/>
        <v/>
      </c>
      <c r="K486" s="163"/>
      <c r="M486" s="165" t="str">
        <f t="shared" si="90"/>
        <v/>
      </c>
      <c r="N486" s="166" t="str">
        <f t="shared" si="100"/>
        <v/>
      </c>
      <c r="O486" s="167" t="str">
        <f t="shared" si="91"/>
        <v/>
      </c>
      <c r="P486" s="167" t="str">
        <f t="shared" si="92"/>
        <v/>
      </c>
      <c r="Q486" s="168" t="str">
        <f t="shared" si="93"/>
        <v/>
      </c>
      <c r="R486" s="169" t="str">
        <f t="shared" si="94"/>
        <v/>
      </c>
      <c r="S486" s="168" t="str">
        <f t="shared" si="95"/>
        <v/>
      </c>
      <c r="T486" s="168" t="str">
        <f t="shared" si="96"/>
        <v/>
      </c>
      <c r="U486" s="168" t="str">
        <f t="shared" si="97"/>
        <v/>
      </c>
      <c r="V486" s="140"/>
      <c r="W486" s="171" t="str">
        <f t="shared" si="98"/>
        <v/>
      </c>
    </row>
    <row r="487" spans="1:23" ht="12" customHeight="1">
      <c r="A487" s="27">
        <v>438</v>
      </c>
      <c r="B487" s="188"/>
      <c r="C487" s="401"/>
      <c r="D487" s="189"/>
      <c r="E487" s="190"/>
      <c r="F487" s="190"/>
      <c r="G487" s="161" t="str">
        <f t="shared" si="87"/>
        <v/>
      </c>
      <c r="H487" s="162" t="str">
        <f t="shared" si="88"/>
        <v/>
      </c>
      <c r="I487" s="197" t="str">
        <f t="shared" si="89"/>
        <v/>
      </c>
      <c r="J487" s="164" t="str">
        <f t="shared" si="99"/>
        <v/>
      </c>
      <c r="K487" s="163"/>
      <c r="M487" s="165" t="str">
        <f t="shared" si="90"/>
        <v/>
      </c>
      <c r="N487" s="166" t="str">
        <f t="shared" si="100"/>
        <v/>
      </c>
      <c r="O487" s="167" t="str">
        <f t="shared" si="91"/>
        <v/>
      </c>
      <c r="P487" s="167" t="str">
        <f t="shared" si="92"/>
        <v/>
      </c>
      <c r="Q487" s="168" t="str">
        <f t="shared" si="93"/>
        <v/>
      </c>
      <c r="R487" s="169" t="str">
        <f t="shared" si="94"/>
        <v/>
      </c>
      <c r="S487" s="168" t="str">
        <f t="shared" si="95"/>
        <v/>
      </c>
      <c r="T487" s="168" t="str">
        <f t="shared" si="96"/>
        <v/>
      </c>
      <c r="U487" s="168" t="str">
        <f t="shared" si="97"/>
        <v/>
      </c>
      <c r="V487" s="140"/>
      <c r="W487" s="171" t="str">
        <f t="shared" si="98"/>
        <v/>
      </c>
    </row>
    <row r="488" spans="1:23" ht="12" customHeight="1">
      <c r="A488" s="27">
        <v>439</v>
      </c>
      <c r="B488" s="188"/>
      <c r="C488" s="401"/>
      <c r="D488" s="189"/>
      <c r="E488" s="190"/>
      <c r="F488" s="190"/>
      <c r="G488" s="161" t="str">
        <f t="shared" si="87"/>
        <v/>
      </c>
      <c r="H488" s="162" t="str">
        <f t="shared" si="88"/>
        <v/>
      </c>
      <c r="I488" s="197" t="str">
        <f t="shared" si="89"/>
        <v/>
      </c>
      <c r="J488" s="164" t="str">
        <f t="shared" si="99"/>
        <v/>
      </c>
      <c r="K488" s="163"/>
      <c r="M488" s="165" t="str">
        <f t="shared" si="90"/>
        <v/>
      </c>
      <c r="N488" s="166" t="str">
        <f t="shared" si="100"/>
        <v/>
      </c>
      <c r="O488" s="167" t="str">
        <f t="shared" si="91"/>
        <v/>
      </c>
      <c r="P488" s="167" t="str">
        <f t="shared" si="92"/>
        <v/>
      </c>
      <c r="Q488" s="168" t="str">
        <f t="shared" si="93"/>
        <v/>
      </c>
      <c r="R488" s="169" t="str">
        <f t="shared" si="94"/>
        <v/>
      </c>
      <c r="S488" s="168" t="str">
        <f t="shared" si="95"/>
        <v/>
      </c>
      <c r="T488" s="168" t="str">
        <f t="shared" si="96"/>
        <v/>
      </c>
      <c r="U488" s="168" t="str">
        <f t="shared" si="97"/>
        <v/>
      </c>
      <c r="V488" s="140"/>
      <c r="W488" s="171" t="str">
        <f t="shared" si="98"/>
        <v/>
      </c>
    </row>
    <row r="489" spans="1:23" ht="12" customHeight="1">
      <c r="A489" s="27">
        <v>440</v>
      </c>
      <c r="B489" s="188"/>
      <c r="C489" s="401"/>
      <c r="D489" s="189"/>
      <c r="E489" s="190"/>
      <c r="F489" s="190"/>
      <c r="G489" s="161" t="str">
        <f t="shared" si="87"/>
        <v/>
      </c>
      <c r="H489" s="162" t="str">
        <f t="shared" si="88"/>
        <v/>
      </c>
      <c r="I489" s="197" t="str">
        <f t="shared" si="89"/>
        <v/>
      </c>
      <c r="J489" s="164" t="str">
        <f t="shared" si="99"/>
        <v/>
      </c>
      <c r="K489" s="163"/>
      <c r="M489" s="165" t="str">
        <f t="shared" si="90"/>
        <v/>
      </c>
      <c r="N489" s="166" t="str">
        <f t="shared" si="100"/>
        <v/>
      </c>
      <c r="O489" s="167" t="str">
        <f t="shared" si="91"/>
        <v/>
      </c>
      <c r="P489" s="167" t="str">
        <f t="shared" si="92"/>
        <v/>
      </c>
      <c r="Q489" s="168" t="str">
        <f t="shared" si="93"/>
        <v/>
      </c>
      <c r="R489" s="169" t="str">
        <f t="shared" si="94"/>
        <v/>
      </c>
      <c r="S489" s="168" t="str">
        <f t="shared" si="95"/>
        <v/>
      </c>
      <c r="T489" s="168" t="str">
        <f t="shared" si="96"/>
        <v/>
      </c>
      <c r="U489" s="168" t="str">
        <f t="shared" si="97"/>
        <v/>
      </c>
      <c r="V489" s="140"/>
      <c r="W489" s="171" t="str">
        <f t="shared" si="98"/>
        <v/>
      </c>
    </row>
    <row r="490" spans="1:23" ht="12" customHeight="1">
      <c r="A490" s="27">
        <v>441</v>
      </c>
      <c r="B490" s="188"/>
      <c r="C490" s="401"/>
      <c r="D490" s="189"/>
      <c r="E490" s="190"/>
      <c r="F490" s="190"/>
      <c r="G490" s="161" t="str">
        <f t="shared" si="87"/>
        <v/>
      </c>
      <c r="H490" s="162" t="str">
        <f t="shared" si="88"/>
        <v/>
      </c>
      <c r="I490" s="197" t="str">
        <f t="shared" si="89"/>
        <v/>
      </c>
      <c r="J490" s="164" t="str">
        <f t="shared" si="99"/>
        <v/>
      </c>
      <c r="K490" s="163"/>
      <c r="M490" s="165" t="str">
        <f t="shared" si="90"/>
        <v/>
      </c>
      <c r="N490" s="166" t="str">
        <f t="shared" si="100"/>
        <v/>
      </c>
      <c r="O490" s="167" t="str">
        <f t="shared" si="91"/>
        <v/>
      </c>
      <c r="P490" s="167" t="str">
        <f t="shared" si="92"/>
        <v/>
      </c>
      <c r="Q490" s="168" t="str">
        <f t="shared" si="93"/>
        <v/>
      </c>
      <c r="R490" s="169" t="str">
        <f t="shared" si="94"/>
        <v/>
      </c>
      <c r="S490" s="168" t="str">
        <f t="shared" si="95"/>
        <v/>
      </c>
      <c r="T490" s="168" t="str">
        <f t="shared" si="96"/>
        <v/>
      </c>
      <c r="U490" s="168" t="str">
        <f t="shared" si="97"/>
        <v/>
      </c>
      <c r="V490" s="140"/>
      <c r="W490" s="171" t="str">
        <f t="shared" si="98"/>
        <v/>
      </c>
    </row>
    <row r="491" spans="1:23" ht="12" customHeight="1">
      <c r="A491" s="27">
        <v>442</v>
      </c>
      <c r="B491" s="188"/>
      <c r="C491" s="401"/>
      <c r="D491" s="189"/>
      <c r="E491" s="190"/>
      <c r="F491" s="190"/>
      <c r="G491" s="161" t="str">
        <f t="shared" si="87"/>
        <v/>
      </c>
      <c r="H491" s="162" t="str">
        <f t="shared" si="88"/>
        <v/>
      </c>
      <c r="I491" s="197" t="str">
        <f t="shared" si="89"/>
        <v/>
      </c>
      <c r="J491" s="164" t="str">
        <f t="shared" si="99"/>
        <v/>
      </c>
      <c r="K491" s="163"/>
      <c r="M491" s="165" t="str">
        <f t="shared" si="90"/>
        <v/>
      </c>
      <c r="N491" s="166" t="str">
        <f t="shared" si="100"/>
        <v/>
      </c>
      <c r="O491" s="167" t="str">
        <f t="shared" si="91"/>
        <v/>
      </c>
      <c r="P491" s="167" t="str">
        <f t="shared" si="92"/>
        <v/>
      </c>
      <c r="Q491" s="168" t="str">
        <f t="shared" si="93"/>
        <v/>
      </c>
      <c r="R491" s="169" t="str">
        <f t="shared" si="94"/>
        <v/>
      </c>
      <c r="S491" s="168" t="str">
        <f t="shared" si="95"/>
        <v/>
      </c>
      <c r="T491" s="168" t="str">
        <f t="shared" si="96"/>
        <v/>
      </c>
      <c r="U491" s="168" t="str">
        <f t="shared" si="97"/>
        <v/>
      </c>
      <c r="V491" s="140"/>
      <c r="W491" s="171" t="str">
        <f t="shared" si="98"/>
        <v/>
      </c>
    </row>
    <row r="492" spans="1:23" ht="12" customHeight="1">
      <c r="A492" s="27">
        <v>443</v>
      </c>
      <c r="B492" s="188"/>
      <c r="C492" s="401"/>
      <c r="D492" s="189"/>
      <c r="E492" s="190"/>
      <c r="F492" s="190"/>
      <c r="G492" s="161" t="str">
        <f t="shared" si="87"/>
        <v/>
      </c>
      <c r="H492" s="162" t="str">
        <f t="shared" si="88"/>
        <v/>
      </c>
      <c r="I492" s="197" t="str">
        <f t="shared" si="89"/>
        <v/>
      </c>
      <c r="J492" s="164" t="str">
        <f t="shared" si="99"/>
        <v/>
      </c>
      <c r="K492" s="163"/>
      <c r="M492" s="165" t="str">
        <f t="shared" si="90"/>
        <v/>
      </c>
      <c r="N492" s="166" t="str">
        <f t="shared" si="100"/>
        <v/>
      </c>
      <c r="O492" s="167" t="str">
        <f t="shared" si="91"/>
        <v/>
      </c>
      <c r="P492" s="167" t="str">
        <f t="shared" si="92"/>
        <v/>
      </c>
      <c r="Q492" s="168" t="str">
        <f t="shared" si="93"/>
        <v/>
      </c>
      <c r="R492" s="169" t="str">
        <f t="shared" si="94"/>
        <v/>
      </c>
      <c r="S492" s="168" t="str">
        <f t="shared" si="95"/>
        <v/>
      </c>
      <c r="T492" s="168" t="str">
        <f t="shared" si="96"/>
        <v/>
      </c>
      <c r="U492" s="168" t="str">
        <f t="shared" si="97"/>
        <v/>
      </c>
      <c r="V492" s="140"/>
      <c r="W492" s="171" t="str">
        <f t="shared" si="98"/>
        <v/>
      </c>
    </row>
    <row r="493" spans="1:23" ht="12" customHeight="1">
      <c r="A493" s="27">
        <v>444</v>
      </c>
      <c r="B493" s="188"/>
      <c r="C493" s="401"/>
      <c r="D493" s="189"/>
      <c r="E493" s="190"/>
      <c r="F493" s="190"/>
      <c r="G493" s="161" t="str">
        <f t="shared" si="87"/>
        <v/>
      </c>
      <c r="H493" s="162" t="str">
        <f t="shared" si="88"/>
        <v/>
      </c>
      <c r="I493" s="197" t="str">
        <f t="shared" si="89"/>
        <v/>
      </c>
      <c r="J493" s="164" t="str">
        <f t="shared" si="99"/>
        <v/>
      </c>
      <c r="K493" s="163"/>
      <c r="M493" s="165" t="str">
        <f t="shared" si="90"/>
        <v/>
      </c>
      <c r="N493" s="166" t="str">
        <f t="shared" si="100"/>
        <v/>
      </c>
      <c r="O493" s="167" t="str">
        <f t="shared" si="91"/>
        <v/>
      </c>
      <c r="P493" s="167" t="str">
        <f t="shared" si="92"/>
        <v/>
      </c>
      <c r="Q493" s="168" t="str">
        <f t="shared" si="93"/>
        <v/>
      </c>
      <c r="R493" s="169" t="str">
        <f t="shared" si="94"/>
        <v/>
      </c>
      <c r="S493" s="168" t="str">
        <f t="shared" si="95"/>
        <v/>
      </c>
      <c r="T493" s="168" t="str">
        <f t="shared" si="96"/>
        <v/>
      </c>
      <c r="U493" s="168" t="str">
        <f t="shared" si="97"/>
        <v/>
      </c>
      <c r="V493" s="140"/>
      <c r="W493" s="171" t="str">
        <f t="shared" si="98"/>
        <v/>
      </c>
    </row>
    <row r="494" spans="1:23" ht="12" customHeight="1">
      <c r="A494" s="27">
        <v>445</v>
      </c>
      <c r="B494" s="188"/>
      <c r="C494" s="401"/>
      <c r="D494" s="189"/>
      <c r="E494" s="190"/>
      <c r="F494" s="190"/>
      <c r="G494" s="161" t="str">
        <f t="shared" si="87"/>
        <v/>
      </c>
      <c r="H494" s="162" t="str">
        <f t="shared" si="88"/>
        <v/>
      </c>
      <c r="I494" s="197" t="str">
        <f t="shared" si="89"/>
        <v/>
      </c>
      <c r="J494" s="164" t="str">
        <f t="shared" si="99"/>
        <v/>
      </c>
      <c r="K494" s="163"/>
      <c r="M494" s="165" t="str">
        <f t="shared" si="90"/>
        <v/>
      </c>
      <c r="N494" s="166" t="str">
        <f t="shared" si="100"/>
        <v/>
      </c>
      <c r="O494" s="167" t="str">
        <f t="shared" si="91"/>
        <v/>
      </c>
      <c r="P494" s="167" t="str">
        <f t="shared" si="92"/>
        <v/>
      </c>
      <c r="Q494" s="168" t="str">
        <f t="shared" si="93"/>
        <v/>
      </c>
      <c r="R494" s="169" t="str">
        <f t="shared" si="94"/>
        <v/>
      </c>
      <c r="S494" s="168" t="str">
        <f t="shared" si="95"/>
        <v/>
      </c>
      <c r="T494" s="168" t="str">
        <f t="shared" si="96"/>
        <v/>
      </c>
      <c r="U494" s="168" t="str">
        <f t="shared" si="97"/>
        <v/>
      </c>
      <c r="V494" s="140"/>
      <c r="W494" s="171" t="str">
        <f t="shared" si="98"/>
        <v/>
      </c>
    </row>
    <row r="495" spans="1:23" ht="12" customHeight="1">
      <c r="A495" s="27">
        <v>446</v>
      </c>
      <c r="B495" s="188"/>
      <c r="C495" s="401"/>
      <c r="D495" s="189"/>
      <c r="E495" s="190"/>
      <c r="F495" s="190"/>
      <c r="G495" s="161" t="str">
        <f t="shared" si="87"/>
        <v/>
      </c>
      <c r="H495" s="162" t="str">
        <f t="shared" si="88"/>
        <v/>
      </c>
      <c r="I495" s="197" t="str">
        <f t="shared" si="89"/>
        <v/>
      </c>
      <c r="J495" s="164" t="str">
        <f t="shared" si="99"/>
        <v/>
      </c>
      <c r="K495" s="163"/>
      <c r="M495" s="165" t="str">
        <f t="shared" si="90"/>
        <v/>
      </c>
      <c r="N495" s="166" t="str">
        <f t="shared" si="100"/>
        <v/>
      </c>
      <c r="O495" s="167" t="str">
        <f t="shared" si="91"/>
        <v/>
      </c>
      <c r="P495" s="167" t="str">
        <f t="shared" si="92"/>
        <v/>
      </c>
      <c r="Q495" s="168" t="str">
        <f t="shared" si="93"/>
        <v/>
      </c>
      <c r="R495" s="169" t="str">
        <f t="shared" si="94"/>
        <v/>
      </c>
      <c r="S495" s="168" t="str">
        <f t="shared" si="95"/>
        <v/>
      </c>
      <c r="T495" s="168" t="str">
        <f t="shared" si="96"/>
        <v/>
      </c>
      <c r="U495" s="168" t="str">
        <f t="shared" si="97"/>
        <v/>
      </c>
      <c r="V495" s="140"/>
      <c r="W495" s="171" t="str">
        <f t="shared" si="98"/>
        <v/>
      </c>
    </row>
    <row r="496" spans="1:23" ht="12" customHeight="1">
      <c r="A496" s="27">
        <v>447</v>
      </c>
      <c r="B496" s="188"/>
      <c r="C496" s="401"/>
      <c r="D496" s="189"/>
      <c r="E496" s="190"/>
      <c r="F496" s="190"/>
      <c r="G496" s="161" t="str">
        <f t="shared" si="87"/>
        <v/>
      </c>
      <c r="H496" s="162" t="str">
        <f t="shared" si="88"/>
        <v/>
      </c>
      <c r="I496" s="197" t="str">
        <f t="shared" si="89"/>
        <v/>
      </c>
      <c r="J496" s="164" t="str">
        <f t="shared" si="99"/>
        <v/>
      </c>
      <c r="K496" s="163"/>
      <c r="M496" s="165" t="str">
        <f t="shared" si="90"/>
        <v/>
      </c>
      <c r="N496" s="166" t="str">
        <f t="shared" si="100"/>
        <v/>
      </c>
      <c r="O496" s="167" t="str">
        <f t="shared" si="91"/>
        <v/>
      </c>
      <c r="P496" s="167" t="str">
        <f t="shared" si="92"/>
        <v/>
      </c>
      <c r="Q496" s="168" t="str">
        <f t="shared" si="93"/>
        <v/>
      </c>
      <c r="R496" s="169" t="str">
        <f t="shared" si="94"/>
        <v/>
      </c>
      <c r="S496" s="168" t="str">
        <f t="shared" si="95"/>
        <v/>
      </c>
      <c r="T496" s="168" t="str">
        <f t="shared" si="96"/>
        <v/>
      </c>
      <c r="U496" s="168" t="str">
        <f t="shared" si="97"/>
        <v/>
      </c>
      <c r="V496" s="140"/>
      <c r="W496" s="171" t="str">
        <f t="shared" si="98"/>
        <v/>
      </c>
    </row>
    <row r="497" spans="1:23" ht="12" customHeight="1">
      <c r="A497" s="27">
        <v>448</v>
      </c>
      <c r="B497" s="188"/>
      <c r="C497" s="401"/>
      <c r="D497" s="189"/>
      <c r="E497" s="190"/>
      <c r="F497" s="190"/>
      <c r="G497" s="161" t="str">
        <f t="shared" si="87"/>
        <v/>
      </c>
      <c r="H497" s="162" t="str">
        <f t="shared" si="88"/>
        <v/>
      </c>
      <c r="I497" s="197" t="str">
        <f t="shared" si="89"/>
        <v/>
      </c>
      <c r="J497" s="164" t="str">
        <f t="shared" si="99"/>
        <v/>
      </c>
      <c r="K497" s="163"/>
      <c r="M497" s="165" t="str">
        <f t="shared" si="90"/>
        <v/>
      </c>
      <c r="N497" s="166" t="str">
        <f t="shared" si="100"/>
        <v/>
      </c>
      <c r="O497" s="167" t="str">
        <f t="shared" si="91"/>
        <v/>
      </c>
      <c r="P497" s="167" t="str">
        <f t="shared" si="92"/>
        <v/>
      </c>
      <c r="Q497" s="168" t="str">
        <f t="shared" si="93"/>
        <v/>
      </c>
      <c r="R497" s="169" t="str">
        <f t="shared" si="94"/>
        <v/>
      </c>
      <c r="S497" s="168" t="str">
        <f t="shared" si="95"/>
        <v/>
      </c>
      <c r="T497" s="168" t="str">
        <f t="shared" si="96"/>
        <v/>
      </c>
      <c r="U497" s="168" t="str">
        <f t="shared" si="97"/>
        <v/>
      </c>
      <c r="V497" s="140"/>
      <c r="W497" s="171" t="str">
        <f t="shared" si="98"/>
        <v/>
      </c>
    </row>
    <row r="498" spans="1:23" ht="12" customHeight="1">
      <c r="A498" s="27">
        <v>449</v>
      </c>
      <c r="B498" s="188"/>
      <c r="C498" s="401"/>
      <c r="D498" s="189"/>
      <c r="E498" s="190"/>
      <c r="F498" s="190"/>
      <c r="G498" s="161" t="str">
        <f t="shared" ref="G498:G549" si="101">IF(OR(ISBLANK($C498),ISBLANK($C$45)),"",IF($C498&gt;$C$45,"",DATEDIF($C498,$C$45,"Y")))</f>
        <v/>
      </c>
      <c r="H498" s="162" t="str">
        <f t="shared" ref="H498:H549" si="102">IF(D498=1,"男",IF(D498=2,"女",""))</f>
        <v/>
      </c>
      <c r="I498" s="197" t="str">
        <f t="shared" ref="I498:I549" si="103">G498&amp;H498</f>
        <v/>
      </c>
      <c r="J498" s="164" t="str">
        <f t="shared" si="99"/>
        <v/>
      </c>
      <c r="K498" s="163"/>
      <c r="M498" s="165" t="str">
        <f t="shared" ref="M498:M549" si="104">IF(E498="","",(IF(E498&gt;=70,F498/(E498*E498/10^4),"測定不可")))</f>
        <v/>
      </c>
      <c r="N498" s="166" t="str">
        <f t="shared" si="100"/>
        <v/>
      </c>
      <c r="O498" s="167" t="str">
        <f t="shared" ref="O498:O549" si="105">IF(OR(C498=""),"",IF(D498="1",0.00206*E498*E498-0.1166*E498+6.5273,0.00249*E498*E498-0.1858*E498+9.036))</f>
        <v/>
      </c>
      <c r="P498" s="167" t="str">
        <f t="shared" ref="P498:P549" si="106">IF(OR(E498=""),"",IF(AND(H498="男",G498&lt;=2),61,IF(AND(H498="男",G498&gt;=3),54.8,IF(AND(H498="女",G498&lt;=2),59.7,52.2))))</f>
        <v/>
      </c>
      <c r="Q498" s="168" t="str">
        <f t="shared" ref="Q498:Q549" si="107">IF($E498="","",P498*O498)</f>
        <v/>
      </c>
      <c r="R498" s="169" t="str">
        <f t="shared" ref="R498:R549" si="108">IF(OR(G498=""),"",IF(G498&gt;=3,1.45,1.35))</f>
        <v/>
      </c>
      <c r="S498" s="168" t="str">
        <f t="shared" ref="S498:S549" si="109">IF(OR(G498=""),"",IF(AND(H498="男",G498&lt;=2),20,IF(AND(H498="女",G498&lt;=2),15,10)))</f>
        <v/>
      </c>
      <c r="T498" s="168" t="str">
        <f t="shared" ref="T498:T549" si="110">IF(E498="","",(Q498*R498+S498))</f>
        <v/>
      </c>
      <c r="U498" s="168" t="str">
        <f t="shared" ref="U498:U549" si="111">IF(OR(E498=""),"",CEILING(T498,50))</f>
        <v/>
      </c>
      <c r="V498" s="140"/>
      <c r="W498" s="171" t="str">
        <f t="shared" ref="W498:W549" si="112">IF(E498="","",(U498*V498))</f>
        <v/>
      </c>
    </row>
    <row r="499" spans="1:23" ht="12" customHeight="1">
      <c r="A499" s="27">
        <v>450</v>
      </c>
      <c r="B499" s="188"/>
      <c r="C499" s="401"/>
      <c r="D499" s="189"/>
      <c r="E499" s="190"/>
      <c r="F499" s="190"/>
      <c r="G499" s="161" t="str">
        <f t="shared" si="101"/>
        <v/>
      </c>
      <c r="H499" s="162" t="str">
        <f t="shared" si="102"/>
        <v/>
      </c>
      <c r="I499" s="197" t="str">
        <f t="shared" si="103"/>
        <v/>
      </c>
      <c r="J499" s="164" t="str">
        <f t="shared" si="99"/>
        <v/>
      </c>
      <c r="K499" s="163"/>
      <c r="M499" s="165" t="str">
        <f t="shared" si="104"/>
        <v/>
      </c>
      <c r="N499" s="166" t="str">
        <f t="shared" si="100"/>
        <v/>
      </c>
      <c r="O499" s="167" t="str">
        <f t="shared" si="105"/>
        <v/>
      </c>
      <c r="P499" s="167" t="str">
        <f t="shared" si="106"/>
        <v/>
      </c>
      <c r="Q499" s="168" t="str">
        <f t="shared" si="107"/>
        <v/>
      </c>
      <c r="R499" s="169" t="str">
        <f t="shared" si="108"/>
        <v/>
      </c>
      <c r="S499" s="168" t="str">
        <f t="shared" si="109"/>
        <v/>
      </c>
      <c r="T499" s="168" t="str">
        <f t="shared" si="110"/>
        <v/>
      </c>
      <c r="U499" s="168" t="str">
        <f t="shared" si="111"/>
        <v/>
      </c>
      <c r="V499" s="140"/>
      <c r="W499" s="171" t="str">
        <f t="shared" si="112"/>
        <v/>
      </c>
    </row>
    <row r="500" spans="1:23" ht="12" customHeight="1">
      <c r="A500" s="27">
        <v>451</v>
      </c>
      <c r="B500" s="188"/>
      <c r="C500" s="401"/>
      <c r="D500" s="189"/>
      <c r="E500" s="190"/>
      <c r="F500" s="190"/>
      <c r="G500" s="161" t="str">
        <f t="shared" si="101"/>
        <v/>
      </c>
      <c r="H500" s="162" t="str">
        <f t="shared" si="102"/>
        <v/>
      </c>
      <c r="I500" s="197" t="str">
        <f t="shared" si="103"/>
        <v/>
      </c>
      <c r="J500" s="164" t="str">
        <f t="shared" ref="J500:J549" si="113">IF(OR(E500=""),"",IF(E500&gt;=70,(IF(ISNUMBER(N500),VLOOKUP(N500,$F$32:$K$37,4,TRUE),"")),"測定不可"))</f>
        <v/>
      </c>
      <c r="K500" s="163"/>
      <c r="M500" s="165" t="str">
        <f t="shared" si="104"/>
        <v/>
      </c>
      <c r="N500" s="166" t="str">
        <f t="shared" si="100"/>
        <v/>
      </c>
      <c r="O500" s="167" t="str">
        <f t="shared" si="105"/>
        <v/>
      </c>
      <c r="P500" s="167" t="str">
        <f t="shared" si="106"/>
        <v/>
      </c>
      <c r="Q500" s="168" t="str">
        <f t="shared" si="107"/>
        <v/>
      </c>
      <c r="R500" s="169" t="str">
        <f t="shared" si="108"/>
        <v/>
      </c>
      <c r="S500" s="168" t="str">
        <f t="shared" si="109"/>
        <v/>
      </c>
      <c r="T500" s="168" t="str">
        <f t="shared" si="110"/>
        <v/>
      </c>
      <c r="U500" s="168" t="str">
        <f t="shared" si="111"/>
        <v/>
      </c>
      <c r="V500" s="140"/>
      <c r="W500" s="171" t="str">
        <f t="shared" si="112"/>
        <v/>
      </c>
    </row>
    <row r="501" spans="1:23" ht="12" customHeight="1">
      <c r="A501" s="27">
        <v>452</v>
      </c>
      <c r="B501" s="188"/>
      <c r="C501" s="401"/>
      <c r="D501" s="189"/>
      <c r="E501" s="190"/>
      <c r="F501" s="190"/>
      <c r="G501" s="161" t="str">
        <f t="shared" si="101"/>
        <v/>
      </c>
      <c r="H501" s="162" t="str">
        <f t="shared" si="102"/>
        <v/>
      </c>
      <c r="I501" s="197" t="str">
        <f t="shared" si="103"/>
        <v/>
      </c>
      <c r="J501" s="164" t="str">
        <f t="shared" si="113"/>
        <v/>
      </c>
      <c r="K501" s="163"/>
      <c r="M501" s="165" t="str">
        <f t="shared" si="104"/>
        <v/>
      </c>
      <c r="N501" s="166" t="str">
        <f t="shared" si="100"/>
        <v/>
      </c>
      <c r="O501" s="167" t="str">
        <f t="shared" si="105"/>
        <v/>
      </c>
      <c r="P501" s="167" t="str">
        <f t="shared" si="106"/>
        <v/>
      </c>
      <c r="Q501" s="168" t="str">
        <f t="shared" si="107"/>
        <v/>
      </c>
      <c r="R501" s="169" t="str">
        <f t="shared" si="108"/>
        <v/>
      </c>
      <c r="S501" s="168" t="str">
        <f t="shared" si="109"/>
        <v/>
      </c>
      <c r="T501" s="168" t="str">
        <f t="shared" si="110"/>
        <v/>
      </c>
      <c r="U501" s="168" t="str">
        <f t="shared" si="111"/>
        <v/>
      </c>
      <c r="V501" s="140"/>
      <c r="W501" s="171" t="str">
        <f t="shared" si="112"/>
        <v/>
      </c>
    </row>
    <row r="502" spans="1:23" ht="12" customHeight="1">
      <c r="A502" s="27">
        <v>453</v>
      </c>
      <c r="B502" s="188"/>
      <c r="C502" s="401"/>
      <c r="D502" s="189"/>
      <c r="E502" s="190"/>
      <c r="F502" s="190"/>
      <c r="G502" s="161" t="str">
        <f t="shared" si="101"/>
        <v/>
      </c>
      <c r="H502" s="162" t="str">
        <f t="shared" si="102"/>
        <v/>
      </c>
      <c r="I502" s="197" t="str">
        <f t="shared" si="103"/>
        <v/>
      </c>
      <c r="J502" s="164" t="str">
        <f t="shared" si="113"/>
        <v/>
      </c>
      <c r="K502" s="163"/>
      <c r="M502" s="165" t="str">
        <f t="shared" si="104"/>
        <v/>
      </c>
      <c r="N502" s="166" t="str">
        <f t="shared" si="100"/>
        <v/>
      </c>
      <c r="O502" s="167" t="str">
        <f t="shared" si="105"/>
        <v/>
      </c>
      <c r="P502" s="167" t="str">
        <f t="shared" si="106"/>
        <v/>
      </c>
      <c r="Q502" s="168" t="str">
        <f t="shared" si="107"/>
        <v/>
      </c>
      <c r="R502" s="169" t="str">
        <f t="shared" si="108"/>
        <v/>
      </c>
      <c r="S502" s="168" t="str">
        <f t="shared" si="109"/>
        <v/>
      </c>
      <c r="T502" s="168" t="str">
        <f t="shared" si="110"/>
        <v/>
      </c>
      <c r="U502" s="168" t="str">
        <f t="shared" si="111"/>
        <v/>
      </c>
      <c r="V502" s="140"/>
      <c r="W502" s="171" t="str">
        <f t="shared" si="112"/>
        <v/>
      </c>
    </row>
    <row r="503" spans="1:23" ht="12" customHeight="1">
      <c r="A503" s="27">
        <v>454</v>
      </c>
      <c r="B503" s="188"/>
      <c r="C503" s="401"/>
      <c r="D503" s="189"/>
      <c r="E503" s="190"/>
      <c r="F503" s="190"/>
      <c r="G503" s="161" t="str">
        <f t="shared" si="101"/>
        <v/>
      </c>
      <c r="H503" s="162" t="str">
        <f t="shared" si="102"/>
        <v/>
      </c>
      <c r="I503" s="197" t="str">
        <f t="shared" si="103"/>
        <v/>
      </c>
      <c r="J503" s="164" t="str">
        <f t="shared" si="113"/>
        <v/>
      </c>
      <c r="K503" s="163"/>
      <c r="M503" s="165" t="str">
        <f t="shared" si="104"/>
        <v/>
      </c>
      <c r="N503" s="166" t="str">
        <f t="shared" si="100"/>
        <v/>
      </c>
      <c r="O503" s="167" t="str">
        <f t="shared" si="105"/>
        <v/>
      </c>
      <c r="P503" s="167" t="str">
        <f t="shared" si="106"/>
        <v/>
      </c>
      <c r="Q503" s="168" t="str">
        <f t="shared" si="107"/>
        <v/>
      </c>
      <c r="R503" s="169" t="str">
        <f t="shared" si="108"/>
        <v/>
      </c>
      <c r="S503" s="168" t="str">
        <f t="shared" si="109"/>
        <v/>
      </c>
      <c r="T503" s="168" t="str">
        <f t="shared" si="110"/>
        <v/>
      </c>
      <c r="U503" s="168" t="str">
        <f t="shared" si="111"/>
        <v/>
      </c>
      <c r="V503" s="140"/>
      <c r="W503" s="171" t="str">
        <f t="shared" si="112"/>
        <v/>
      </c>
    </row>
    <row r="504" spans="1:23" ht="12" customHeight="1">
      <c r="A504" s="27">
        <v>455</v>
      </c>
      <c r="B504" s="188"/>
      <c r="C504" s="401"/>
      <c r="D504" s="189"/>
      <c r="E504" s="190"/>
      <c r="F504" s="190"/>
      <c r="G504" s="161" t="str">
        <f t="shared" si="101"/>
        <v/>
      </c>
      <c r="H504" s="162" t="str">
        <f t="shared" si="102"/>
        <v/>
      </c>
      <c r="I504" s="197" t="str">
        <f t="shared" si="103"/>
        <v/>
      </c>
      <c r="J504" s="164" t="str">
        <f t="shared" si="113"/>
        <v/>
      </c>
      <c r="K504" s="163"/>
      <c r="M504" s="165" t="str">
        <f t="shared" si="104"/>
        <v/>
      </c>
      <c r="N504" s="166" t="str">
        <f t="shared" si="100"/>
        <v/>
      </c>
      <c r="O504" s="167" t="str">
        <f t="shared" si="105"/>
        <v/>
      </c>
      <c r="P504" s="167" t="str">
        <f t="shared" si="106"/>
        <v/>
      </c>
      <c r="Q504" s="168" t="str">
        <f t="shared" si="107"/>
        <v/>
      </c>
      <c r="R504" s="169" t="str">
        <f t="shared" si="108"/>
        <v/>
      </c>
      <c r="S504" s="168" t="str">
        <f t="shared" si="109"/>
        <v/>
      </c>
      <c r="T504" s="168" t="str">
        <f t="shared" si="110"/>
        <v/>
      </c>
      <c r="U504" s="168" t="str">
        <f t="shared" si="111"/>
        <v/>
      </c>
      <c r="V504" s="140"/>
      <c r="W504" s="171" t="str">
        <f t="shared" si="112"/>
        <v/>
      </c>
    </row>
    <row r="505" spans="1:23" ht="12" customHeight="1">
      <c r="A505" s="27">
        <v>456</v>
      </c>
      <c r="B505" s="188"/>
      <c r="C505" s="401"/>
      <c r="D505" s="189"/>
      <c r="E505" s="190"/>
      <c r="F505" s="190"/>
      <c r="G505" s="161" t="str">
        <f t="shared" si="101"/>
        <v/>
      </c>
      <c r="H505" s="162" t="str">
        <f t="shared" si="102"/>
        <v/>
      </c>
      <c r="I505" s="197" t="str">
        <f t="shared" si="103"/>
        <v/>
      </c>
      <c r="J505" s="164" t="str">
        <f t="shared" si="113"/>
        <v/>
      </c>
      <c r="K505" s="163"/>
      <c r="M505" s="165" t="str">
        <f t="shared" si="104"/>
        <v/>
      </c>
      <c r="N505" s="166" t="str">
        <f t="shared" si="100"/>
        <v/>
      </c>
      <c r="O505" s="167" t="str">
        <f t="shared" si="105"/>
        <v/>
      </c>
      <c r="P505" s="167" t="str">
        <f t="shared" si="106"/>
        <v/>
      </c>
      <c r="Q505" s="168" t="str">
        <f t="shared" si="107"/>
        <v/>
      </c>
      <c r="R505" s="169" t="str">
        <f t="shared" si="108"/>
        <v/>
      </c>
      <c r="S505" s="168" t="str">
        <f t="shared" si="109"/>
        <v/>
      </c>
      <c r="T505" s="168" t="str">
        <f t="shared" si="110"/>
        <v/>
      </c>
      <c r="U505" s="168" t="str">
        <f t="shared" si="111"/>
        <v/>
      </c>
      <c r="V505" s="140"/>
      <c r="W505" s="171" t="str">
        <f t="shared" si="112"/>
        <v/>
      </c>
    </row>
    <row r="506" spans="1:23" ht="12" customHeight="1">
      <c r="A506" s="27">
        <v>457</v>
      </c>
      <c r="B506" s="188"/>
      <c r="C506" s="401"/>
      <c r="D506" s="189"/>
      <c r="E506" s="190"/>
      <c r="F506" s="190"/>
      <c r="G506" s="161" t="str">
        <f t="shared" si="101"/>
        <v/>
      </c>
      <c r="H506" s="162" t="str">
        <f t="shared" si="102"/>
        <v/>
      </c>
      <c r="I506" s="197" t="str">
        <f t="shared" si="103"/>
        <v/>
      </c>
      <c r="J506" s="164" t="str">
        <f t="shared" si="113"/>
        <v/>
      </c>
      <c r="K506" s="163"/>
      <c r="M506" s="165" t="str">
        <f t="shared" si="104"/>
        <v/>
      </c>
      <c r="N506" s="166" t="str">
        <f t="shared" si="100"/>
        <v/>
      </c>
      <c r="O506" s="167" t="str">
        <f t="shared" si="105"/>
        <v/>
      </c>
      <c r="P506" s="167" t="str">
        <f t="shared" si="106"/>
        <v/>
      </c>
      <c r="Q506" s="168" t="str">
        <f t="shared" si="107"/>
        <v/>
      </c>
      <c r="R506" s="169" t="str">
        <f t="shared" si="108"/>
        <v/>
      </c>
      <c r="S506" s="168" t="str">
        <f t="shared" si="109"/>
        <v/>
      </c>
      <c r="T506" s="168" t="str">
        <f t="shared" si="110"/>
        <v/>
      </c>
      <c r="U506" s="168" t="str">
        <f t="shared" si="111"/>
        <v/>
      </c>
      <c r="V506" s="140"/>
      <c r="W506" s="171" t="str">
        <f t="shared" si="112"/>
        <v/>
      </c>
    </row>
    <row r="507" spans="1:23" ht="12" customHeight="1">
      <c r="A507" s="27">
        <v>458</v>
      </c>
      <c r="B507" s="188"/>
      <c r="C507" s="401"/>
      <c r="D507" s="189"/>
      <c r="E507" s="190"/>
      <c r="F507" s="190"/>
      <c r="G507" s="161" t="str">
        <f t="shared" si="101"/>
        <v/>
      </c>
      <c r="H507" s="162" t="str">
        <f t="shared" si="102"/>
        <v/>
      </c>
      <c r="I507" s="197" t="str">
        <f t="shared" si="103"/>
        <v/>
      </c>
      <c r="J507" s="164" t="str">
        <f t="shared" si="113"/>
        <v/>
      </c>
      <c r="K507" s="163"/>
      <c r="M507" s="165" t="str">
        <f t="shared" si="104"/>
        <v/>
      </c>
      <c r="N507" s="166" t="str">
        <f t="shared" si="100"/>
        <v/>
      </c>
      <c r="O507" s="167" t="str">
        <f t="shared" si="105"/>
        <v/>
      </c>
      <c r="P507" s="167" t="str">
        <f t="shared" si="106"/>
        <v/>
      </c>
      <c r="Q507" s="168" t="str">
        <f t="shared" si="107"/>
        <v/>
      </c>
      <c r="R507" s="169" t="str">
        <f t="shared" si="108"/>
        <v/>
      </c>
      <c r="S507" s="168" t="str">
        <f t="shared" si="109"/>
        <v/>
      </c>
      <c r="T507" s="168" t="str">
        <f t="shared" si="110"/>
        <v/>
      </c>
      <c r="U507" s="168" t="str">
        <f t="shared" si="111"/>
        <v/>
      </c>
      <c r="V507" s="140"/>
      <c r="W507" s="171" t="str">
        <f t="shared" si="112"/>
        <v/>
      </c>
    </row>
    <row r="508" spans="1:23" ht="12" customHeight="1">
      <c r="A508" s="27">
        <v>459</v>
      </c>
      <c r="B508" s="188"/>
      <c r="C508" s="401"/>
      <c r="D508" s="189"/>
      <c r="E508" s="190"/>
      <c r="F508" s="190"/>
      <c r="G508" s="161" t="str">
        <f t="shared" si="101"/>
        <v/>
      </c>
      <c r="H508" s="162" t="str">
        <f t="shared" si="102"/>
        <v/>
      </c>
      <c r="I508" s="197" t="str">
        <f t="shared" si="103"/>
        <v/>
      </c>
      <c r="J508" s="164" t="str">
        <f t="shared" si="113"/>
        <v/>
      </c>
      <c r="K508" s="163"/>
      <c r="M508" s="165" t="str">
        <f t="shared" si="104"/>
        <v/>
      </c>
      <c r="N508" s="166" t="str">
        <f t="shared" si="100"/>
        <v/>
      </c>
      <c r="O508" s="167" t="str">
        <f t="shared" si="105"/>
        <v/>
      </c>
      <c r="P508" s="167" t="str">
        <f t="shared" si="106"/>
        <v/>
      </c>
      <c r="Q508" s="168" t="str">
        <f t="shared" si="107"/>
        <v/>
      </c>
      <c r="R508" s="169" t="str">
        <f t="shared" si="108"/>
        <v/>
      </c>
      <c r="S508" s="168" t="str">
        <f t="shared" si="109"/>
        <v/>
      </c>
      <c r="T508" s="168" t="str">
        <f t="shared" si="110"/>
        <v/>
      </c>
      <c r="U508" s="168" t="str">
        <f t="shared" si="111"/>
        <v/>
      </c>
      <c r="V508" s="140"/>
      <c r="W508" s="171" t="str">
        <f t="shared" si="112"/>
        <v/>
      </c>
    </row>
    <row r="509" spans="1:23" ht="12" customHeight="1">
      <c r="A509" s="27">
        <v>460</v>
      </c>
      <c r="B509" s="188"/>
      <c r="C509" s="401"/>
      <c r="D509" s="189"/>
      <c r="E509" s="190"/>
      <c r="F509" s="190"/>
      <c r="G509" s="161" t="str">
        <f t="shared" si="101"/>
        <v/>
      </c>
      <c r="H509" s="162" t="str">
        <f t="shared" si="102"/>
        <v/>
      </c>
      <c r="I509" s="197" t="str">
        <f t="shared" si="103"/>
        <v/>
      </c>
      <c r="J509" s="164" t="str">
        <f t="shared" si="113"/>
        <v/>
      </c>
      <c r="K509" s="163"/>
      <c r="M509" s="165" t="str">
        <f t="shared" si="104"/>
        <v/>
      </c>
      <c r="N509" s="166" t="str">
        <f t="shared" si="100"/>
        <v/>
      </c>
      <c r="O509" s="167" t="str">
        <f t="shared" si="105"/>
        <v/>
      </c>
      <c r="P509" s="167" t="str">
        <f t="shared" si="106"/>
        <v/>
      </c>
      <c r="Q509" s="168" t="str">
        <f t="shared" si="107"/>
        <v/>
      </c>
      <c r="R509" s="169" t="str">
        <f t="shared" si="108"/>
        <v/>
      </c>
      <c r="S509" s="168" t="str">
        <f t="shared" si="109"/>
        <v/>
      </c>
      <c r="T509" s="168" t="str">
        <f t="shared" si="110"/>
        <v/>
      </c>
      <c r="U509" s="168" t="str">
        <f t="shared" si="111"/>
        <v/>
      </c>
      <c r="V509" s="140"/>
      <c r="W509" s="171" t="str">
        <f t="shared" si="112"/>
        <v/>
      </c>
    </row>
    <row r="510" spans="1:23" ht="12" customHeight="1">
      <c r="A510" s="27">
        <v>461</v>
      </c>
      <c r="B510" s="188"/>
      <c r="C510" s="401"/>
      <c r="D510" s="189"/>
      <c r="E510" s="190"/>
      <c r="F510" s="190"/>
      <c r="G510" s="161" t="str">
        <f t="shared" si="101"/>
        <v/>
      </c>
      <c r="H510" s="162" t="str">
        <f t="shared" si="102"/>
        <v/>
      </c>
      <c r="I510" s="197" t="str">
        <f t="shared" si="103"/>
        <v/>
      </c>
      <c r="J510" s="164" t="str">
        <f t="shared" si="113"/>
        <v/>
      </c>
      <c r="K510" s="163"/>
      <c r="M510" s="165" t="str">
        <f t="shared" si="104"/>
        <v/>
      </c>
      <c r="N510" s="166" t="str">
        <f t="shared" si="100"/>
        <v/>
      </c>
      <c r="O510" s="167" t="str">
        <f t="shared" si="105"/>
        <v/>
      </c>
      <c r="P510" s="167" t="str">
        <f t="shared" si="106"/>
        <v/>
      </c>
      <c r="Q510" s="168" t="str">
        <f t="shared" si="107"/>
        <v/>
      </c>
      <c r="R510" s="169" t="str">
        <f t="shared" si="108"/>
        <v/>
      </c>
      <c r="S510" s="168" t="str">
        <f t="shared" si="109"/>
        <v/>
      </c>
      <c r="T510" s="168" t="str">
        <f t="shared" si="110"/>
        <v/>
      </c>
      <c r="U510" s="168" t="str">
        <f t="shared" si="111"/>
        <v/>
      </c>
      <c r="V510" s="140"/>
      <c r="W510" s="171" t="str">
        <f t="shared" si="112"/>
        <v/>
      </c>
    </row>
    <row r="511" spans="1:23" ht="12" customHeight="1">
      <c r="A511" s="27">
        <v>462</v>
      </c>
      <c r="B511" s="188"/>
      <c r="C511" s="401"/>
      <c r="D511" s="189"/>
      <c r="E511" s="190"/>
      <c r="F511" s="190"/>
      <c r="G511" s="161" t="str">
        <f t="shared" si="101"/>
        <v/>
      </c>
      <c r="H511" s="162" t="str">
        <f t="shared" si="102"/>
        <v/>
      </c>
      <c r="I511" s="197" t="str">
        <f t="shared" si="103"/>
        <v/>
      </c>
      <c r="J511" s="164" t="str">
        <f t="shared" si="113"/>
        <v/>
      </c>
      <c r="K511" s="163"/>
      <c r="M511" s="165" t="str">
        <f t="shared" si="104"/>
        <v/>
      </c>
      <c r="N511" s="166" t="str">
        <f t="shared" si="100"/>
        <v/>
      </c>
      <c r="O511" s="167" t="str">
        <f t="shared" si="105"/>
        <v/>
      </c>
      <c r="P511" s="167" t="str">
        <f t="shared" si="106"/>
        <v/>
      </c>
      <c r="Q511" s="168" t="str">
        <f t="shared" si="107"/>
        <v/>
      </c>
      <c r="R511" s="169" t="str">
        <f t="shared" si="108"/>
        <v/>
      </c>
      <c r="S511" s="168" t="str">
        <f t="shared" si="109"/>
        <v/>
      </c>
      <c r="T511" s="168" t="str">
        <f t="shared" si="110"/>
        <v/>
      </c>
      <c r="U511" s="168" t="str">
        <f t="shared" si="111"/>
        <v/>
      </c>
      <c r="V511" s="140"/>
      <c r="W511" s="171" t="str">
        <f t="shared" si="112"/>
        <v/>
      </c>
    </row>
    <row r="512" spans="1:23" ht="12" customHeight="1">
      <c r="A512" s="27">
        <v>463</v>
      </c>
      <c r="B512" s="188"/>
      <c r="C512" s="401"/>
      <c r="D512" s="189"/>
      <c r="E512" s="190"/>
      <c r="F512" s="190"/>
      <c r="G512" s="161" t="str">
        <f t="shared" si="101"/>
        <v/>
      </c>
      <c r="H512" s="162" t="str">
        <f t="shared" si="102"/>
        <v/>
      </c>
      <c r="I512" s="197" t="str">
        <f t="shared" si="103"/>
        <v/>
      </c>
      <c r="J512" s="164" t="str">
        <f t="shared" si="113"/>
        <v/>
      </c>
      <c r="K512" s="163"/>
      <c r="M512" s="165" t="str">
        <f t="shared" si="104"/>
        <v/>
      </c>
      <c r="N512" s="166" t="str">
        <f t="shared" si="100"/>
        <v/>
      </c>
      <c r="O512" s="167" t="str">
        <f t="shared" si="105"/>
        <v/>
      </c>
      <c r="P512" s="167" t="str">
        <f t="shared" si="106"/>
        <v/>
      </c>
      <c r="Q512" s="168" t="str">
        <f t="shared" si="107"/>
        <v/>
      </c>
      <c r="R512" s="169" t="str">
        <f t="shared" si="108"/>
        <v/>
      </c>
      <c r="S512" s="168" t="str">
        <f t="shared" si="109"/>
        <v/>
      </c>
      <c r="T512" s="168" t="str">
        <f t="shared" si="110"/>
        <v/>
      </c>
      <c r="U512" s="168" t="str">
        <f t="shared" si="111"/>
        <v/>
      </c>
      <c r="V512" s="140"/>
      <c r="W512" s="171" t="str">
        <f t="shared" si="112"/>
        <v/>
      </c>
    </row>
    <row r="513" spans="1:23" ht="12" customHeight="1">
      <c r="A513" s="27">
        <v>464</v>
      </c>
      <c r="B513" s="188"/>
      <c r="C513" s="401"/>
      <c r="D513" s="189"/>
      <c r="E513" s="190"/>
      <c r="F513" s="190"/>
      <c r="G513" s="161" t="str">
        <f t="shared" si="101"/>
        <v/>
      </c>
      <c r="H513" s="162" t="str">
        <f t="shared" si="102"/>
        <v/>
      </c>
      <c r="I513" s="197" t="str">
        <f t="shared" si="103"/>
        <v/>
      </c>
      <c r="J513" s="164" t="str">
        <f t="shared" si="113"/>
        <v/>
      </c>
      <c r="K513" s="163"/>
      <c r="M513" s="165" t="str">
        <f t="shared" si="104"/>
        <v/>
      </c>
      <c r="N513" s="166" t="str">
        <f t="shared" si="100"/>
        <v/>
      </c>
      <c r="O513" s="167" t="str">
        <f t="shared" si="105"/>
        <v/>
      </c>
      <c r="P513" s="167" t="str">
        <f t="shared" si="106"/>
        <v/>
      </c>
      <c r="Q513" s="168" t="str">
        <f t="shared" si="107"/>
        <v/>
      </c>
      <c r="R513" s="169" t="str">
        <f t="shared" si="108"/>
        <v/>
      </c>
      <c r="S513" s="168" t="str">
        <f t="shared" si="109"/>
        <v/>
      </c>
      <c r="T513" s="168" t="str">
        <f t="shared" si="110"/>
        <v/>
      </c>
      <c r="U513" s="168" t="str">
        <f t="shared" si="111"/>
        <v/>
      </c>
      <c r="V513" s="140"/>
      <c r="W513" s="171" t="str">
        <f t="shared" si="112"/>
        <v/>
      </c>
    </row>
    <row r="514" spans="1:23" ht="12" customHeight="1">
      <c r="A514" s="27">
        <v>465</v>
      </c>
      <c r="B514" s="188"/>
      <c r="C514" s="401"/>
      <c r="D514" s="189"/>
      <c r="E514" s="190"/>
      <c r="F514" s="190"/>
      <c r="G514" s="161" t="str">
        <f t="shared" si="101"/>
        <v/>
      </c>
      <c r="H514" s="162" t="str">
        <f t="shared" si="102"/>
        <v/>
      </c>
      <c r="I514" s="197" t="str">
        <f t="shared" si="103"/>
        <v/>
      </c>
      <c r="J514" s="164" t="str">
        <f t="shared" si="113"/>
        <v/>
      </c>
      <c r="K514" s="163"/>
      <c r="M514" s="165" t="str">
        <f t="shared" si="104"/>
        <v/>
      </c>
      <c r="N514" s="166" t="str">
        <f t="shared" si="100"/>
        <v/>
      </c>
      <c r="O514" s="167" t="str">
        <f t="shared" si="105"/>
        <v/>
      </c>
      <c r="P514" s="167" t="str">
        <f t="shared" si="106"/>
        <v/>
      </c>
      <c r="Q514" s="168" t="str">
        <f t="shared" si="107"/>
        <v/>
      </c>
      <c r="R514" s="169" t="str">
        <f t="shared" si="108"/>
        <v/>
      </c>
      <c r="S514" s="168" t="str">
        <f t="shared" si="109"/>
        <v/>
      </c>
      <c r="T514" s="168" t="str">
        <f t="shared" si="110"/>
        <v/>
      </c>
      <c r="U514" s="168" t="str">
        <f t="shared" si="111"/>
        <v/>
      </c>
      <c r="V514" s="140"/>
      <c r="W514" s="171" t="str">
        <f t="shared" si="112"/>
        <v/>
      </c>
    </row>
    <row r="515" spans="1:23" ht="12" customHeight="1">
      <c r="A515" s="27">
        <v>466</v>
      </c>
      <c r="B515" s="188"/>
      <c r="C515" s="401"/>
      <c r="D515" s="189"/>
      <c r="E515" s="190"/>
      <c r="F515" s="190"/>
      <c r="G515" s="161" t="str">
        <f t="shared" si="101"/>
        <v/>
      </c>
      <c r="H515" s="162" t="str">
        <f t="shared" si="102"/>
        <v/>
      </c>
      <c r="I515" s="197" t="str">
        <f t="shared" si="103"/>
        <v/>
      </c>
      <c r="J515" s="164" t="str">
        <f t="shared" si="113"/>
        <v/>
      </c>
      <c r="K515" s="163"/>
      <c r="M515" s="165" t="str">
        <f t="shared" si="104"/>
        <v/>
      </c>
      <c r="N515" s="166" t="str">
        <f t="shared" si="100"/>
        <v/>
      </c>
      <c r="O515" s="167" t="str">
        <f t="shared" si="105"/>
        <v/>
      </c>
      <c r="P515" s="167" t="str">
        <f t="shared" si="106"/>
        <v/>
      </c>
      <c r="Q515" s="168" t="str">
        <f t="shared" si="107"/>
        <v/>
      </c>
      <c r="R515" s="169" t="str">
        <f t="shared" si="108"/>
        <v/>
      </c>
      <c r="S515" s="168" t="str">
        <f t="shared" si="109"/>
        <v/>
      </c>
      <c r="T515" s="168" t="str">
        <f t="shared" si="110"/>
        <v/>
      </c>
      <c r="U515" s="168" t="str">
        <f t="shared" si="111"/>
        <v/>
      </c>
      <c r="V515" s="140"/>
      <c r="W515" s="171" t="str">
        <f t="shared" si="112"/>
        <v/>
      </c>
    </row>
    <row r="516" spans="1:23" ht="12" customHeight="1">
      <c r="A516" s="27">
        <v>467</v>
      </c>
      <c r="B516" s="188"/>
      <c r="C516" s="401"/>
      <c r="D516" s="189"/>
      <c r="E516" s="190"/>
      <c r="F516" s="190"/>
      <c r="G516" s="161" t="str">
        <f t="shared" si="101"/>
        <v/>
      </c>
      <c r="H516" s="162" t="str">
        <f t="shared" si="102"/>
        <v/>
      </c>
      <c r="I516" s="197" t="str">
        <f t="shared" si="103"/>
        <v/>
      </c>
      <c r="J516" s="164" t="str">
        <f t="shared" si="113"/>
        <v/>
      </c>
      <c r="K516" s="163"/>
      <c r="M516" s="165" t="str">
        <f t="shared" si="104"/>
        <v/>
      </c>
      <c r="N516" s="166" t="str">
        <f t="shared" ref="N516:N549" si="114">IF(F516="","",(F516-O516)/O516*100)</f>
        <v/>
      </c>
      <c r="O516" s="167" t="str">
        <f t="shared" si="105"/>
        <v/>
      </c>
      <c r="P516" s="167" t="str">
        <f t="shared" si="106"/>
        <v/>
      </c>
      <c r="Q516" s="168" t="str">
        <f t="shared" si="107"/>
        <v/>
      </c>
      <c r="R516" s="169" t="str">
        <f t="shared" si="108"/>
        <v/>
      </c>
      <c r="S516" s="168" t="str">
        <f t="shared" si="109"/>
        <v/>
      </c>
      <c r="T516" s="168" t="str">
        <f t="shared" si="110"/>
        <v/>
      </c>
      <c r="U516" s="168" t="str">
        <f t="shared" si="111"/>
        <v/>
      </c>
      <c r="V516" s="140"/>
      <c r="W516" s="171" t="str">
        <f t="shared" si="112"/>
        <v/>
      </c>
    </row>
    <row r="517" spans="1:23" ht="12" customHeight="1">
      <c r="A517" s="27">
        <v>468</v>
      </c>
      <c r="B517" s="188"/>
      <c r="C517" s="401"/>
      <c r="D517" s="189"/>
      <c r="E517" s="190"/>
      <c r="F517" s="190"/>
      <c r="G517" s="161" t="str">
        <f t="shared" si="101"/>
        <v/>
      </c>
      <c r="H517" s="162" t="str">
        <f t="shared" si="102"/>
        <v/>
      </c>
      <c r="I517" s="197" t="str">
        <f t="shared" si="103"/>
        <v/>
      </c>
      <c r="J517" s="164" t="str">
        <f t="shared" si="113"/>
        <v/>
      </c>
      <c r="K517" s="163"/>
      <c r="M517" s="165" t="str">
        <f t="shared" si="104"/>
        <v/>
      </c>
      <c r="N517" s="166" t="str">
        <f t="shared" si="114"/>
        <v/>
      </c>
      <c r="O517" s="167" t="str">
        <f t="shared" si="105"/>
        <v/>
      </c>
      <c r="P517" s="167" t="str">
        <f t="shared" si="106"/>
        <v/>
      </c>
      <c r="Q517" s="168" t="str">
        <f t="shared" si="107"/>
        <v/>
      </c>
      <c r="R517" s="169" t="str">
        <f t="shared" si="108"/>
        <v/>
      </c>
      <c r="S517" s="168" t="str">
        <f t="shared" si="109"/>
        <v/>
      </c>
      <c r="T517" s="168" t="str">
        <f t="shared" si="110"/>
        <v/>
      </c>
      <c r="U517" s="168" t="str">
        <f t="shared" si="111"/>
        <v/>
      </c>
      <c r="V517" s="140"/>
      <c r="W517" s="171" t="str">
        <f t="shared" si="112"/>
        <v/>
      </c>
    </row>
    <row r="518" spans="1:23" ht="12" customHeight="1">
      <c r="A518" s="27">
        <v>469</v>
      </c>
      <c r="B518" s="188"/>
      <c r="C518" s="401"/>
      <c r="D518" s="189"/>
      <c r="E518" s="190"/>
      <c r="F518" s="190"/>
      <c r="G518" s="161" t="str">
        <f t="shared" si="101"/>
        <v/>
      </c>
      <c r="H518" s="162" t="str">
        <f t="shared" si="102"/>
        <v/>
      </c>
      <c r="I518" s="197" t="str">
        <f t="shared" si="103"/>
        <v/>
      </c>
      <c r="J518" s="164" t="str">
        <f t="shared" si="113"/>
        <v/>
      </c>
      <c r="K518" s="163"/>
      <c r="M518" s="165" t="str">
        <f t="shared" si="104"/>
        <v/>
      </c>
      <c r="N518" s="166" t="str">
        <f t="shared" si="114"/>
        <v/>
      </c>
      <c r="O518" s="167" t="str">
        <f t="shared" si="105"/>
        <v/>
      </c>
      <c r="P518" s="167" t="str">
        <f t="shared" si="106"/>
        <v/>
      </c>
      <c r="Q518" s="168" t="str">
        <f t="shared" si="107"/>
        <v/>
      </c>
      <c r="R518" s="169" t="str">
        <f t="shared" si="108"/>
        <v/>
      </c>
      <c r="S518" s="168" t="str">
        <f t="shared" si="109"/>
        <v/>
      </c>
      <c r="T518" s="168" t="str">
        <f t="shared" si="110"/>
        <v/>
      </c>
      <c r="U518" s="168" t="str">
        <f t="shared" si="111"/>
        <v/>
      </c>
      <c r="V518" s="140"/>
      <c r="W518" s="171" t="str">
        <f t="shared" si="112"/>
        <v/>
      </c>
    </row>
    <row r="519" spans="1:23" ht="12" customHeight="1">
      <c r="A519" s="27">
        <v>470</v>
      </c>
      <c r="B519" s="188"/>
      <c r="C519" s="401"/>
      <c r="D519" s="189"/>
      <c r="E519" s="190"/>
      <c r="F519" s="190"/>
      <c r="G519" s="161" t="str">
        <f t="shared" si="101"/>
        <v/>
      </c>
      <c r="H519" s="162" t="str">
        <f t="shared" si="102"/>
        <v/>
      </c>
      <c r="I519" s="197" t="str">
        <f t="shared" si="103"/>
        <v/>
      </c>
      <c r="J519" s="164" t="str">
        <f t="shared" si="113"/>
        <v/>
      </c>
      <c r="K519" s="163"/>
      <c r="M519" s="165" t="str">
        <f t="shared" si="104"/>
        <v/>
      </c>
      <c r="N519" s="166" t="str">
        <f t="shared" si="114"/>
        <v/>
      </c>
      <c r="O519" s="167" t="str">
        <f t="shared" si="105"/>
        <v/>
      </c>
      <c r="P519" s="167" t="str">
        <f t="shared" si="106"/>
        <v/>
      </c>
      <c r="Q519" s="168" t="str">
        <f t="shared" si="107"/>
        <v/>
      </c>
      <c r="R519" s="169" t="str">
        <f t="shared" si="108"/>
        <v/>
      </c>
      <c r="S519" s="168" t="str">
        <f t="shared" si="109"/>
        <v/>
      </c>
      <c r="T519" s="168" t="str">
        <f t="shared" si="110"/>
        <v/>
      </c>
      <c r="U519" s="168" t="str">
        <f t="shared" si="111"/>
        <v/>
      </c>
      <c r="V519" s="140"/>
      <c r="W519" s="171" t="str">
        <f t="shared" si="112"/>
        <v/>
      </c>
    </row>
    <row r="520" spans="1:23" ht="12" customHeight="1">
      <c r="A520" s="27">
        <v>471</v>
      </c>
      <c r="B520" s="188"/>
      <c r="C520" s="401"/>
      <c r="D520" s="189"/>
      <c r="E520" s="190"/>
      <c r="F520" s="190"/>
      <c r="G520" s="161" t="str">
        <f t="shared" si="101"/>
        <v/>
      </c>
      <c r="H520" s="162" t="str">
        <f t="shared" si="102"/>
        <v/>
      </c>
      <c r="I520" s="197" t="str">
        <f t="shared" si="103"/>
        <v/>
      </c>
      <c r="J520" s="164" t="str">
        <f t="shared" si="113"/>
        <v/>
      </c>
      <c r="K520" s="163"/>
      <c r="M520" s="165" t="str">
        <f t="shared" si="104"/>
        <v/>
      </c>
      <c r="N520" s="166" t="str">
        <f t="shared" si="114"/>
        <v/>
      </c>
      <c r="O520" s="167" t="str">
        <f t="shared" si="105"/>
        <v/>
      </c>
      <c r="P520" s="167" t="str">
        <f t="shared" si="106"/>
        <v/>
      </c>
      <c r="Q520" s="168" t="str">
        <f t="shared" si="107"/>
        <v/>
      </c>
      <c r="R520" s="169" t="str">
        <f t="shared" si="108"/>
        <v/>
      </c>
      <c r="S520" s="168" t="str">
        <f t="shared" si="109"/>
        <v/>
      </c>
      <c r="T520" s="168" t="str">
        <f t="shared" si="110"/>
        <v/>
      </c>
      <c r="U520" s="168" t="str">
        <f t="shared" si="111"/>
        <v/>
      </c>
      <c r="V520" s="140"/>
      <c r="W520" s="171" t="str">
        <f t="shared" si="112"/>
        <v/>
      </c>
    </row>
    <row r="521" spans="1:23" ht="12" customHeight="1">
      <c r="A521" s="27">
        <v>472</v>
      </c>
      <c r="B521" s="188"/>
      <c r="C521" s="401"/>
      <c r="D521" s="189"/>
      <c r="E521" s="190"/>
      <c r="F521" s="190"/>
      <c r="G521" s="161" t="str">
        <f t="shared" si="101"/>
        <v/>
      </c>
      <c r="H521" s="162" t="str">
        <f t="shared" si="102"/>
        <v/>
      </c>
      <c r="I521" s="197" t="str">
        <f t="shared" si="103"/>
        <v/>
      </c>
      <c r="J521" s="164" t="str">
        <f t="shared" si="113"/>
        <v/>
      </c>
      <c r="K521" s="163"/>
      <c r="M521" s="165" t="str">
        <f t="shared" si="104"/>
        <v/>
      </c>
      <c r="N521" s="166" t="str">
        <f t="shared" si="114"/>
        <v/>
      </c>
      <c r="O521" s="167" t="str">
        <f t="shared" si="105"/>
        <v/>
      </c>
      <c r="P521" s="167" t="str">
        <f t="shared" si="106"/>
        <v/>
      </c>
      <c r="Q521" s="168" t="str">
        <f t="shared" si="107"/>
        <v/>
      </c>
      <c r="R521" s="169" t="str">
        <f t="shared" si="108"/>
        <v/>
      </c>
      <c r="S521" s="168" t="str">
        <f t="shared" si="109"/>
        <v/>
      </c>
      <c r="T521" s="168" t="str">
        <f t="shared" si="110"/>
        <v/>
      </c>
      <c r="U521" s="168" t="str">
        <f t="shared" si="111"/>
        <v/>
      </c>
      <c r="V521" s="140"/>
      <c r="W521" s="171" t="str">
        <f t="shared" si="112"/>
        <v/>
      </c>
    </row>
    <row r="522" spans="1:23" ht="12" customHeight="1">
      <c r="A522" s="27">
        <v>473</v>
      </c>
      <c r="B522" s="188"/>
      <c r="C522" s="401"/>
      <c r="D522" s="189"/>
      <c r="E522" s="190"/>
      <c r="F522" s="190"/>
      <c r="G522" s="161" t="str">
        <f t="shared" si="101"/>
        <v/>
      </c>
      <c r="H522" s="162" t="str">
        <f t="shared" si="102"/>
        <v/>
      </c>
      <c r="I522" s="197" t="str">
        <f t="shared" si="103"/>
        <v/>
      </c>
      <c r="J522" s="164" t="str">
        <f t="shared" si="113"/>
        <v/>
      </c>
      <c r="K522" s="163"/>
      <c r="M522" s="165" t="str">
        <f t="shared" si="104"/>
        <v/>
      </c>
      <c r="N522" s="166" t="str">
        <f t="shared" si="114"/>
        <v/>
      </c>
      <c r="O522" s="167" t="str">
        <f t="shared" si="105"/>
        <v/>
      </c>
      <c r="P522" s="167" t="str">
        <f t="shared" si="106"/>
        <v/>
      </c>
      <c r="Q522" s="168" t="str">
        <f t="shared" si="107"/>
        <v/>
      </c>
      <c r="R522" s="169" t="str">
        <f t="shared" si="108"/>
        <v/>
      </c>
      <c r="S522" s="168" t="str">
        <f t="shared" si="109"/>
        <v/>
      </c>
      <c r="T522" s="168" t="str">
        <f t="shared" si="110"/>
        <v/>
      </c>
      <c r="U522" s="168" t="str">
        <f t="shared" si="111"/>
        <v/>
      </c>
      <c r="V522" s="140"/>
      <c r="W522" s="171" t="str">
        <f t="shared" si="112"/>
        <v/>
      </c>
    </row>
    <row r="523" spans="1:23" ht="12" customHeight="1">
      <c r="A523" s="27">
        <v>474</v>
      </c>
      <c r="B523" s="188"/>
      <c r="C523" s="401"/>
      <c r="D523" s="189"/>
      <c r="E523" s="190"/>
      <c r="F523" s="190"/>
      <c r="G523" s="161" t="str">
        <f t="shared" si="101"/>
        <v/>
      </c>
      <c r="H523" s="162" t="str">
        <f t="shared" si="102"/>
        <v/>
      </c>
      <c r="I523" s="197" t="str">
        <f t="shared" si="103"/>
        <v/>
      </c>
      <c r="J523" s="164" t="str">
        <f t="shared" si="113"/>
        <v/>
      </c>
      <c r="K523" s="163"/>
      <c r="M523" s="165" t="str">
        <f t="shared" si="104"/>
        <v/>
      </c>
      <c r="N523" s="166" t="str">
        <f t="shared" si="114"/>
        <v/>
      </c>
      <c r="O523" s="167" t="str">
        <f t="shared" si="105"/>
        <v/>
      </c>
      <c r="P523" s="167" t="str">
        <f t="shared" si="106"/>
        <v/>
      </c>
      <c r="Q523" s="168" t="str">
        <f t="shared" si="107"/>
        <v/>
      </c>
      <c r="R523" s="169" t="str">
        <f t="shared" si="108"/>
        <v/>
      </c>
      <c r="S523" s="168" t="str">
        <f t="shared" si="109"/>
        <v/>
      </c>
      <c r="T523" s="168" t="str">
        <f t="shared" si="110"/>
        <v/>
      </c>
      <c r="U523" s="168" t="str">
        <f t="shared" si="111"/>
        <v/>
      </c>
      <c r="V523" s="140"/>
      <c r="W523" s="171" t="str">
        <f t="shared" si="112"/>
        <v/>
      </c>
    </row>
    <row r="524" spans="1:23" ht="12" customHeight="1">
      <c r="A524" s="27">
        <v>475</v>
      </c>
      <c r="B524" s="188"/>
      <c r="C524" s="401"/>
      <c r="D524" s="189"/>
      <c r="E524" s="190"/>
      <c r="F524" s="190"/>
      <c r="G524" s="161" t="str">
        <f t="shared" si="101"/>
        <v/>
      </c>
      <c r="H524" s="162" t="str">
        <f t="shared" si="102"/>
        <v/>
      </c>
      <c r="I524" s="197" t="str">
        <f t="shared" si="103"/>
        <v/>
      </c>
      <c r="J524" s="164" t="str">
        <f t="shared" si="113"/>
        <v/>
      </c>
      <c r="K524" s="163"/>
      <c r="M524" s="165" t="str">
        <f t="shared" si="104"/>
        <v/>
      </c>
      <c r="N524" s="166" t="str">
        <f t="shared" si="114"/>
        <v/>
      </c>
      <c r="O524" s="167" t="str">
        <f t="shared" si="105"/>
        <v/>
      </c>
      <c r="P524" s="167" t="str">
        <f t="shared" si="106"/>
        <v/>
      </c>
      <c r="Q524" s="168" t="str">
        <f t="shared" si="107"/>
        <v/>
      </c>
      <c r="R524" s="169" t="str">
        <f t="shared" si="108"/>
        <v/>
      </c>
      <c r="S524" s="168" t="str">
        <f t="shared" si="109"/>
        <v/>
      </c>
      <c r="T524" s="168" t="str">
        <f t="shared" si="110"/>
        <v/>
      </c>
      <c r="U524" s="168" t="str">
        <f t="shared" si="111"/>
        <v/>
      </c>
      <c r="V524" s="140"/>
      <c r="W524" s="171" t="str">
        <f t="shared" si="112"/>
        <v/>
      </c>
    </row>
    <row r="525" spans="1:23" ht="12" customHeight="1">
      <c r="A525" s="27">
        <v>476</v>
      </c>
      <c r="B525" s="188"/>
      <c r="C525" s="401"/>
      <c r="D525" s="189"/>
      <c r="E525" s="190"/>
      <c r="F525" s="190"/>
      <c r="G525" s="161" t="str">
        <f t="shared" si="101"/>
        <v/>
      </c>
      <c r="H525" s="162" t="str">
        <f t="shared" si="102"/>
        <v/>
      </c>
      <c r="I525" s="197" t="str">
        <f t="shared" si="103"/>
        <v/>
      </c>
      <c r="J525" s="164" t="str">
        <f t="shared" si="113"/>
        <v/>
      </c>
      <c r="K525" s="163"/>
      <c r="M525" s="165" t="str">
        <f t="shared" si="104"/>
        <v/>
      </c>
      <c r="N525" s="166" t="str">
        <f t="shared" si="114"/>
        <v/>
      </c>
      <c r="O525" s="167" t="str">
        <f t="shared" si="105"/>
        <v/>
      </c>
      <c r="P525" s="167" t="str">
        <f t="shared" si="106"/>
        <v/>
      </c>
      <c r="Q525" s="168" t="str">
        <f t="shared" si="107"/>
        <v/>
      </c>
      <c r="R525" s="169" t="str">
        <f t="shared" si="108"/>
        <v/>
      </c>
      <c r="S525" s="168" t="str">
        <f t="shared" si="109"/>
        <v/>
      </c>
      <c r="T525" s="168" t="str">
        <f t="shared" si="110"/>
        <v/>
      </c>
      <c r="U525" s="168" t="str">
        <f t="shared" si="111"/>
        <v/>
      </c>
      <c r="V525" s="140"/>
      <c r="W525" s="171" t="str">
        <f t="shared" si="112"/>
        <v/>
      </c>
    </row>
    <row r="526" spans="1:23" ht="12" customHeight="1">
      <c r="A526" s="27">
        <v>477</v>
      </c>
      <c r="B526" s="188"/>
      <c r="C526" s="401"/>
      <c r="D526" s="189"/>
      <c r="E526" s="190"/>
      <c r="F526" s="190"/>
      <c r="G526" s="161" t="str">
        <f t="shared" si="101"/>
        <v/>
      </c>
      <c r="H526" s="162" t="str">
        <f t="shared" si="102"/>
        <v/>
      </c>
      <c r="I526" s="197" t="str">
        <f t="shared" si="103"/>
        <v/>
      </c>
      <c r="J526" s="164" t="str">
        <f t="shared" si="113"/>
        <v/>
      </c>
      <c r="K526" s="163"/>
      <c r="M526" s="165" t="str">
        <f t="shared" si="104"/>
        <v/>
      </c>
      <c r="N526" s="166" t="str">
        <f t="shared" si="114"/>
        <v/>
      </c>
      <c r="O526" s="167" t="str">
        <f t="shared" si="105"/>
        <v/>
      </c>
      <c r="P526" s="167" t="str">
        <f t="shared" si="106"/>
        <v/>
      </c>
      <c r="Q526" s="168" t="str">
        <f t="shared" si="107"/>
        <v/>
      </c>
      <c r="R526" s="169" t="str">
        <f t="shared" si="108"/>
        <v/>
      </c>
      <c r="S526" s="168" t="str">
        <f t="shared" si="109"/>
        <v/>
      </c>
      <c r="T526" s="168" t="str">
        <f t="shared" si="110"/>
        <v/>
      </c>
      <c r="U526" s="168" t="str">
        <f t="shared" si="111"/>
        <v/>
      </c>
      <c r="V526" s="140"/>
      <c r="W526" s="171" t="str">
        <f t="shared" si="112"/>
        <v/>
      </c>
    </row>
    <row r="527" spans="1:23" ht="12" customHeight="1">
      <c r="A527" s="27">
        <v>478</v>
      </c>
      <c r="B527" s="188"/>
      <c r="C527" s="401"/>
      <c r="D527" s="189"/>
      <c r="E527" s="190"/>
      <c r="F527" s="190"/>
      <c r="G527" s="161" t="str">
        <f t="shared" si="101"/>
        <v/>
      </c>
      <c r="H527" s="162" t="str">
        <f t="shared" si="102"/>
        <v/>
      </c>
      <c r="I527" s="197" t="str">
        <f t="shared" si="103"/>
        <v/>
      </c>
      <c r="J527" s="164" t="str">
        <f t="shared" si="113"/>
        <v/>
      </c>
      <c r="K527" s="163"/>
      <c r="M527" s="165" t="str">
        <f t="shared" si="104"/>
        <v/>
      </c>
      <c r="N527" s="166" t="str">
        <f t="shared" si="114"/>
        <v/>
      </c>
      <c r="O527" s="167" t="str">
        <f t="shared" si="105"/>
        <v/>
      </c>
      <c r="P527" s="167" t="str">
        <f t="shared" si="106"/>
        <v/>
      </c>
      <c r="Q527" s="168" t="str">
        <f t="shared" si="107"/>
        <v/>
      </c>
      <c r="R527" s="169" t="str">
        <f t="shared" si="108"/>
        <v/>
      </c>
      <c r="S527" s="168" t="str">
        <f t="shared" si="109"/>
        <v/>
      </c>
      <c r="T527" s="168" t="str">
        <f t="shared" si="110"/>
        <v/>
      </c>
      <c r="U527" s="168" t="str">
        <f t="shared" si="111"/>
        <v/>
      </c>
      <c r="V527" s="140"/>
      <c r="W527" s="171" t="str">
        <f t="shared" si="112"/>
        <v/>
      </c>
    </row>
    <row r="528" spans="1:23" ht="12" customHeight="1">
      <c r="A528" s="27">
        <v>479</v>
      </c>
      <c r="B528" s="188"/>
      <c r="C528" s="401"/>
      <c r="D528" s="189"/>
      <c r="E528" s="190"/>
      <c r="F528" s="190"/>
      <c r="G528" s="161" t="str">
        <f t="shared" si="101"/>
        <v/>
      </c>
      <c r="H528" s="162" t="str">
        <f t="shared" si="102"/>
        <v/>
      </c>
      <c r="I528" s="197" t="str">
        <f t="shared" si="103"/>
        <v/>
      </c>
      <c r="J528" s="164" t="str">
        <f t="shared" si="113"/>
        <v/>
      </c>
      <c r="K528" s="163"/>
      <c r="M528" s="165" t="str">
        <f t="shared" si="104"/>
        <v/>
      </c>
      <c r="N528" s="166" t="str">
        <f t="shared" si="114"/>
        <v/>
      </c>
      <c r="O528" s="167" t="str">
        <f t="shared" si="105"/>
        <v/>
      </c>
      <c r="P528" s="167" t="str">
        <f t="shared" si="106"/>
        <v/>
      </c>
      <c r="Q528" s="168" t="str">
        <f t="shared" si="107"/>
        <v/>
      </c>
      <c r="R528" s="169" t="str">
        <f t="shared" si="108"/>
        <v/>
      </c>
      <c r="S528" s="168" t="str">
        <f t="shared" si="109"/>
        <v/>
      </c>
      <c r="T528" s="168" t="str">
        <f t="shared" si="110"/>
        <v/>
      </c>
      <c r="U528" s="168" t="str">
        <f t="shared" si="111"/>
        <v/>
      </c>
      <c r="V528" s="140"/>
      <c r="W528" s="171" t="str">
        <f t="shared" si="112"/>
        <v/>
      </c>
    </row>
    <row r="529" spans="1:23" ht="12" customHeight="1">
      <c r="A529" s="27">
        <v>480</v>
      </c>
      <c r="B529" s="188"/>
      <c r="C529" s="401"/>
      <c r="D529" s="189"/>
      <c r="E529" s="190"/>
      <c r="F529" s="190"/>
      <c r="G529" s="161" t="str">
        <f t="shared" si="101"/>
        <v/>
      </c>
      <c r="H529" s="162" t="str">
        <f t="shared" si="102"/>
        <v/>
      </c>
      <c r="I529" s="197" t="str">
        <f t="shared" si="103"/>
        <v/>
      </c>
      <c r="J529" s="164" t="str">
        <f t="shared" si="113"/>
        <v/>
      </c>
      <c r="K529" s="163"/>
      <c r="M529" s="165" t="str">
        <f t="shared" si="104"/>
        <v/>
      </c>
      <c r="N529" s="166" t="str">
        <f t="shared" si="114"/>
        <v/>
      </c>
      <c r="O529" s="167" t="str">
        <f t="shared" si="105"/>
        <v/>
      </c>
      <c r="P529" s="167" t="str">
        <f t="shared" si="106"/>
        <v/>
      </c>
      <c r="Q529" s="168" t="str">
        <f t="shared" si="107"/>
        <v/>
      </c>
      <c r="R529" s="169" t="str">
        <f t="shared" si="108"/>
        <v/>
      </c>
      <c r="S529" s="168" t="str">
        <f t="shared" si="109"/>
        <v/>
      </c>
      <c r="T529" s="168" t="str">
        <f t="shared" si="110"/>
        <v/>
      </c>
      <c r="U529" s="168" t="str">
        <f t="shared" si="111"/>
        <v/>
      </c>
      <c r="V529" s="140"/>
      <c r="W529" s="171" t="str">
        <f t="shared" si="112"/>
        <v/>
      </c>
    </row>
    <row r="530" spans="1:23" ht="12" customHeight="1">
      <c r="A530" s="27">
        <v>481</v>
      </c>
      <c r="B530" s="188"/>
      <c r="C530" s="401"/>
      <c r="D530" s="189"/>
      <c r="E530" s="190"/>
      <c r="F530" s="190"/>
      <c r="G530" s="161" t="str">
        <f t="shared" si="101"/>
        <v/>
      </c>
      <c r="H530" s="162" t="str">
        <f t="shared" si="102"/>
        <v/>
      </c>
      <c r="I530" s="197" t="str">
        <f t="shared" si="103"/>
        <v/>
      </c>
      <c r="J530" s="164" t="str">
        <f t="shared" si="113"/>
        <v/>
      </c>
      <c r="K530" s="163"/>
      <c r="M530" s="165" t="str">
        <f t="shared" si="104"/>
        <v/>
      </c>
      <c r="N530" s="166" t="str">
        <f t="shared" si="114"/>
        <v/>
      </c>
      <c r="O530" s="167" t="str">
        <f t="shared" si="105"/>
        <v/>
      </c>
      <c r="P530" s="167" t="str">
        <f t="shared" si="106"/>
        <v/>
      </c>
      <c r="Q530" s="168" t="str">
        <f t="shared" si="107"/>
        <v/>
      </c>
      <c r="R530" s="169" t="str">
        <f t="shared" si="108"/>
        <v/>
      </c>
      <c r="S530" s="168" t="str">
        <f t="shared" si="109"/>
        <v/>
      </c>
      <c r="T530" s="168" t="str">
        <f t="shared" si="110"/>
        <v/>
      </c>
      <c r="U530" s="168" t="str">
        <f t="shared" si="111"/>
        <v/>
      </c>
      <c r="V530" s="140"/>
      <c r="W530" s="171" t="str">
        <f t="shared" si="112"/>
        <v/>
      </c>
    </row>
    <row r="531" spans="1:23" ht="12" customHeight="1">
      <c r="A531" s="27">
        <v>482</v>
      </c>
      <c r="B531" s="188"/>
      <c r="C531" s="401"/>
      <c r="D531" s="189"/>
      <c r="E531" s="190"/>
      <c r="F531" s="190"/>
      <c r="G531" s="161" t="str">
        <f t="shared" si="101"/>
        <v/>
      </c>
      <c r="H531" s="162" t="str">
        <f t="shared" si="102"/>
        <v/>
      </c>
      <c r="I531" s="197" t="str">
        <f t="shared" si="103"/>
        <v/>
      </c>
      <c r="J531" s="164" t="str">
        <f t="shared" si="113"/>
        <v/>
      </c>
      <c r="K531" s="163"/>
      <c r="M531" s="165" t="str">
        <f t="shared" si="104"/>
        <v/>
      </c>
      <c r="N531" s="166" t="str">
        <f t="shared" si="114"/>
        <v/>
      </c>
      <c r="O531" s="167" t="str">
        <f t="shared" si="105"/>
        <v/>
      </c>
      <c r="P531" s="167" t="str">
        <f t="shared" si="106"/>
        <v/>
      </c>
      <c r="Q531" s="168" t="str">
        <f t="shared" si="107"/>
        <v/>
      </c>
      <c r="R531" s="169" t="str">
        <f t="shared" si="108"/>
        <v/>
      </c>
      <c r="S531" s="168" t="str">
        <f t="shared" si="109"/>
        <v/>
      </c>
      <c r="T531" s="168" t="str">
        <f t="shared" si="110"/>
        <v/>
      </c>
      <c r="U531" s="168" t="str">
        <f t="shared" si="111"/>
        <v/>
      </c>
      <c r="V531" s="140"/>
      <c r="W531" s="171" t="str">
        <f t="shared" si="112"/>
        <v/>
      </c>
    </row>
    <row r="532" spans="1:23" ht="12" customHeight="1">
      <c r="A532" s="27">
        <v>483</v>
      </c>
      <c r="B532" s="188"/>
      <c r="C532" s="401"/>
      <c r="D532" s="189"/>
      <c r="E532" s="190"/>
      <c r="F532" s="190"/>
      <c r="G532" s="161" t="str">
        <f t="shared" si="101"/>
        <v/>
      </c>
      <c r="H532" s="162" t="str">
        <f t="shared" si="102"/>
        <v/>
      </c>
      <c r="I532" s="197" t="str">
        <f t="shared" si="103"/>
        <v/>
      </c>
      <c r="J532" s="164" t="str">
        <f t="shared" si="113"/>
        <v/>
      </c>
      <c r="K532" s="163"/>
      <c r="M532" s="165" t="str">
        <f t="shared" si="104"/>
        <v/>
      </c>
      <c r="N532" s="166" t="str">
        <f t="shared" si="114"/>
        <v/>
      </c>
      <c r="O532" s="167" t="str">
        <f t="shared" si="105"/>
        <v/>
      </c>
      <c r="P532" s="167" t="str">
        <f t="shared" si="106"/>
        <v/>
      </c>
      <c r="Q532" s="168" t="str">
        <f t="shared" si="107"/>
        <v/>
      </c>
      <c r="R532" s="169" t="str">
        <f t="shared" si="108"/>
        <v/>
      </c>
      <c r="S532" s="168" t="str">
        <f t="shared" si="109"/>
        <v/>
      </c>
      <c r="T532" s="168" t="str">
        <f t="shared" si="110"/>
        <v/>
      </c>
      <c r="U532" s="168" t="str">
        <f t="shared" si="111"/>
        <v/>
      </c>
      <c r="V532" s="140"/>
      <c r="W532" s="171" t="str">
        <f t="shared" si="112"/>
        <v/>
      </c>
    </row>
    <row r="533" spans="1:23" ht="12" customHeight="1">
      <c r="A533" s="27">
        <v>484</v>
      </c>
      <c r="B533" s="188"/>
      <c r="C533" s="401"/>
      <c r="D533" s="189"/>
      <c r="E533" s="190"/>
      <c r="F533" s="190"/>
      <c r="G533" s="161" t="str">
        <f t="shared" si="101"/>
        <v/>
      </c>
      <c r="H533" s="162" t="str">
        <f t="shared" si="102"/>
        <v/>
      </c>
      <c r="I533" s="197" t="str">
        <f t="shared" si="103"/>
        <v/>
      </c>
      <c r="J533" s="164" t="str">
        <f t="shared" si="113"/>
        <v/>
      </c>
      <c r="K533" s="163"/>
      <c r="M533" s="165" t="str">
        <f t="shared" si="104"/>
        <v/>
      </c>
      <c r="N533" s="166" t="str">
        <f t="shared" si="114"/>
        <v/>
      </c>
      <c r="O533" s="167" t="str">
        <f t="shared" si="105"/>
        <v/>
      </c>
      <c r="P533" s="167" t="str">
        <f t="shared" si="106"/>
        <v/>
      </c>
      <c r="Q533" s="168" t="str">
        <f t="shared" si="107"/>
        <v/>
      </c>
      <c r="R533" s="169" t="str">
        <f t="shared" si="108"/>
        <v/>
      </c>
      <c r="S533" s="168" t="str">
        <f t="shared" si="109"/>
        <v/>
      </c>
      <c r="T533" s="168" t="str">
        <f t="shared" si="110"/>
        <v/>
      </c>
      <c r="U533" s="168" t="str">
        <f t="shared" si="111"/>
        <v/>
      </c>
      <c r="V533" s="140"/>
      <c r="W533" s="171" t="str">
        <f t="shared" si="112"/>
        <v/>
      </c>
    </row>
    <row r="534" spans="1:23" ht="12" customHeight="1">
      <c r="A534" s="27">
        <v>485</v>
      </c>
      <c r="B534" s="188"/>
      <c r="C534" s="401"/>
      <c r="D534" s="189"/>
      <c r="E534" s="190"/>
      <c r="F534" s="190"/>
      <c r="G534" s="161" t="str">
        <f t="shared" si="101"/>
        <v/>
      </c>
      <c r="H534" s="162" t="str">
        <f t="shared" si="102"/>
        <v/>
      </c>
      <c r="I534" s="197" t="str">
        <f t="shared" si="103"/>
        <v/>
      </c>
      <c r="J534" s="164" t="str">
        <f t="shared" si="113"/>
        <v/>
      </c>
      <c r="K534" s="163"/>
      <c r="M534" s="165" t="str">
        <f t="shared" si="104"/>
        <v/>
      </c>
      <c r="N534" s="166" t="str">
        <f t="shared" si="114"/>
        <v/>
      </c>
      <c r="O534" s="167" t="str">
        <f t="shared" si="105"/>
        <v/>
      </c>
      <c r="P534" s="167" t="str">
        <f t="shared" si="106"/>
        <v/>
      </c>
      <c r="Q534" s="168" t="str">
        <f t="shared" si="107"/>
        <v/>
      </c>
      <c r="R534" s="169" t="str">
        <f t="shared" si="108"/>
        <v/>
      </c>
      <c r="S534" s="168" t="str">
        <f t="shared" si="109"/>
        <v/>
      </c>
      <c r="T534" s="168" t="str">
        <f t="shared" si="110"/>
        <v/>
      </c>
      <c r="U534" s="168" t="str">
        <f t="shared" si="111"/>
        <v/>
      </c>
      <c r="V534" s="140"/>
      <c r="W534" s="171" t="str">
        <f t="shared" si="112"/>
        <v/>
      </c>
    </row>
    <row r="535" spans="1:23" ht="12" customHeight="1">
      <c r="A535" s="27">
        <v>486</v>
      </c>
      <c r="B535" s="188"/>
      <c r="C535" s="401"/>
      <c r="D535" s="189"/>
      <c r="E535" s="190"/>
      <c r="F535" s="190"/>
      <c r="G535" s="161" t="str">
        <f t="shared" si="101"/>
        <v/>
      </c>
      <c r="H535" s="162" t="str">
        <f t="shared" si="102"/>
        <v/>
      </c>
      <c r="I535" s="197" t="str">
        <f t="shared" si="103"/>
        <v/>
      </c>
      <c r="J535" s="164" t="str">
        <f t="shared" si="113"/>
        <v/>
      </c>
      <c r="K535" s="163"/>
      <c r="M535" s="165" t="str">
        <f t="shared" si="104"/>
        <v/>
      </c>
      <c r="N535" s="166" t="str">
        <f t="shared" si="114"/>
        <v/>
      </c>
      <c r="O535" s="167" t="str">
        <f t="shared" si="105"/>
        <v/>
      </c>
      <c r="P535" s="167" t="str">
        <f t="shared" si="106"/>
        <v/>
      </c>
      <c r="Q535" s="168" t="str">
        <f t="shared" si="107"/>
        <v/>
      </c>
      <c r="R535" s="169" t="str">
        <f t="shared" si="108"/>
        <v/>
      </c>
      <c r="S535" s="168" t="str">
        <f t="shared" si="109"/>
        <v/>
      </c>
      <c r="T535" s="168" t="str">
        <f t="shared" si="110"/>
        <v/>
      </c>
      <c r="U535" s="168" t="str">
        <f t="shared" si="111"/>
        <v/>
      </c>
      <c r="V535" s="140"/>
      <c r="W535" s="171" t="str">
        <f t="shared" si="112"/>
        <v/>
      </c>
    </row>
    <row r="536" spans="1:23" ht="12" customHeight="1">
      <c r="A536" s="27">
        <v>487</v>
      </c>
      <c r="B536" s="188"/>
      <c r="C536" s="401"/>
      <c r="D536" s="189"/>
      <c r="E536" s="190"/>
      <c r="F536" s="190"/>
      <c r="G536" s="161" t="str">
        <f t="shared" si="101"/>
        <v/>
      </c>
      <c r="H536" s="162" t="str">
        <f t="shared" si="102"/>
        <v/>
      </c>
      <c r="I536" s="197" t="str">
        <f t="shared" si="103"/>
        <v/>
      </c>
      <c r="J536" s="164" t="str">
        <f t="shared" si="113"/>
        <v/>
      </c>
      <c r="K536" s="163"/>
      <c r="M536" s="165" t="str">
        <f t="shared" si="104"/>
        <v/>
      </c>
      <c r="N536" s="166" t="str">
        <f t="shared" si="114"/>
        <v/>
      </c>
      <c r="O536" s="167" t="str">
        <f t="shared" si="105"/>
        <v/>
      </c>
      <c r="P536" s="167" t="str">
        <f t="shared" si="106"/>
        <v/>
      </c>
      <c r="Q536" s="168" t="str">
        <f t="shared" si="107"/>
        <v/>
      </c>
      <c r="R536" s="169" t="str">
        <f t="shared" si="108"/>
        <v/>
      </c>
      <c r="S536" s="168" t="str">
        <f t="shared" si="109"/>
        <v/>
      </c>
      <c r="T536" s="168" t="str">
        <f t="shared" si="110"/>
        <v/>
      </c>
      <c r="U536" s="168" t="str">
        <f t="shared" si="111"/>
        <v/>
      </c>
      <c r="V536" s="140"/>
      <c r="W536" s="171" t="str">
        <f t="shared" si="112"/>
        <v/>
      </c>
    </row>
    <row r="537" spans="1:23" ht="12" customHeight="1">
      <c r="A537" s="27">
        <v>488</v>
      </c>
      <c r="B537" s="188"/>
      <c r="C537" s="401"/>
      <c r="D537" s="189"/>
      <c r="E537" s="190"/>
      <c r="F537" s="190"/>
      <c r="G537" s="161" t="str">
        <f t="shared" si="101"/>
        <v/>
      </c>
      <c r="H537" s="162" t="str">
        <f t="shared" si="102"/>
        <v/>
      </c>
      <c r="I537" s="197" t="str">
        <f t="shared" si="103"/>
        <v/>
      </c>
      <c r="J537" s="164" t="str">
        <f t="shared" si="113"/>
        <v/>
      </c>
      <c r="K537" s="163"/>
      <c r="M537" s="165" t="str">
        <f t="shared" si="104"/>
        <v/>
      </c>
      <c r="N537" s="166" t="str">
        <f t="shared" si="114"/>
        <v/>
      </c>
      <c r="O537" s="167" t="str">
        <f t="shared" si="105"/>
        <v/>
      </c>
      <c r="P537" s="167" t="str">
        <f t="shared" si="106"/>
        <v/>
      </c>
      <c r="Q537" s="168" t="str">
        <f t="shared" si="107"/>
        <v/>
      </c>
      <c r="R537" s="169" t="str">
        <f t="shared" si="108"/>
        <v/>
      </c>
      <c r="S537" s="168" t="str">
        <f t="shared" si="109"/>
        <v/>
      </c>
      <c r="T537" s="168" t="str">
        <f t="shared" si="110"/>
        <v/>
      </c>
      <c r="U537" s="168" t="str">
        <f t="shared" si="111"/>
        <v/>
      </c>
      <c r="V537" s="140"/>
      <c r="W537" s="171" t="str">
        <f t="shared" si="112"/>
        <v/>
      </c>
    </row>
    <row r="538" spans="1:23" ht="12" customHeight="1">
      <c r="A538" s="27">
        <v>489</v>
      </c>
      <c r="B538" s="188"/>
      <c r="C538" s="401"/>
      <c r="D538" s="189"/>
      <c r="E538" s="190"/>
      <c r="F538" s="190"/>
      <c r="G538" s="161" t="str">
        <f t="shared" si="101"/>
        <v/>
      </c>
      <c r="H538" s="162" t="str">
        <f t="shared" si="102"/>
        <v/>
      </c>
      <c r="I538" s="197" t="str">
        <f t="shared" si="103"/>
        <v/>
      </c>
      <c r="J538" s="164" t="str">
        <f t="shared" si="113"/>
        <v/>
      </c>
      <c r="K538" s="163"/>
      <c r="M538" s="165" t="str">
        <f t="shared" si="104"/>
        <v/>
      </c>
      <c r="N538" s="166" t="str">
        <f t="shared" si="114"/>
        <v/>
      </c>
      <c r="O538" s="167" t="str">
        <f t="shared" si="105"/>
        <v/>
      </c>
      <c r="P538" s="167" t="str">
        <f t="shared" si="106"/>
        <v/>
      </c>
      <c r="Q538" s="168" t="str">
        <f t="shared" si="107"/>
        <v/>
      </c>
      <c r="R538" s="169" t="str">
        <f t="shared" si="108"/>
        <v/>
      </c>
      <c r="S538" s="168" t="str">
        <f t="shared" si="109"/>
        <v/>
      </c>
      <c r="T538" s="168" t="str">
        <f t="shared" si="110"/>
        <v/>
      </c>
      <c r="U538" s="168" t="str">
        <f t="shared" si="111"/>
        <v/>
      </c>
      <c r="V538" s="140"/>
      <c r="W538" s="171" t="str">
        <f t="shared" si="112"/>
        <v/>
      </c>
    </row>
    <row r="539" spans="1:23" ht="12" customHeight="1">
      <c r="A539" s="27">
        <v>490</v>
      </c>
      <c r="B539" s="188"/>
      <c r="C539" s="401"/>
      <c r="D539" s="189"/>
      <c r="E539" s="190"/>
      <c r="F539" s="190"/>
      <c r="G539" s="161" t="str">
        <f t="shared" si="101"/>
        <v/>
      </c>
      <c r="H539" s="162" t="str">
        <f t="shared" si="102"/>
        <v/>
      </c>
      <c r="I539" s="197" t="str">
        <f t="shared" si="103"/>
        <v/>
      </c>
      <c r="J539" s="164" t="str">
        <f t="shared" si="113"/>
        <v/>
      </c>
      <c r="K539" s="163"/>
      <c r="M539" s="165" t="str">
        <f t="shared" si="104"/>
        <v/>
      </c>
      <c r="N539" s="166" t="str">
        <f t="shared" si="114"/>
        <v/>
      </c>
      <c r="O539" s="167" t="str">
        <f t="shared" si="105"/>
        <v/>
      </c>
      <c r="P539" s="167" t="str">
        <f t="shared" si="106"/>
        <v/>
      </c>
      <c r="Q539" s="168" t="str">
        <f t="shared" si="107"/>
        <v/>
      </c>
      <c r="R539" s="169" t="str">
        <f t="shared" si="108"/>
        <v/>
      </c>
      <c r="S539" s="168" t="str">
        <f t="shared" si="109"/>
        <v/>
      </c>
      <c r="T539" s="168" t="str">
        <f t="shared" si="110"/>
        <v/>
      </c>
      <c r="U539" s="168" t="str">
        <f t="shared" si="111"/>
        <v/>
      </c>
      <c r="V539" s="140"/>
      <c r="W539" s="171" t="str">
        <f t="shared" si="112"/>
        <v/>
      </c>
    </row>
    <row r="540" spans="1:23" ht="12" customHeight="1">
      <c r="A540" s="27">
        <v>491</v>
      </c>
      <c r="B540" s="188"/>
      <c r="C540" s="401"/>
      <c r="D540" s="189"/>
      <c r="E540" s="190"/>
      <c r="F540" s="190"/>
      <c r="G540" s="161" t="str">
        <f t="shared" si="101"/>
        <v/>
      </c>
      <c r="H540" s="162" t="str">
        <f t="shared" si="102"/>
        <v/>
      </c>
      <c r="I540" s="197" t="str">
        <f t="shared" si="103"/>
        <v/>
      </c>
      <c r="J540" s="164" t="str">
        <f t="shared" si="113"/>
        <v/>
      </c>
      <c r="K540" s="163"/>
      <c r="M540" s="165" t="str">
        <f t="shared" si="104"/>
        <v/>
      </c>
      <c r="N540" s="166" t="str">
        <f t="shared" si="114"/>
        <v/>
      </c>
      <c r="O540" s="167" t="str">
        <f t="shared" si="105"/>
        <v/>
      </c>
      <c r="P540" s="167" t="str">
        <f t="shared" si="106"/>
        <v/>
      </c>
      <c r="Q540" s="168" t="str">
        <f t="shared" si="107"/>
        <v/>
      </c>
      <c r="R540" s="169" t="str">
        <f t="shared" si="108"/>
        <v/>
      </c>
      <c r="S540" s="168" t="str">
        <f t="shared" si="109"/>
        <v/>
      </c>
      <c r="T540" s="168" t="str">
        <f t="shared" si="110"/>
        <v/>
      </c>
      <c r="U540" s="168" t="str">
        <f t="shared" si="111"/>
        <v/>
      </c>
      <c r="V540" s="140"/>
      <c r="W540" s="171" t="str">
        <f t="shared" si="112"/>
        <v/>
      </c>
    </row>
    <row r="541" spans="1:23" ht="12" customHeight="1">
      <c r="A541" s="27">
        <v>492</v>
      </c>
      <c r="B541" s="188"/>
      <c r="C541" s="401"/>
      <c r="D541" s="189"/>
      <c r="E541" s="190"/>
      <c r="F541" s="190"/>
      <c r="G541" s="161" t="str">
        <f t="shared" si="101"/>
        <v/>
      </c>
      <c r="H541" s="162" t="str">
        <f t="shared" si="102"/>
        <v/>
      </c>
      <c r="I541" s="197" t="str">
        <f t="shared" si="103"/>
        <v/>
      </c>
      <c r="J541" s="164" t="str">
        <f t="shared" si="113"/>
        <v/>
      </c>
      <c r="K541" s="163"/>
      <c r="M541" s="165" t="str">
        <f t="shared" si="104"/>
        <v/>
      </c>
      <c r="N541" s="166" t="str">
        <f t="shared" si="114"/>
        <v/>
      </c>
      <c r="O541" s="167" t="str">
        <f t="shared" si="105"/>
        <v/>
      </c>
      <c r="P541" s="167" t="str">
        <f t="shared" si="106"/>
        <v/>
      </c>
      <c r="Q541" s="168" t="str">
        <f t="shared" si="107"/>
        <v/>
      </c>
      <c r="R541" s="169" t="str">
        <f t="shared" si="108"/>
        <v/>
      </c>
      <c r="S541" s="168" t="str">
        <f t="shared" si="109"/>
        <v/>
      </c>
      <c r="T541" s="168" t="str">
        <f t="shared" si="110"/>
        <v/>
      </c>
      <c r="U541" s="168" t="str">
        <f t="shared" si="111"/>
        <v/>
      </c>
      <c r="V541" s="140"/>
      <c r="W541" s="171" t="str">
        <f t="shared" si="112"/>
        <v/>
      </c>
    </row>
    <row r="542" spans="1:23" ht="12" customHeight="1">
      <c r="A542" s="27">
        <v>493</v>
      </c>
      <c r="B542" s="188"/>
      <c r="C542" s="401"/>
      <c r="D542" s="189"/>
      <c r="E542" s="190"/>
      <c r="F542" s="190"/>
      <c r="G542" s="161" t="str">
        <f t="shared" si="101"/>
        <v/>
      </c>
      <c r="H542" s="162" t="str">
        <f t="shared" si="102"/>
        <v/>
      </c>
      <c r="I542" s="197" t="str">
        <f t="shared" si="103"/>
        <v/>
      </c>
      <c r="J542" s="164" t="str">
        <f t="shared" si="113"/>
        <v/>
      </c>
      <c r="K542" s="163"/>
      <c r="M542" s="165" t="str">
        <f t="shared" si="104"/>
        <v/>
      </c>
      <c r="N542" s="166" t="str">
        <f t="shared" si="114"/>
        <v/>
      </c>
      <c r="O542" s="167" t="str">
        <f t="shared" si="105"/>
        <v/>
      </c>
      <c r="P542" s="167" t="str">
        <f t="shared" si="106"/>
        <v/>
      </c>
      <c r="Q542" s="168" t="str">
        <f t="shared" si="107"/>
        <v/>
      </c>
      <c r="R542" s="169" t="str">
        <f t="shared" si="108"/>
        <v/>
      </c>
      <c r="S542" s="168" t="str">
        <f t="shared" si="109"/>
        <v/>
      </c>
      <c r="T542" s="168" t="str">
        <f t="shared" si="110"/>
        <v/>
      </c>
      <c r="U542" s="168" t="str">
        <f t="shared" si="111"/>
        <v/>
      </c>
      <c r="V542" s="140"/>
      <c r="W542" s="171" t="str">
        <f t="shared" si="112"/>
        <v/>
      </c>
    </row>
    <row r="543" spans="1:23" ht="12" customHeight="1">
      <c r="A543" s="27">
        <v>494</v>
      </c>
      <c r="B543" s="188"/>
      <c r="C543" s="401"/>
      <c r="D543" s="189"/>
      <c r="E543" s="190"/>
      <c r="F543" s="190"/>
      <c r="G543" s="161" t="str">
        <f t="shared" si="101"/>
        <v/>
      </c>
      <c r="H543" s="162" t="str">
        <f t="shared" si="102"/>
        <v/>
      </c>
      <c r="I543" s="197" t="str">
        <f t="shared" si="103"/>
        <v/>
      </c>
      <c r="J543" s="164" t="str">
        <f t="shared" si="113"/>
        <v/>
      </c>
      <c r="K543" s="163"/>
      <c r="M543" s="165" t="str">
        <f t="shared" si="104"/>
        <v/>
      </c>
      <c r="N543" s="166" t="str">
        <f t="shared" si="114"/>
        <v/>
      </c>
      <c r="O543" s="167" t="str">
        <f t="shared" si="105"/>
        <v/>
      </c>
      <c r="P543" s="167" t="str">
        <f t="shared" si="106"/>
        <v/>
      </c>
      <c r="Q543" s="168" t="str">
        <f t="shared" si="107"/>
        <v/>
      </c>
      <c r="R543" s="169" t="str">
        <f t="shared" si="108"/>
        <v/>
      </c>
      <c r="S543" s="168" t="str">
        <f t="shared" si="109"/>
        <v/>
      </c>
      <c r="T543" s="168" t="str">
        <f t="shared" si="110"/>
        <v/>
      </c>
      <c r="U543" s="168" t="str">
        <f t="shared" si="111"/>
        <v/>
      </c>
      <c r="V543" s="140"/>
      <c r="W543" s="171" t="str">
        <f t="shared" si="112"/>
        <v/>
      </c>
    </row>
    <row r="544" spans="1:23" ht="12" customHeight="1">
      <c r="A544" s="27">
        <v>495</v>
      </c>
      <c r="B544" s="188"/>
      <c r="C544" s="401"/>
      <c r="D544" s="189"/>
      <c r="E544" s="190"/>
      <c r="F544" s="190"/>
      <c r="G544" s="161" t="str">
        <f t="shared" si="101"/>
        <v/>
      </c>
      <c r="H544" s="162" t="str">
        <f t="shared" si="102"/>
        <v/>
      </c>
      <c r="I544" s="197" t="str">
        <f t="shared" si="103"/>
        <v/>
      </c>
      <c r="J544" s="164" t="str">
        <f t="shared" si="113"/>
        <v/>
      </c>
      <c r="K544" s="163"/>
      <c r="M544" s="165" t="str">
        <f t="shared" si="104"/>
        <v/>
      </c>
      <c r="N544" s="166" t="str">
        <f t="shared" si="114"/>
        <v/>
      </c>
      <c r="O544" s="167" t="str">
        <f t="shared" si="105"/>
        <v/>
      </c>
      <c r="P544" s="167" t="str">
        <f t="shared" si="106"/>
        <v/>
      </c>
      <c r="Q544" s="168" t="str">
        <f t="shared" si="107"/>
        <v/>
      </c>
      <c r="R544" s="169" t="str">
        <f t="shared" si="108"/>
        <v/>
      </c>
      <c r="S544" s="168" t="str">
        <f t="shared" si="109"/>
        <v/>
      </c>
      <c r="T544" s="168" t="str">
        <f t="shared" si="110"/>
        <v/>
      </c>
      <c r="U544" s="168" t="str">
        <f t="shared" si="111"/>
        <v/>
      </c>
      <c r="V544" s="140"/>
      <c r="W544" s="171" t="str">
        <f t="shared" si="112"/>
        <v/>
      </c>
    </row>
    <row r="545" spans="1:23" ht="12" customHeight="1">
      <c r="A545" s="27">
        <v>496</v>
      </c>
      <c r="B545" s="188"/>
      <c r="C545" s="401"/>
      <c r="D545" s="189"/>
      <c r="E545" s="190"/>
      <c r="F545" s="190"/>
      <c r="G545" s="161" t="str">
        <f t="shared" si="101"/>
        <v/>
      </c>
      <c r="H545" s="162" t="str">
        <f t="shared" si="102"/>
        <v/>
      </c>
      <c r="I545" s="197" t="str">
        <f t="shared" si="103"/>
        <v/>
      </c>
      <c r="J545" s="164" t="str">
        <f t="shared" si="113"/>
        <v/>
      </c>
      <c r="K545" s="163"/>
      <c r="M545" s="165" t="str">
        <f t="shared" si="104"/>
        <v/>
      </c>
      <c r="N545" s="166" t="str">
        <f t="shared" si="114"/>
        <v/>
      </c>
      <c r="O545" s="167" t="str">
        <f t="shared" si="105"/>
        <v/>
      </c>
      <c r="P545" s="167" t="str">
        <f t="shared" si="106"/>
        <v/>
      </c>
      <c r="Q545" s="168" t="str">
        <f t="shared" si="107"/>
        <v/>
      </c>
      <c r="R545" s="169" t="str">
        <f t="shared" si="108"/>
        <v/>
      </c>
      <c r="S545" s="168" t="str">
        <f t="shared" si="109"/>
        <v/>
      </c>
      <c r="T545" s="168" t="str">
        <f t="shared" si="110"/>
        <v/>
      </c>
      <c r="U545" s="168" t="str">
        <f t="shared" si="111"/>
        <v/>
      </c>
      <c r="V545" s="140"/>
      <c r="W545" s="171" t="str">
        <f t="shared" si="112"/>
        <v/>
      </c>
    </row>
    <row r="546" spans="1:23" ht="12" customHeight="1">
      <c r="A546" s="27">
        <v>497</v>
      </c>
      <c r="B546" s="188"/>
      <c r="C546" s="401"/>
      <c r="D546" s="189"/>
      <c r="E546" s="190"/>
      <c r="F546" s="190"/>
      <c r="G546" s="161" t="str">
        <f t="shared" si="101"/>
        <v/>
      </c>
      <c r="H546" s="162" t="str">
        <f t="shared" si="102"/>
        <v/>
      </c>
      <c r="I546" s="197" t="str">
        <f t="shared" si="103"/>
        <v/>
      </c>
      <c r="J546" s="164" t="str">
        <f t="shared" si="113"/>
        <v/>
      </c>
      <c r="K546" s="163"/>
      <c r="M546" s="165" t="str">
        <f t="shared" si="104"/>
        <v/>
      </c>
      <c r="N546" s="166" t="str">
        <f t="shared" si="114"/>
        <v/>
      </c>
      <c r="O546" s="167" t="str">
        <f t="shared" si="105"/>
        <v/>
      </c>
      <c r="P546" s="167" t="str">
        <f t="shared" si="106"/>
        <v/>
      </c>
      <c r="Q546" s="168" t="str">
        <f t="shared" si="107"/>
        <v/>
      </c>
      <c r="R546" s="169" t="str">
        <f t="shared" si="108"/>
        <v/>
      </c>
      <c r="S546" s="168" t="str">
        <f t="shared" si="109"/>
        <v/>
      </c>
      <c r="T546" s="168" t="str">
        <f t="shared" si="110"/>
        <v/>
      </c>
      <c r="U546" s="168" t="str">
        <f t="shared" si="111"/>
        <v/>
      </c>
      <c r="V546" s="140"/>
      <c r="W546" s="171" t="str">
        <f t="shared" si="112"/>
        <v/>
      </c>
    </row>
    <row r="547" spans="1:23" ht="12" customHeight="1">
      <c r="A547" s="27">
        <v>498</v>
      </c>
      <c r="B547" s="188"/>
      <c r="C547" s="401"/>
      <c r="D547" s="189"/>
      <c r="E547" s="190"/>
      <c r="F547" s="190"/>
      <c r="G547" s="161" t="str">
        <f t="shared" si="101"/>
        <v/>
      </c>
      <c r="H547" s="162" t="str">
        <f t="shared" si="102"/>
        <v/>
      </c>
      <c r="I547" s="197" t="str">
        <f t="shared" si="103"/>
        <v/>
      </c>
      <c r="J547" s="164" t="str">
        <f t="shared" si="113"/>
        <v/>
      </c>
      <c r="K547" s="163"/>
      <c r="M547" s="165" t="str">
        <f t="shared" si="104"/>
        <v/>
      </c>
      <c r="N547" s="166" t="str">
        <f t="shared" si="114"/>
        <v/>
      </c>
      <c r="O547" s="167" t="str">
        <f t="shared" si="105"/>
        <v/>
      </c>
      <c r="P547" s="167" t="str">
        <f t="shared" si="106"/>
        <v/>
      </c>
      <c r="Q547" s="168" t="str">
        <f t="shared" si="107"/>
        <v/>
      </c>
      <c r="R547" s="169" t="str">
        <f t="shared" si="108"/>
        <v/>
      </c>
      <c r="S547" s="168" t="str">
        <f t="shared" si="109"/>
        <v/>
      </c>
      <c r="T547" s="168" t="str">
        <f t="shared" si="110"/>
        <v/>
      </c>
      <c r="U547" s="168" t="str">
        <f t="shared" si="111"/>
        <v/>
      </c>
      <c r="V547" s="140"/>
      <c r="W547" s="171" t="str">
        <f t="shared" si="112"/>
        <v/>
      </c>
    </row>
    <row r="548" spans="1:23" ht="12" customHeight="1">
      <c r="A548" s="27">
        <v>499</v>
      </c>
      <c r="B548" s="188"/>
      <c r="C548" s="401"/>
      <c r="D548" s="189"/>
      <c r="E548" s="190"/>
      <c r="F548" s="190"/>
      <c r="G548" s="161" t="str">
        <f t="shared" si="101"/>
        <v/>
      </c>
      <c r="H548" s="162" t="str">
        <f t="shared" si="102"/>
        <v/>
      </c>
      <c r="I548" s="197" t="str">
        <f t="shared" si="103"/>
        <v/>
      </c>
      <c r="J548" s="164" t="str">
        <f t="shared" si="113"/>
        <v/>
      </c>
      <c r="K548" s="163"/>
      <c r="M548" s="165" t="str">
        <f t="shared" si="104"/>
        <v/>
      </c>
      <c r="N548" s="166" t="str">
        <f t="shared" si="114"/>
        <v/>
      </c>
      <c r="O548" s="167" t="str">
        <f t="shared" si="105"/>
        <v/>
      </c>
      <c r="P548" s="167" t="str">
        <f t="shared" si="106"/>
        <v/>
      </c>
      <c r="Q548" s="168" t="str">
        <f t="shared" si="107"/>
        <v/>
      </c>
      <c r="R548" s="169" t="str">
        <f t="shared" si="108"/>
        <v/>
      </c>
      <c r="S548" s="168" t="str">
        <f t="shared" si="109"/>
        <v/>
      </c>
      <c r="T548" s="168" t="str">
        <f t="shared" si="110"/>
        <v/>
      </c>
      <c r="U548" s="168" t="str">
        <f t="shared" si="111"/>
        <v/>
      </c>
      <c r="V548" s="140"/>
      <c r="W548" s="171" t="str">
        <f t="shared" si="112"/>
        <v/>
      </c>
    </row>
    <row r="549" spans="1:23" ht="12" customHeight="1">
      <c r="A549" s="27">
        <v>500</v>
      </c>
      <c r="B549" s="188"/>
      <c r="C549" s="401"/>
      <c r="D549" s="189"/>
      <c r="E549" s="190"/>
      <c r="F549" s="190"/>
      <c r="G549" s="161" t="str">
        <f t="shared" si="101"/>
        <v/>
      </c>
      <c r="H549" s="162" t="str">
        <f t="shared" si="102"/>
        <v/>
      </c>
      <c r="I549" s="197" t="str">
        <f t="shared" si="103"/>
        <v/>
      </c>
      <c r="J549" s="164" t="str">
        <f t="shared" si="113"/>
        <v/>
      </c>
      <c r="K549" s="163"/>
      <c r="M549" s="165" t="str">
        <f t="shared" si="104"/>
        <v/>
      </c>
      <c r="N549" s="166" t="str">
        <f t="shared" si="114"/>
        <v/>
      </c>
      <c r="O549" s="167" t="str">
        <f t="shared" si="105"/>
        <v/>
      </c>
      <c r="P549" s="167" t="str">
        <f t="shared" si="106"/>
        <v/>
      </c>
      <c r="Q549" s="168" t="str">
        <f t="shared" si="107"/>
        <v/>
      </c>
      <c r="R549" s="169" t="str">
        <f t="shared" si="108"/>
        <v/>
      </c>
      <c r="S549" s="168" t="str">
        <f t="shared" si="109"/>
        <v/>
      </c>
      <c r="T549" s="168" t="str">
        <f t="shared" si="110"/>
        <v/>
      </c>
      <c r="U549" s="168" t="str">
        <f t="shared" si="111"/>
        <v/>
      </c>
      <c r="V549" s="140"/>
      <c r="W549" s="171" t="str">
        <f t="shared" si="112"/>
        <v/>
      </c>
    </row>
  </sheetData>
  <sheetProtection selectLockedCells="1" selectUnlockedCells="1"/>
  <phoneticPr fontId="17"/>
  <printOptions horizontalCentered="1"/>
  <pageMargins left="0.23622047244094491" right="0.23622047244094491" top="0.74803149606299213" bottom="0.74803149606299213" header="0.31496062992125984" footer="0.31496062992125984"/>
  <pageSetup paperSize="9" scale="75" firstPageNumber="0" orientation="portrait" blackAndWhite="1" r:id="rId1"/>
  <rowBreaks count="1" manualBreakCount="1">
    <brk id="3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使用方法</vt:lpstr>
      <vt:lpstr>①</vt:lpstr>
      <vt:lpstr>②</vt:lpstr>
      <vt:lpstr>③</vt:lpstr>
      <vt:lpstr>④(1～5歳用）</vt:lpstr>
      <vt:lpstr>⑤(1～5歳用）</vt:lpstr>
      <vt:lpstr>①!Print_Area</vt:lpstr>
      <vt:lpstr>②!Print_Area</vt:lpstr>
      <vt:lpstr>③!Print_Area</vt:lpstr>
      <vt:lpstr>'⑤(1～5歳用）'!Print_Area</vt:lpstr>
      <vt:lpstr>①!Print_Titles</vt:lpstr>
      <vt:lpstr>②!Print_Titles</vt:lpstr>
      <vt:lpstr>③!Print_Titles</vt:lpstr>
      <vt:lpstr>再評価１</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H.Kitade</dc:creator>
  <cp:lastModifiedBy>Administrator</cp:lastModifiedBy>
  <cp:lastPrinted>2023-06-22T09:40:37Z</cp:lastPrinted>
  <dcterms:created xsi:type="dcterms:W3CDTF">1997-01-08T22:48:59Z</dcterms:created>
  <dcterms:modified xsi:type="dcterms:W3CDTF">2023-08-21T09:52:48Z</dcterms:modified>
</cp:coreProperties>
</file>